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drawings/drawing4.xml" ContentType="application/vnd.openxmlformats-officedocument.drawing+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C:\Users\m_artiomz\Desktop\New folder\"/>
    </mc:Choice>
  </mc:AlternateContent>
  <xr:revisionPtr revIDLastSave="0" documentId="13_ncr:1_{3BE41D5A-91EC-4838-98C2-8BF755AF7E14}" xr6:coauthVersionLast="36" xr6:coauthVersionMax="47" xr10:uidLastSave="{00000000-0000-0000-0000-000000000000}"/>
  <bookViews>
    <workbookView xWindow="28680" yWindow="-900" windowWidth="29040" windowHeight="15840" xr2:uid="{00000000-000D-0000-FFFF-FFFF00000000}"/>
  </bookViews>
  <sheets>
    <sheet name="תוכן" sheetId="4" r:id="rId1"/>
    <sheet name="מסלולים מתמחים" sheetId="2" state="hidden" r:id="rId2"/>
    <sheet name="מסלולים כלליים" sheetId="1" r:id="rId3"/>
    <sheet name="מסלולים  מתמחים" sheetId="6" r:id="rId4"/>
    <sheet name="מסלולים עוקבי מדדים" sheetId="7" r:id="rId5"/>
    <sheet name="חיסכון לכל ילד" sheetId="5" r:id="rId6"/>
  </sheets>
  <definedNames>
    <definedName name="_xlnm._FilterDatabase" localSheetId="4" hidden="1">'מסלולים עוקבי מדדים'!$B$37:$F$37</definedName>
    <definedName name="_xlnm.Print_Area" localSheetId="3">'מסלולים  מתמחים'!$B$55:$X$64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0" i="6" l="1"/>
  <c r="I30" i="6"/>
  <c r="I25" i="6"/>
  <c r="J25" i="6"/>
  <c r="J24" i="6"/>
  <c r="I24" i="6"/>
  <c r="J58" i="6"/>
  <c r="I58" i="6"/>
  <c r="I59" i="6"/>
  <c r="J59" i="6"/>
  <c r="J60" i="6"/>
  <c r="I60" i="6"/>
  <c r="G54" i="7"/>
  <c r="I44" i="7"/>
  <c r="J44" i="7"/>
  <c r="G43" i="7"/>
  <c r="I30" i="7"/>
  <c r="G32" i="7"/>
  <c r="I29" i="7"/>
  <c r="I17" i="7"/>
  <c r="J22" i="7"/>
  <c r="I22" i="7"/>
  <c r="J20" i="7"/>
  <c r="I20" i="7"/>
  <c r="J18" i="7"/>
  <c r="I18" i="7"/>
  <c r="J11" i="7"/>
  <c r="I11" i="7"/>
  <c r="J8" i="7"/>
  <c r="I8" i="7"/>
  <c r="J7" i="7"/>
  <c r="I7" i="7"/>
  <c r="G10" i="7"/>
  <c r="J6" i="7"/>
  <c r="I6" i="7"/>
  <c r="G21" i="7"/>
  <c r="I114" i="6" l="1"/>
  <c r="J143" i="6"/>
  <c r="I143" i="6"/>
  <c r="I142" i="6"/>
  <c r="J142" i="6"/>
  <c r="I140" i="6"/>
  <c r="J129" i="6" l="1"/>
  <c r="I129" i="6"/>
  <c r="J120" i="6"/>
  <c r="I120" i="6"/>
  <c r="J116" i="6"/>
  <c r="I115" i="6"/>
  <c r="J115" i="6"/>
  <c r="J113" i="6"/>
  <c r="I113" i="6"/>
  <c r="I105" i="6"/>
  <c r="G106" i="6"/>
  <c r="I91" i="6"/>
  <c r="J96" i="6"/>
  <c r="I96" i="6"/>
  <c r="J94" i="6"/>
  <c r="I94" i="6"/>
  <c r="J93" i="6"/>
  <c r="I93" i="6"/>
  <c r="J92" i="6"/>
  <c r="I92" i="6"/>
  <c r="J91" i="6"/>
  <c r="J73" i="6"/>
  <c r="I73" i="6"/>
  <c r="J71" i="6"/>
  <c r="I71" i="6"/>
  <c r="J70" i="6"/>
  <c r="I70" i="6"/>
  <c r="J69" i="6"/>
  <c r="I69" i="6"/>
  <c r="J68" i="6"/>
  <c r="I68" i="6"/>
  <c r="G95" i="6"/>
  <c r="G32" i="6" l="1"/>
  <c r="J6" i="6"/>
  <c r="I6" i="6"/>
  <c r="G144" i="6"/>
  <c r="G133" i="6"/>
  <c r="G122" i="6"/>
  <c r="G84" i="6"/>
  <c r="G72" i="6"/>
  <c r="G61" i="6"/>
  <c r="G49" i="6"/>
  <c r="G15" i="6"/>
  <c r="F15" i="6"/>
  <c r="F22" i="1"/>
  <c r="F41" i="1"/>
  <c r="F40" i="1"/>
  <c r="F78" i="1"/>
  <c r="F59" i="1"/>
  <c r="F56" i="1"/>
  <c r="F37" i="1"/>
  <c r="J55" i="7" l="1"/>
  <c r="I55" i="7"/>
  <c r="E54" i="7"/>
  <c r="D54" i="7"/>
  <c r="C54" i="7"/>
  <c r="J53" i="7"/>
  <c r="I53" i="7"/>
  <c r="J51" i="7"/>
  <c r="I51" i="7"/>
  <c r="J50" i="7"/>
  <c r="I50" i="7"/>
  <c r="C10" i="7" l="1"/>
  <c r="J9" i="7"/>
  <c r="I9" i="7"/>
  <c r="J33" i="7"/>
  <c r="I33" i="7"/>
  <c r="F32" i="7"/>
  <c r="J31" i="7"/>
  <c r="I31" i="7"/>
  <c r="J30" i="7"/>
  <c r="J29" i="7"/>
  <c r="F21" i="7"/>
  <c r="J17" i="7"/>
  <c r="F43" i="7"/>
  <c r="J42" i="7"/>
  <c r="I42" i="7"/>
  <c r="J41" i="7"/>
  <c r="I41" i="7"/>
  <c r="J40" i="7"/>
  <c r="I40" i="7"/>
  <c r="J39" i="7"/>
  <c r="I39" i="7"/>
  <c r="F95" i="6"/>
  <c r="J107" i="6"/>
  <c r="I107" i="6"/>
  <c r="F106" i="6"/>
  <c r="J105" i="6"/>
  <c r="J104" i="6"/>
  <c r="I104" i="6"/>
  <c r="J103" i="6"/>
  <c r="I103" i="6"/>
  <c r="J102" i="6"/>
  <c r="I102" i="6"/>
  <c r="J85" i="6"/>
  <c r="I85" i="6"/>
  <c r="F84" i="6"/>
  <c r="J83" i="6"/>
  <c r="I83" i="6"/>
  <c r="J82" i="6"/>
  <c r="I82" i="6"/>
  <c r="J81" i="6"/>
  <c r="I81" i="6"/>
  <c r="J80" i="6"/>
  <c r="I80" i="6"/>
  <c r="J50" i="6"/>
  <c r="I50" i="6"/>
  <c r="E49" i="6"/>
  <c r="D49" i="6"/>
  <c r="J48" i="6"/>
  <c r="I48" i="6"/>
  <c r="J47" i="6"/>
  <c r="I47" i="6"/>
  <c r="J46" i="6"/>
  <c r="I46" i="6"/>
  <c r="J45" i="6"/>
  <c r="I45" i="6"/>
  <c r="J44" i="6"/>
  <c r="I44" i="6"/>
  <c r="J43" i="6"/>
  <c r="I43" i="6"/>
  <c r="J42" i="6"/>
  <c r="I42" i="6"/>
  <c r="J41" i="6"/>
  <c r="I41" i="6"/>
  <c r="J40" i="6"/>
  <c r="I40" i="6"/>
  <c r="J141" i="6" l="1"/>
  <c r="I141" i="6"/>
  <c r="J140" i="6"/>
  <c r="F75" i="1" l="1"/>
  <c r="F19" i="1"/>
  <c r="J145" i="6" l="1"/>
  <c r="I145" i="6"/>
  <c r="C144" i="6"/>
  <c r="J134" i="6"/>
  <c r="I134" i="6"/>
  <c r="C133" i="6"/>
  <c r="J132" i="6"/>
  <c r="I132" i="6"/>
  <c r="J131" i="6"/>
  <c r="I131" i="6"/>
  <c r="J130" i="6"/>
  <c r="I130" i="6"/>
  <c r="J123" i="6"/>
  <c r="I123" i="6"/>
  <c r="C122" i="6"/>
  <c r="J121" i="6"/>
  <c r="I121" i="6"/>
  <c r="J119" i="6"/>
  <c r="I119" i="6"/>
  <c r="J118" i="6"/>
  <c r="I118" i="6"/>
  <c r="J117" i="6"/>
  <c r="I117" i="6"/>
  <c r="I116" i="6"/>
  <c r="J114" i="6"/>
  <c r="E61" i="6"/>
  <c r="D61" i="6"/>
  <c r="C61" i="6"/>
  <c r="J33" i="6"/>
  <c r="I33" i="6"/>
  <c r="E32" i="6"/>
  <c r="D32" i="6"/>
  <c r="C32" i="6"/>
  <c r="J31" i="6"/>
  <c r="I31" i="6"/>
  <c r="J29" i="6"/>
  <c r="I29" i="6"/>
  <c r="J28" i="6"/>
  <c r="I28" i="6"/>
  <c r="J27" i="6"/>
  <c r="I27" i="6"/>
  <c r="J26" i="6"/>
  <c r="I26" i="6"/>
  <c r="J23" i="6"/>
  <c r="I23" i="6"/>
  <c r="C72" i="6"/>
  <c r="J16" i="6"/>
  <c r="I16" i="6"/>
  <c r="E15" i="6"/>
  <c r="D15" i="6"/>
  <c r="C15" i="6"/>
  <c r="J14" i="6"/>
  <c r="I14" i="6"/>
  <c r="J13" i="6"/>
  <c r="I13" i="6"/>
  <c r="J12" i="6"/>
  <c r="I12" i="6"/>
  <c r="J11" i="6"/>
  <c r="I11" i="6"/>
  <c r="J10" i="6"/>
  <c r="I10" i="6"/>
  <c r="J9" i="6"/>
  <c r="I9" i="6"/>
  <c r="J8" i="6"/>
  <c r="I8" i="6"/>
  <c r="J7" i="6"/>
  <c r="I7" i="6"/>
  <c r="B61" i="5"/>
  <c r="B37" i="5"/>
  <c r="C37" i="5"/>
  <c r="C56" i="1" l="1"/>
  <c r="C75" i="1" l="1"/>
  <c r="C37" i="1"/>
  <c r="C19" i="1"/>
  <c r="D19" i="1" l="1"/>
  <c r="D56" i="1" l="1"/>
  <c r="D75" i="1"/>
  <c r="D37" i="1"/>
  <c r="B75" i="1" l="1"/>
  <c r="B56" i="1"/>
  <c r="B37" i="1"/>
  <c r="B19" i="1" l="1"/>
  <c r="E75" i="1"/>
  <c r="E56" i="1"/>
  <c r="E37" i="1"/>
  <c r="E19" i="1"/>
</calcChain>
</file>

<file path=xl/sharedStrings.xml><?xml version="1.0" encoding="utf-8"?>
<sst xmlns="http://schemas.openxmlformats.org/spreadsheetml/2006/main" count="1354" uniqueCount="238">
  <si>
    <t>50 ומטה</t>
  </si>
  <si>
    <t>מ"ה: 12532</t>
  </si>
  <si>
    <t xml:space="preserve">אפיק השקעה </t>
  </si>
  <si>
    <t>טווח סטייה</t>
  </si>
  <si>
    <t>מדד ייחוס</t>
  </si>
  <si>
    <t xml:space="preserve">אג"ח ממשלתי </t>
  </si>
  <si>
    <t>5%+/-</t>
  </si>
  <si>
    <t xml:space="preserve">אג"ח קונצרני </t>
  </si>
  <si>
    <t>6%+/-</t>
  </si>
  <si>
    <t xml:space="preserve">מניות </t>
  </si>
  <si>
    <t>סה"כ</t>
  </si>
  <si>
    <t>חשיפה למט"ח</t>
  </si>
  <si>
    <t>50-60</t>
  </si>
  <si>
    <t>60 ומעלה</t>
  </si>
  <si>
    <t>מ"ה: 12534</t>
  </si>
  <si>
    <t>14%-26%</t>
  </si>
  <si>
    <t>מסלולים מתמחים | אלפא מור תגמולים, מור השתלמות מור גמל להשקעה</t>
  </si>
  <si>
    <t>מסלולים כלליים   | אלפא מור תגמולים, מור השתלמות מור גמל להשקעה</t>
  </si>
  <si>
    <t>חיסכון לכל ילד   | מסלולים מתמחים וכלליים</t>
  </si>
  <si>
    <t xml:space="preserve">שם מסלול </t>
  </si>
  <si>
    <t xml:space="preserve">מדיניות תקנונית </t>
  </si>
  <si>
    <t>מדיניות מוצהרת (= מדדי ייחוס)</t>
  </si>
  <si>
    <t>גמל - 12531
קה"ש - 12536
גמל"ש - 12537</t>
  </si>
  <si>
    <t>מניות</t>
  </si>
  <si>
    <t>גמל 8695
קה"ש 8701
גמל"ש 7957</t>
  </si>
  <si>
    <t>מחקה מדד ת"א 35</t>
  </si>
  <si>
    <t xml:space="preserve">100% - מדד תל אביב 35 </t>
  </si>
  <si>
    <t>גמל 8696
קה"ש 8702
גמל"ש 7961</t>
  </si>
  <si>
    <t>מחקה מדד ממשלתיות לטווח של 5-10 שנים</t>
  </si>
  <si>
    <t>100% - מחקה מדד ממשלתיות לטווח של 5-10 שנים</t>
  </si>
  <si>
    <t>גמל 8697
קה"ש 8703
גמל"ש 7962</t>
  </si>
  <si>
    <t>מחקה מדד שקליות ריבית קבועה ממשלתיות</t>
  </si>
  <si>
    <t>100% - מדד אג"ח ממשלתי לא צמוד בריבית קבועה</t>
  </si>
  <si>
    <t>גמל 9452
קה"ש 9451
גמל"ש 7958</t>
  </si>
  <si>
    <t>מחקה מדד S&amp;P500</t>
  </si>
  <si>
    <t>נכסי המסלול יעקבו אחר מדד S&amp;P500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</si>
  <si>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100% - מחקה מדד s&amp;p500</t>
  </si>
  <si>
    <t>100% - מדד תל בונד 20</t>
  </si>
  <si>
    <t>גמל 8699
קה"ש 8705
גמל"ש 7963</t>
  </si>
  <si>
    <t>נכסי המסלול מושקעים במזומנים או שווי מזומנים</t>
  </si>
  <si>
    <t>50% - ריבית פח"ק - נתוני בנק ישראל
50% - מדד מק"מ</t>
  </si>
  <si>
    <t xml:space="preserve">גמל 9677
קה"ש 9676
</t>
  </si>
  <si>
    <t>מספר מסלול</t>
  </si>
  <si>
    <t>נכסי המסלול יעקבו אחר מדד ת"א 35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</si>
  <si>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ממשלתיות לטווח של 5-10 שנים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</si>
  <si>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שקליות ריבית קבועה ממשלתיות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</si>
  <si>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יעקבו אחר מדד תל בונד 20 בשיעור חשיפה של 100% מנכסי המסלול. 
נכסי המסלול העוקבים אחר המדד כמפורט לעיל יהיו כל נכסי המסלול למעט שיעור מהנכסים אשר יושקע במזומנים לצורך טיפול בהפקדות, משיכות והעברות כספים.</t>
  </si>
  <si>
    <t>נכסי המסלול, בשיעור חשיפה שלא יפחת מ-75% ולא יעלה על 100% מנכסי המסלול, יושקעו במדדי חברות ישראליות. 
נכסי המסלול העוקבים אחר המדד כמפורט לעיל יהיו כל נכסי המסלול למעט שיעור מהנכסים אשר יושקע במזומנים לצורך טיפול בהפקדות, משיכות והעברות כספים.</t>
  </si>
  <si>
    <t>גמל - 8698
קה"ש - 8704
גמל"ש - 7960</t>
  </si>
  <si>
    <t>הלכה</t>
  </si>
  <si>
    <t>שריעה</t>
  </si>
  <si>
    <t>מוגבר</t>
  </si>
  <si>
    <t>מדיניות השקעות</t>
  </si>
  <si>
    <t>נכסי המסלול יהיו חשופים לנכסים מסוגים שונים בכפוף להוראות הדין ובכפוף לכללי ההלכה היהודית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ההלכה  היהודית.</t>
  </si>
  <si>
    <t>נכסי המסלול יהיו חשופים לנכסים מסוגים שונים בכפוף להוראות הדין ובכפוף לכללי שריעה האסלאמית בלבד. ההשקעות במסלול תהיינה בסמכותה ובאחריותה הבלעדית של ועדת ההשקעות והחברה המנהלת תהיה חייבת לפעול בנאמנות על פי העמיתים במסלול זה. השאת התשואה במסלול מוגבלת בכך שההשקעות בו כפופות לכללי השריעה האסלאמית.</t>
  </si>
  <si>
    <t>הבהרות</t>
  </si>
  <si>
    <t xml:space="preserve">* תיאור מדדי הייחוס והרכבם, אינם מהווים התחייבות, הצהרה או מצג בייחס לתשואות המסלולים. </t>
  </si>
  <si>
    <t xml:space="preserve"> מזומן</t>
  </si>
  <si>
    <t>עוקב מדד "תל בונד 20"</t>
  </si>
  <si>
    <t>מעורב מחקה מדדים</t>
  </si>
  <si>
    <t>(קרנות סל, אופציות קרנות נאמנות)</t>
  </si>
  <si>
    <t xml:space="preserve">** תיאור מדדי הייחוס והרכבם, אינם מהווים התחייבות, הצהרה או מצג בייחס לתשואות המסלולים. </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</si>
  <si>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ההשקעות.</t>
  </si>
  <si>
    <t>אג"ח עד 25% במניות</t>
  </si>
  <si>
    <t>נכסי המסלול יהיו חשופים לנכסים הבאים: אג"ח סחירות ושאינן סחירות של חברות, ני"ע מסחריים, הלוואות שאינן סחירות לחברות, אג"ח להמרה, פקדונות, אג"ח של ממשלת ישראל או אג"ח של ממשלות אחרות. 
חשיפה לנכסי אג"ח תהיה בשיעור שלא יפחת מ-75% ולא יעלה על 100% מנכסי המסלול. חשיפה למניות תהיה בשיעור שלא יעלה על 25% מנכסי המסלול.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</si>
  <si>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גמל - 12957
קה"ש - 12956
גמל"ש - 12955</t>
  </si>
  <si>
    <t xml:space="preserve">מהדורות </t>
  </si>
  <si>
    <t>קרנות השקעה ושותפויות</t>
  </si>
  <si>
    <t>הלוואות וחוב אחר</t>
  </si>
  <si>
    <t>הלוואות עמיתים</t>
  </si>
  <si>
    <t>מזומן ופקדונות</t>
  </si>
  <si>
    <t>אחר (כולל נדל"ן)</t>
  </si>
  <si>
    <t>0%-10%</t>
  </si>
  <si>
    <t>מדד אג"ח ממשלתי כללי</t>
  </si>
  <si>
    <t>מדד אג"ח קונצרני כללי</t>
  </si>
  <si>
    <t xml:space="preserve">
30% - מדד מניות כללי
70% - מדד MSCI WORLD
</t>
  </si>
  <si>
    <t>50% - מדד קונצרני כללי
50% - מדד MSCI WORLD</t>
  </si>
  <si>
    <t>מדד תל בונד שקלי</t>
  </si>
  <si>
    <t>ריבית בנק ישראל</t>
  </si>
  <si>
    <t>סל מטבעות</t>
  </si>
  <si>
    <t>-</t>
  </si>
  <si>
    <t xml:space="preserve"> 
30% - מדד מניות כללי
70% - MSCI WORLD מדד
</t>
  </si>
  <si>
    <t xml:space="preserve">מדד מניות כללי - 7.5%
17.5% - MSCI WORLD מדד
מדד אג"ח כללי - 75%
</t>
  </si>
  <si>
    <t>18%-30%</t>
  </si>
  <si>
    <t>19%-31%</t>
  </si>
  <si>
    <t>39%-51%</t>
  </si>
  <si>
    <t>גבולות שיעור החשיפה הצפויה</t>
  </si>
  <si>
    <t>80% DJSUKUK Index
20% MSCI Islamic Index</t>
  </si>
  <si>
    <t>גמל להשקעה כללי</t>
  </si>
  <si>
    <t>מ"ה -  12538</t>
  </si>
  <si>
    <t>51%-63%</t>
  </si>
  <si>
    <t>40%-52%</t>
  </si>
  <si>
    <t>מ"ה: תגמולים ופיצויים - 12533; קה"ש - 12535</t>
  </si>
  <si>
    <t>שיעור חשיפה צפוי לשנת 2023</t>
  </si>
  <si>
    <t>מדיניות השקעה  2023
מסלולים מתמחים | אלפא מור תגמולים, מור השתלמות, מור גמל להשקעה</t>
  </si>
  <si>
    <t>30% מדד ממשלתי 
30% מדד קונצרני כללי
15% מדד תא 125
25% MSCI WORLD</t>
  </si>
  <si>
    <t>גמל 14342</t>
  </si>
  <si>
    <t>משולב סחיר</t>
  </si>
  <si>
    <t>נכסי המסלול יהיו חשופים לתמהיל של מניות, אג"ח קונצרני
ואג"ח ממשלתי, בארץ ובחו"ל, בשיעור חשיפה שלא יפחת מ-%75
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</si>
  <si>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גמל 14394</t>
  </si>
  <si>
    <t>עוקב מדדים גמיש</t>
  </si>
  <si>
    <t>נכסי המסלול, בשיעור שלא יפחת מ-% 75ולא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3חודשים ממועד הפקדתם, לצורך טיפול בביטחונות בגין נגזרים, הפקדות, משיכות והעברות כספים, יעקבו אחר מדדים שונים [העונים על התנאים המנויים בסעיף 6בפרק ,4חלק ,2שער ,5בחוזר המאוחד שכותרתו ניהול נכסי השקעה] בכפוף להוראות הדין. עקיבה אחר מדדים כאמור עשויה להיות חשופה לסיכוני מטבע</t>
  </si>
  <si>
    <r>
      <t xml:space="preserve">מדד ת"א 125               13.50%
מדד MSCI WORLD  </t>
    </r>
    <r>
      <rPr>
        <sz val="11"/>
        <color theme="0"/>
        <rFont val="Tahoma"/>
        <family val="2"/>
      </rPr>
      <t>ד</t>
    </r>
    <r>
      <rPr>
        <sz val="11"/>
        <color theme="1"/>
        <rFont val="Tahoma"/>
        <family val="2"/>
      </rPr>
      <t xml:space="preserve">    31.50%
מדד קונצרני כללי         35.00%
מדד ממשלתי צמוד       10.00%
מדד ממשלתי שקלי       10.00%</t>
    </r>
  </si>
  <si>
    <t>הצהרה מראש על מדיניות השקעה 2023</t>
  </si>
  <si>
    <t>פרסום מדיניות השקעה החל מינואר 2023</t>
  </si>
  <si>
    <t>פרסום מדיניות השקעה החל מפברואר 2023</t>
  </si>
  <si>
    <t>2%-12%</t>
  </si>
  <si>
    <t>פקדונות  מעל 3 חודשים</t>
  </si>
  <si>
    <t>פרסום מדיניות השקעה החל ממרץ 2023</t>
  </si>
  <si>
    <t>5%-15%</t>
  </si>
  <si>
    <t>25%-35%</t>
  </si>
  <si>
    <r>
      <t xml:space="preserve">45% - </t>
    </r>
    <r>
      <rPr>
        <sz val="11"/>
        <rFont val="Tahoma"/>
        <family val="2"/>
      </rPr>
      <t>מדד ת"א 125</t>
    </r>
    <r>
      <rPr>
        <sz val="11"/>
        <color theme="1"/>
        <rFont val="Tahoma"/>
        <family val="2"/>
      </rPr>
      <t xml:space="preserve">
35% - תל בונד 20
20% - מדד שקליות ממשלתיות</t>
    </r>
  </si>
  <si>
    <t>מגבלת עמלת ניהול חיצוני לשנת 2023</t>
  </si>
  <si>
    <t>מגבלת עמלת ניהול חיצוני</t>
  </si>
  <si>
    <t>תגמולים  (50-60 מ.ה 12533): 0.29%, השתלמות כללי (מ.ה 12535)- 0.25%</t>
  </si>
  <si>
    <t>גמל - 12531 : 0.25%
קה"ש - 12536: 0.22%
גמל"ש - 12537: 0.20%</t>
  </si>
  <si>
    <t>גמל - 12957: 0.26%
קה"ש - 12956: 0.20%
גמל"ש - 12955: 0.20%</t>
  </si>
  <si>
    <t>גמל 9452- 0.15%
קה"ש 9451- 0.10%
גמל"ש 7958- 0.10%</t>
  </si>
  <si>
    <t xml:space="preserve">גמל 9677- 0.15%
קה"ש 9676- 0.10%
</t>
  </si>
  <si>
    <t>אג"ח</t>
  </si>
  <si>
    <t>נכסי המסלול יהיו חשופים לנכסים בארץ ובחו"ל: אג"ח סחירות ושאינן סחירות, ני"ע מסחריים, הלוואות שאינן סחירות, אג"ח להמרה ופיקדונות, בשיעור חשיפה שלא יפחת מ-75% ולא על 120% מנכסי המסלול. חשיפה לנכסים כאמור תושג באמצעות השקעה במישרין, בנגזרים, בקרנות סל, בקרנות נאמנות או בקרנות השקעה. יתרת הנכסים תושקע בכפוף להוראות הדין, ובכפוף לשיקול דעתה של ועדת השקעות.</t>
  </si>
  <si>
    <t xml:space="preserve"> 
30% -מדד תל גוב
70% - מדד קונצרני כללי
</t>
  </si>
  <si>
    <t>גמל - 14881
קה"ש - 14483
גמל"ש - 14482</t>
  </si>
  <si>
    <t>16%-28%</t>
  </si>
  <si>
    <r>
      <rPr>
        <b/>
        <sz val="11"/>
        <color rgb="FFFF0000"/>
        <rFont val="Tahoma"/>
        <family val="2"/>
      </rPr>
      <t xml:space="preserve">מניות	</t>
    </r>
    <r>
      <rPr>
        <sz val="11"/>
        <color rgb="FFFF0000"/>
        <rFont val="Tahoma"/>
        <family val="2"/>
      </rPr>
      <t xml:space="preserve">
מדד MSCI WORLD	39.50%
מדד ת"א 125	0.50%
</t>
    </r>
    <r>
      <rPr>
        <b/>
        <sz val="11"/>
        <color rgb="FFFF0000"/>
        <rFont val="Tahoma"/>
        <family val="2"/>
      </rPr>
      <t xml:space="preserve">אגח קונצרני	</t>
    </r>
    <r>
      <rPr>
        <sz val="11"/>
        <color rgb="FFFF0000"/>
        <rFont val="Tahoma"/>
        <family val="2"/>
      </rPr>
      <t xml:space="preserve">
IBOXIG	28.00%
IBOXHY	11.60%
מדד קונצרני כללי	0.40%
</t>
    </r>
    <r>
      <rPr>
        <b/>
        <sz val="11"/>
        <color rgb="FFFF0000"/>
        <rFont val="Tahoma"/>
        <family val="2"/>
      </rPr>
      <t xml:space="preserve">אג"ח ממשלתי	</t>
    </r>
    <r>
      <rPr>
        <sz val="11"/>
        <color rgb="FFFF0000"/>
        <rFont val="Tahoma"/>
        <family val="2"/>
      </rPr>
      <t xml:space="preserve">
US treasury index	39.70%
ממשלתי כללי	0.30%</t>
    </r>
  </si>
  <si>
    <t>גבולות שיעור החשיפה הצפוייה</t>
  </si>
  <si>
    <t>10%-20%</t>
  </si>
  <si>
    <t>9%-21%</t>
  </si>
  <si>
    <t>מגבלת עמלת ניהול חיצוני לשנת 2023                   0.15%</t>
  </si>
  <si>
    <t>נכסי המסלול יהיו חשופים למניות בארץ ובחו"ל, בשיעור חשיפה שלא יפחת מ-75% ולא יעלה על 120% מנכסי המסלול.
חשיפה לנכסים כאמור תושג באמצעות השקעה במישרין, בנגזרים, בתעודות סל, בקרנות נאמנות או בקרנות השקעה.
יתרת הנכסים תושקע בכפוף להוראות הדין, ובכפוף לשיקול דעתה של ועדת ההשקעות.</t>
  </si>
  <si>
    <t>30% - מדד מניות כללי
70% - מדד MSCI WORLD</t>
  </si>
  <si>
    <t>סיכון מועט (9421)</t>
  </si>
  <si>
    <t>סיכון בינוני (9414)</t>
  </si>
  <si>
    <t>30%-40%</t>
  </si>
  <si>
    <t>עד ליום 23.10.23</t>
  </si>
  <si>
    <t>נכסי המסלול ייעקבו אחר מדד תל אביב 35 בשיעור חשיפה של בין 33% ל- 37% מנכסי המסלול, וייעקבו אחר מדד אג"ח ממשלתי, בריבית קבועה, לא צמוד בשיעור חשיפה של בין 13% ל- 17% מנכסי המסלול , וייעקבו אחר מדד תל בונד 60 בשיעור חשיפה של בין 13% ל- 17% מנכסי המסלול ויעקבו אחר מדד S&amp;P500 בשיעור חשיפה של בין 33% ל- 37% מנכסי המסלול וזאת למעט שיעור מהנכסים אשר יושקע במזומנים לצורך טיפול בהפקדות, משיכות והעברות כספים.</t>
  </si>
  <si>
    <t>החל מיום 24.10.23</t>
  </si>
  <si>
    <t>33-37% - מדד ת"א 35
13-17% תל בונד 60
13-17% מדד אג"ח ממשלתי בריבית קבועה
33-37% s&amp;p500</t>
  </si>
  <si>
    <t>מדיניות השקעות עד ליום 23.10.23</t>
  </si>
  <si>
    <t>מדיניות השקעות החל מיום 24.10.23</t>
  </si>
  <si>
    <t>נכסי המסלול ייעקבו אחר מדד תל אביב 35 בשיעור חשיפה של בין 8% ל-12% מנכסי המסלול, וייעקבו אחר מדד אג"ח ממשלתי, בריבית קבועה, לא צמוד בשיעור חשיפה של בין 38% ל-42% מנכסי המסלול , וייעקבו אחר מדד תל בונד 60 בשיעור חשיפה של בין 38% ל- 42% מנכסי המסלול ויעקבו אחר מדד S&amp;P500 בשיעור חשיפה של בין 8% ל- 12% מנכסי המסלול וזאת למעט שיעור מהנכסים אשר יושקע במזומנים לצורך טיפול בהפקדות, משיכות והעברות כספים.מסלול ברירת המחדל של הקופה.</t>
  </si>
  <si>
    <t>8-12% - מדד ת"א 35
38-42% תל בונד 60
38-42% מדד אג"ח ממשלתי בריבית קבועה
8-12% s&amp;p500</t>
  </si>
  <si>
    <t>נכסי המסלול ייעקבו אחר מדד תל אביב 35 בשיעור חשיפה של בין 18% ל- 22% מנכסי המסלול, וייעקבו אחר מדד אג"ח ממשלתי, בריבית קבועה, לא צמוד בשיעור חשיפה של בין 28% ל- 32% מנכסי המסלול , וייעקבו אחר מדד תל בונד 60 בשיעור חשיפה של בין 28% ל-32% מנכסי המסלול ויעקבו אחר מדד S&amp;P500 בשיעור חשיפה של בין 18% ל- 22% מנכסי המסלול וזאת למעט שיעור מהנכסים אשר יושקע במזומנים לצורך טיפול בהפקדות, משיכות והעברות כספים.</t>
  </si>
  <si>
    <t>18-22% - מדד ת"א 35
28-32% תל בונד 60
28-32% מדד אג"ח ממשלתי בריבית קבועה
18-22% s&amp;p500</t>
  </si>
  <si>
    <t>*מדיניות</t>
  </si>
  <si>
    <t>*מדיניות - עד ליום 23.10.23</t>
  </si>
  <si>
    <t>*מדיניות - החל מיום  24.10.23</t>
  </si>
  <si>
    <t>17%-29%</t>
  </si>
  <si>
    <t>*מדיניות - החל מיום  05.12.23</t>
  </si>
  <si>
    <t>30% מדד ממשלתי 
15% מדד קונצרני כללי
25% מדד תא 125
60% MSCI WORLD</t>
  </si>
  <si>
    <t>התשואה במסלול מוגבלת בכך שההשקעות בו כפופות לכללי ההלכה היהודית.</t>
  </si>
  <si>
    <t>*מדיניות עד ליום 04.12.23</t>
  </si>
  <si>
    <t>מדיניות השקעות עד ליום 04.12.23</t>
  </si>
  <si>
    <t>20%-30%</t>
  </si>
  <si>
    <t>שיעור חשיפה  22.11.2023 צפוי</t>
  </si>
  <si>
    <t>שיעור חשיפה  07.12.2023 צפוי</t>
  </si>
  <si>
    <t>מדיניות השקעה 2024
מסלולים כלליים | אלפא מור תגמולים, מור השתלמות, מור גמל להשקעה</t>
  </si>
  <si>
    <t>שיעור החשיפה צפוי 2024</t>
  </si>
  <si>
    <t>מדיניות השקעה 2024
מסלולים כלליים | מור חיסכון לכל ילד</t>
  </si>
  <si>
    <t>19%-29%</t>
  </si>
  <si>
    <t>מדיניות מסלולים מתמחים - גמל</t>
  </si>
  <si>
    <t>אפיק השקעה</t>
  </si>
  <si>
    <t>אלפא מור תגמולים – מניות</t>
  </si>
  <si>
    <t>מור השתלמות – מניות</t>
  </si>
  <si>
    <t>מור קופת גמל להשקעה – מניות</t>
  </si>
  <si>
    <t xml:space="preserve">	שיעור חשיפה צפוי לשנת 2024</t>
  </si>
  <si>
    <t xml:space="preserve">	טווח סטייה</t>
  </si>
  <si>
    <t xml:space="preserve">	גבולות שיעור החשיפה הצפויה</t>
  </si>
  <si>
    <t xml:space="preserve">	מדד ייחוס</t>
  </si>
  <si>
    <t>מדיניות תקנונית</t>
  </si>
  <si>
    <t xml:space="preserve">	מניות (תעודות סל, אופציות, קרנות נאמנות)</t>
  </si>
  <si>
    <t xml:space="preserve">	6%-/+</t>
  </si>
  <si>
    <t xml:space="preserve">	אג"ח ממשלתי</t>
  </si>
  <si>
    <t xml:space="preserve">	5%-/+</t>
  </si>
  <si>
    <t xml:space="preserve">	אג"ח קונצרני (קרנות נאמנות, תעודות סל)</t>
  </si>
  <si>
    <t xml:space="preserve">	סה"כ</t>
  </si>
  <si>
    <t xml:space="preserve">	חשיפה למט"ח</t>
  </si>
  <si>
    <t>נכסי המסלול יהיו חשופים לתמהיל של מניות, אג"ח קונצרני ואג"ח ממשלתי, בארץ ובחו"ל, בשיעור חשיפה שלא יפחת מ-75% ולא יעלה על 120% 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 חודשים ממועד הפקדתם, לצורך טיפול בביטחונות בגין נגזרים, הפקדות, משיכות והעברות כספים. השקעה במסלול זה עשויה להיות חשופה לסיכוני מטבע.</t>
  </si>
  <si>
    <t>30% - מדד ת"א 125
70% - מדד MSCI WORLD</t>
  </si>
  <si>
    <t>נכסי המסלול, בשיעור שלא יפחת מ-75% ולא יעלה על 100% יעקבו אחר מדדי מניות או אג"ח קונצרני או אג"ח ממשלות, או שילוב ביניהם, כהגדרתם באשכול מסלולים מחקי מדדים, ולכל הפחות בשלושה מדדים כאמור [העונים על התנאים המנויים בסעיף 6בפרק ,4חלק ,2שער ,5בחוזר המאוחד שכותרתו ניהול נכסי השקעה]. יתרת הנכסים, למעט שיעור מהנכסים שיושקע במזומנים ופיקדונות שהופקדו לתקופה שאינה עולה על 3 חודשים ממועד הפקדתם, לצורך טיפול בביטחונות בגין נגזרים, הפקדות, משיכות והעברות כספים, יעקבו אחר מדדים שונים [העונים על התנאים המנויים בסעיף 6 בפרק 4, חלק 2, שער 5 בחוזר המאוחד שכותרתו ניהול נכסי השקעה] בכפוף להוראות הדין. עקיבה אחר מדדים כאמור עשויה להיות חשופה לסיכוני מטבע</t>
  </si>
  <si>
    <t>מור חיסכון לכל ילד – סיכון מוגבר</t>
  </si>
  <si>
    <t>מור חיסכון לכל ילד – מסלול הלכה</t>
  </si>
  <si>
    <t>מור חיסכון לכל ילד – מסלול שריעה</t>
  </si>
  <si>
    <t>MSCI Islamic Index</t>
  </si>
  <si>
    <t>DJSUKUK Index</t>
  </si>
  <si>
    <t>מדיניות השקעה 2024</t>
  </si>
  <si>
    <t>שיעור החשיפה בפועל 31.12.2023</t>
  </si>
  <si>
    <t>מגבלת עמלת ניהול חיצוני לשנת 2024</t>
  </si>
  <si>
    <t>12533 - 0.24%</t>
  </si>
  <si>
    <t>12535 - 0.23%</t>
  </si>
  <si>
    <t>29%-41%</t>
  </si>
  <si>
    <t>22%-34%</t>
  </si>
  <si>
    <t>שיעור החשיפה צפוי 24.04.24</t>
  </si>
  <si>
    <t>פרסום מדיניות השקעה החל מיולי 2024</t>
  </si>
  <si>
    <t>פרסום מדיניות השקעה החל מאפריל 2024</t>
  </si>
  <si>
    <t xml:space="preserve"> עוקב מדד S&amp;P 500</t>
  </si>
  <si>
    <t>כספי (שקלי)</t>
  </si>
  <si>
    <t>נכסי המסלול יהיו חשופים לנכסים הבאים אשר אינם צמודים ואינם חשופים לסיכוני מטבע (פרט למטבע השקל החדש): פיקדונות שקליים, מלוות ממשלתיות נקובות בש"ח, הלוואות שקליות ואג"ח שקליות (סחירות ושאינן סחירות), בשיעור שלא יפחת מ-75% ולא יעלה על 120% מנכסי המסלול. חשיפה לנכסים כאמור תושג באמצעות השקעה במישרין, בנגזרים (לרבות חוזים עתידיים, אופציות וכתבי אופציות), בקרנות סל ובקרנות נאמנות. יתרת הנכסים תושקע בכפוף להוראות הדין ובתנאי ששיעור החשיפה הכולל במסלול לא יעלה על 120% מנכסי המסלול.</t>
  </si>
  <si>
    <t>נכסי המסלול יהיו חשופים לðכסים הבאים בארץ ובחו"ל: פיקדונות, אג"ח סחירות ושאינן סחירות לרבות אג"ח
הכוללות רכיב המרה, וני"ע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75ולא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ובקרנות השקעה המתמחות בחוב. החל מיום  1ביולי 2024
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t>
  </si>
  <si>
    <t>אשראי ואג"ח עם מניות (עד 25% מניות)</t>
  </si>
  <si>
    <t>נכסי המסלול יהיו חשופים לאשראי ואג"ח באמצעות הנכסים הבאים בארץ ובחו"ל: פיקדונות, אג"ח סחירות
ושאינן סחירות לרבות אג"ח הכוללות רכיב המרה, ני"ע מסחריים, שהנפיקו תאגידים או ממשלות, הלוואות
שאינן סחירות שהועמדו לתאגידים ולפרטיים, קרנות השקעה וקרנות סל אשר מירב נכסיהן מושקעים באפיקי
חוב, בשיעור חשיפה שלא יפחת מ-% .75חשיפה למניות תהיה בשיעור שלא יעלה על % 25מנכסי המסלול.
שיעור החשיפה הכולל במסלול לא יעלה על % 120מנכסי המסלול.
חשיפה לנכסים כאמור תושג באמצעות השקעה במישרין והן באמצעות השקעה בנגזרים )לרבות חוזים עתידיים,
אופציות וכתבי אופציות(, בקרנות סל, בקרנות נאמנות, בקרנות השקעה ובקרנות השקעה המתמחות בחוב. החל
מיום  1ביולי  2024השקעה בקרנות השקעה מתמחות בחוב תהיה בתנאי שבהתאם למדיניות ההשקעה שלהן,
שיעור החשיפה לחוב לא יפחת מ %.75
יתרת הנכסים תושקע בכפוף להוראות הדין ובתנאי ששיעור החשיפה הכולל במסלול לא יעלה על % 120מנכסי
המסלול.
השקעה במסלול זה עשויה להיות חשופה לסיכוני מטבע
חשיפה לנכסים כאמור לעיל תושג הן באמצעות השקעה במישרין והן באמצעות השקעה בנגזרים, בתעודות סל, בקרנות נאמנות או בקרנות השקעה. 
חשיפה לנכסים שאינם נכסי אג"ח ואינם מניות תהיה על פי שיקול דעתה של וועדת ההשקעות ובכפוף לכל דין.</t>
  </si>
  <si>
    <t>מניות סחיר</t>
  </si>
  <si>
    <t>גמל ופנסיה משלימה</t>
  </si>
  <si>
    <t>ריק במקור</t>
  </si>
  <si>
    <t>אג"ח עד 25% במניות סחיר</t>
  </si>
  <si>
    <t>גמל (השתלמות והשקעה)</t>
  </si>
  <si>
    <t>אג"ח - סחיר</t>
  </si>
  <si>
    <t>נכסי המסלול יהיו חשופים למניות בארץ ובחו"ל, בשיעור חשיפה שלא יפחת מ-% 75ולא יעלה על % 120חשיפה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</si>
  <si>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מ-%.75
חשיפה למניות תהיה באמצעות השקעה בנכסים סחירים ובשיעור שלא יעלה על % 25מנכסי המסלול.
חשיפה לנכסים כאמור תושג באמצעות השקעה בנכסים סחירים בלבד כששיעור החשיפה הכולל במסלול לא יעלה
על % 120מנכסי המסלול.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שאיðה עולה על  3חודשים ממועד הפקדתם.
השקעה במסלול זה עשויה להיות חשופה לסיכוני מטבע</t>
  </si>
  <si>
    <t>נכסי המסלול יהיו חשופים לאג"ח קונצרני ואג"ח ממשלתי בארץ ובחו"ל, בשיעור חשיפה שלא יפחת מ-% 75ולא
יעלה על % 120מנכסי המסלול. חשיפה לנכסים כאמור תושג באמצעות השקעה בנכסים סחירים בלבד. ההשקעה
עשויה להתבצע הן במישרין )בנכסי בסיס( והן באמצעות השקעה בנגזרים )לרבות חוזים עתידיים, אופציות וכתבי
אופציות ולרבות נגזרים לא סחירים אשר משמשים לצרכי גידור ונגזרים לא סחירים אשר שווים נגזר מנכס בסיס
סחיר(, בקרנות סל ובקרנות נאמנות.
יתרת הנכסים תושקע במזומנים ופיקדונות שהופקדו לתקופה שאינה עולה על  3חודשים ממועד הפקדתם.
השקעה במסלול זה עשויה להיות חשופה לסיכוני מטבע</t>
  </si>
  <si>
    <t>מדיניות מסלולים עוקבי מדדים - גמל</t>
  </si>
  <si>
    <t>עוקב מדדי אג"ח עד 25% במניות</t>
  </si>
  <si>
    <t>עוקב מדדי מניות</t>
  </si>
  <si>
    <t>מדד MSCI WORLD</t>
  </si>
  <si>
    <t>US treasury index</t>
  </si>
  <si>
    <t>IBOXIG	- 70%
IBOXHY	- 30%</t>
  </si>
  <si>
    <t xml:space="preserve">עוקב מדדי אג"ח </t>
  </si>
  <si>
    <t>נכסי המסלול יעקבו באמצעות מכשירי עוקבי מדד ובשיעור שלא יפחת מ-% ,75אחר מדדי אג"ח קונצרני ומדדי
אג"ח ממשלתי ולכל הפחות אחר שלושה מדדים כאמור. החשיפה למניות תהיה בשיעור שלא יעלה על % 25מנכסי
המסלול.
שיעור החשיפה הכולל במסלול לא יעלה על % 100מנכסי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המעקב אחר המדדים כאמור יהיה בכפוף להוראות הדין ועשוי להיות חשוף לסיכוני מטבע</t>
  </si>
  <si>
    <t>נכסי המסלול, יעקבו באמצעות מכשירים עוקבי מדד ובשיעור שלא יפחת מ-% 75ולא יעלה על % ,100יעקבו
באמצעות מכשירים עוקבי מדד אחר מדדי מניות  ולכל הפחות בשלושה מדדים כאמור באמצעות מכשירים עוקבי
מדד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שונים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(1מזומנים;
 (2מק"מ;
 (3פיקדונות שהופקדו לתקופה שאינה עולה על  12חודשים ממועד הפקדתם;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בכפוף להוראות הדין.
המעקב אחר המדדים כאמור יהיה בכפוף להוראות הדין ועשוי להיות חשוף לסיכוני מטבע</t>
  </si>
  <si>
    <t>נכסי המסלול יעקבו באמצעות מכשירי עוקבי מדד ובשיעור שלא יפחת מ-% 75ולא יעלה על % ,100אחר מדדי
אג"ח קונצרני ואג"ח ממשלתי ]העונים על התנאים המנויים בסעיף  6בפרק  ,4חלק  ,2שער  5בחוזר המאוחד
שכותרתו ניהול נכסי השקעה[, ולכל הפחות אחר בשלושה מדדים כאמור שאינם דומים.
שיעור המעקב אחר כל אחד משלושת המדדים, ששיעורם מסך נכסי המסלול הוא הגדול ביותר, לא יפחת מ-%10
ולא יעלה על % 50מנכסי המסלול.
יתרת נכסי המסלול יעקבו אחר מדדים שוðים, למעט שיעור מהנכסים שיושקע באופן הבא:
א. בנגזרים המשמשים לצרכי גידור;
ב. לצורך הפקדות, משיכות והעברות כספים או טיפול בביטחונות בגין נגזרים, באחד או יותר מן הבאים:
 (1במזומנים;
 (2מק"מ;
 (3פיקדונות שהופקדו לתקופה שאינה עולה על  12חודשים ממועד הפקדת;
 (4אג"ח של מדינת ישראל שמועד פירעונן אינו עולה על  12חודשים;
 (5באג"ח של מדינת חוץ מאושרת שמועד פירעונן אינו עולה על  12חודשים, ובלבד שהאג"ח והנגזר
נרכשו באותה מדינת חוץ מאושרת;
 (6קרן כספית שהגדרתה בתקנות השקעות משותפות בנאמנות )נכסים שמותר לקנות ולהחזיק בקרן
ושיעוריהם המרביים(, התש"נה-.1994
]העונים על התנאים המנויים בסעיף  6בפרק  ,4חלק  ,2שער  ,5בחוזר המאוחד שכותרתו ניהול נכסי השקעה[
המעקב אחר המדדים כאמור יהיה בכפוף להוראות הדין ועשוי להיות חשוף לסיכוני מטבע</t>
  </si>
  <si>
    <t xml:space="preserve">אלפא מור תגמולים </t>
  </si>
  <si>
    <t xml:space="preserve">מור השתלמות </t>
  </si>
  <si>
    <t>מור קופת גמל להשקעה</t>
  </si>
  <si>
    <t>אלפא מור תגמולים</t>
  </si>
  <si>
    <t xml:space="preserve">מור קרן השתלמות </t>
  </si>
  <si>
    <t xml:space="preserve">מור גמל להשקעה </t>
  </si>
  <si>
    <t>מור השתלמות</t>
  </si>
  <si>
    <t xml:space="preserve">מור קופת גמל להשקעה </t>
  </si>
  <si>
    <t>שיעור החשיפה צפוי 01.07.24</t>
  </si>
  <si>
    <t>שיעור החשיפה בפועל 30.06.2024</t>
  </si>
  <si>
    <t xml:space="preserve">	שיעור החשיפה ליום 30.06.24 </t>
  </si>
  <si>
    <t>מסלול חדש</t>
  </si>
  <si>
    <t>אשראי ואג"ח</t>
  </si>
  <si>
    <t>15% - מדד מניות כללי
85% - מדד MSCI WORLD</t>
  </si>
  <si>
    <t>עמוה1</t>
  </si>
  <si>
    <t>שיעור החשיפה צפוי 16.07.24</t>
  </si>
  <si>
    <t>ריק במקור2</t>
  </si>
  <si>
    <t>ריק במקור3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</si>
</sst>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
    <numFmt numFmtId="166" formatCode=";;;"/>
  </numFmts>
  <fonts count="34" x14ac:knownFonts="1">
    <font>
      <sz val="11"/>
      <color theme="1"/>
      <name val="Arial"/>
      <family val="2"/>
      <charset val="177"/>
      <scheme val="minor"/>
    </font>
    <font>
      <sz val="11"/>
      <color theme="1"/>
      <name val="Arial"/>
      <family val="2"/>
      <charset val="177"/>
      <scheme val="minor"/>
    </font>
    <font>
      <sz val="11"/>
      <color theme="1"/>
      <name val="Tahoma"/>
      <family val="2"/>
    </font>
    <font>
      <sz val="11"/>
      <name val="Tahoma"/>
      <family val="2"/>
    </font>
    <font>
      <sz val="11"/>
      <color rgb="FF1A326B"/>
      <name val="Tahoma"/>
      <family val="2"/>
    </font>
    <font>
      <sz val="11"/>
      <color theme="0"/>
      <name val="Tahoma"/>
      <family val="2"/>
    </font>
    <font>
      <u/>
      <sz val="11"/>
      <color theme="10"/>
      <name val="Arial"/>
      <family val="2"/>
      <charset val="177"/>
      <scheme val="minor"/>
    </font>
    <font>
      <b/>
      <sz val="16"/>
      <color rgb="FF1A326B"/>
      <name val="Tahoma"/>
      <family val="2"/>
    </font>
    <font>
      <b/>
      <u/>
      <sz val="11"/>
      <color rgb="FF1A326B"/>
      <name val="Tahoma"/>
      <family val="2"/>
    </font>
    <font>
      <u/>
      <sz val="11"/>
      <color rgb="FF1A326B"/>
      <name val="Tahoma"/>
      <family val="2"/>
    </font>
    <font>
      <b/>
      <sz val="11"/>
      <color theme="1"/>
      <name val="Tahoma"/>
      <family val="2"/>
    </font>
    <font>
      <sz val="11"/>
      <color rgb="FF577181"/>
      <name val="Tahoma"/>
      <family val="2"/>
    </font>
    <font>
      <b/>
      <sz val="11"/>
      <color theme="0"/>
      <name val="Tahoma"/>
      <family val="2"/>
    </font>
    <font>
      <u/>
      <sz val="11"/>
      <color rgb="FF577181"/>
      <name val="Tahoma"/>
      <family val="2"/>
    </font>
    <font>
      <sz val="11"/>
      <color rgb="FF577181"/>
      <name val="Arial"/>
      <family val="2"/>
      <charset val="177"/>
      <scheme val="minor"/>
    </font>
    <font>
      <b/>
      <sz val="11"/>
      <color theme="1"/>
      <name val="Arial"/>
      <family val="2"/>
      <scheme val="minor"/>
    </font>
    <font>
      <u/>
      <sz val="11"/>
      <color theme="0"/>
      <name val="Tahoma"/>
      <family val="2"/>
    </font>
    <font>
      <b/>
      <sz val="11"/>
      <color rgb="FF1A326B"/>
      <name val="Tahoma"/>
      <family val="2"/>
    </font>
    <font>
      <b/>
      <sz val="11"/>
      <color rgb="FFFF0000"/>
      <name val="Tahoma"/>
      <family val="2"/>
    </font>
    <font>
      <b/>
      <sz val="11"/>
      <color rgb="FFFF0000"/>
      <name val="Arial"/>
      <family val="2"/>
      <scheme val="minor"/>
    </font>
    <font>
      <sz val="11"/>
      <color rgb="FFFF0000"/>
      <name val="Tahoma"/>
      <family val="2"/>
    </font>
    <font>
      <b/>
      <sz val="11"/>
      <color theme="4" tint="-0.499984740745262"/>
      <name val="Tahoma"/>
      <family val="2"/>
    </font>
    <font>
      <b/>
      <u/>
      <sz val="14"/>
      <color theme="1"/>
      <name val="Arial"/>
      <family val="2"/>
      <scheme val="minor"/>
    </font>
    <font>
      <sz val="10"/>
      <color theme="1"/>
      <name val="Arial"/>
      <family val="2"/>
      <scheme val="minor"/>
    </font>
    <font>
      <sz val="10"/>
      <color rgb="FFFFFFFF"/>
      <name val="Arial"/>
      <family val="2"/>
      <scheme val="minor"/>
    </font>
    <font>
      <sz val="10"/>
      <color rgb="FF1A326B"/>
      <name val="Arial"/>
      <family val="2"/>
      <scheme val="minor"/>
    </font>
    <font>
      <b/>
      <sz val="10"/>
      <color rgb="FF1A326B"/>
      <name val="Arial"/>
      <family val="2"/>
      <scheme val="minor"/>
    </font>
    <font>
      <b/>
      <sz val="10"/>
      <color theme="1"/>
      <name val="Arial"/>
      <family val="2"/>
      <scheme val="minor"/>
    </font>
    <font>
      <b/>
      <u/>
      <sz val="10"/>
      <color theme="0"/>
      <name val="Arial"/>
      <family val="2"/>
      <scheme val="minor"/>
    </font>
    <font>
      <b/>
      <sz val="10"/>
      <color theme="0"/>
      <name val="Arial"/>
      <family val="2"/>
      <scheme val="minor"/>
    </font>
    <font>
      <sz val="10"/>
      <name val="Arial"/>
      <family val="2"/>
      <scheme val="minor"/>
    </font>
    <font>
      <sz val="8"/>
      <name val="Arial"/>
      <family val="2"/>
      <charset val="177"/>
      <scheme val="minor"/>
    </font>
    <font>
      <b/>
      <sz val="10"/>
      <color rgb="FFFF0000"/>
      <name val="Arial"/>
      <family val="2"/>
      <scheme val="minor"/>
    </font>
    <font>
      <sz val="10"/>
      <color rgb="FFFF0000"/>
      <name val="Arial"/>
      <family val="2"/>
      <scheme val="minor"/>
    </font>
  </fonts>
  <fills count="9">
    <fill>
      <patternFill patternType="none"/>
    </fill>
    <fill>
      <patternFill patternType="gray125"/>
    </fill>
    <fill>
      <patternFill patternType="solid">
        <fgColor theme="0"/>
        <bgColor indexed="64"/>
      </patternFill>
    </fill>
    <fill>
      <patternFill patternType="solid">
        <fgColor rgb="FF577181"/>
        <bgColor indexed="64"/>
      </patternFill>
    </fill>
    <fill>
      <patternFill patternType="solid">
        <fgColor rgb="FF1F4E78"/>
        <bgColor indexed="64"/>
      </patternFill>
    </fill>
    <fill>
      <patternFill patternType="solid">
        <fgColor theme="8" tint="-0.49998474074526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s>
  <borders count="104">
    <border>
      <left/>
      <right/>
      <top/>
      <bottom/>
      <diagonal/>
    </border>
    <border>
      <left/>
      <right/>
      <top/>
      <bottom style="thin">
        <color indexed="64"/>
      </bottom>
      <diagonal/>
    </border>
    <border>
      <left style="thin">
        <color rgb="FF1A326B"/>
      </left>
      <right style="thin">
        <color rgb="FF1A326B"/>
      </right>
      <top style="thin">
        <color rgb="FF1A326B"/>
      </top>
      <bottom style="thin">
        <color rgb="FF1A326B"/>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1A326B"/>
      </left>
      <right/>
      <top style="thin">
        <color rgb="FF1A326B"/>
      </top>
      <bottom style="thin">
        <color rgb="FF1A326B"/>
      </bottom>
      <diagonal/>
    </border>
    <border>
      <left style="thin">
        <color rgb="FF1A326B"/>
      </left>
      <right/>
      <top style="thin">
        <color rgb="FF1A326B"/>
      </top>
      <bottom/>
      <diagonal/>
    </border>
    <border>
      <left style="thin">
        <color indexed="64"/>
      </left>
      <right/>
      <top style="thin">
        <color indexed="64"/>
      </top>
      <bottom style="thin">
        <color indexed="64"/>
      </bottom>
      <diagonal/>
    </border>
    <border>
      <left style="thin">
        <color rgb="FF1A326B"/>
      </left>
      <right/>
      <top/>
      <bottom style="thin">
        <color rgb="FF1A326B"/>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dashed">
        <color rgb="FF000000"/>
      </right>
      <top style="medium">
        <color rgb="FF000000"/>
      </top>
      <bottom style="medium">
        <color rgb="FF000000"/>
      </bottom>
      <diagonal/>
    </border>
    <border>
      <left style="dashed">
        <color rgb="FF000000"/>
      </left>
      <right style="dashed">
        <color rgb="FF000000"/>
      </right>
      <top style="medium">
        <color rgb="FF000000"/>
      </top>
      <bottom style="medium">
        <color rgb="FF000000"/>
      </bottom>
      <diagonal/>
    </border>
    <border>
      <left style="medium">
        <color rgb="FF000000"/>
      </left>
      <right style="medium">
        <color rgb="FF000000"/>
      </right>
      <top style="dashed">
        <color rgb="FF000000"/>
      </top>
      <bottom style="dashed">
        <color rgb="FF000000"/>
      </bottom>
      <diagonal/>
    </border>
    <border>
      <left style="medium">
        <color rgb="FF000000"/>
      </left>
      <right style="dashed">
        <color rgb="FF000000"/>
      </right>
      <top style="medium">
        <color rgb="FF000000"/>
      </top>
      <bottom style="dashed">
        <color rgb="FF000000"/>
      </bottom>
      <diagonal/>
    </border>
    <border>
      <left style="dashed">
        <color rgb="FF000000"/>
      </left>
      <right style="dashed">
        <color rgb="FF000000"/>
      </right>
      <top style="medium">
        <color rgb="FF000000"/>
      </top>
      <bottom style="dashed">
        <color rgb="FF000000"/>
      </bottom>
      <diagonal/>
    </border>
    <border>
      <left style="medium">
        <color rgb="FF000000"/>
      </left>
      <right style="dashed">
        <color rgb="FF000000"/>
      </right>
      <top style="dashed">
        <color rgb="FF000000"/>
      </top>
      <bottom style="dashed">
        <color rgb="FF000000"/>
      </bottom>
      <diagonal/>
    </border>
    <border>
      <left style="dashed">
        <color rgb="FF000000"/>
      </left>
      <right style="dashed">
        <color rgb="FF000000"/>
      </right>
      <top style="dashed">
        <color rgb="FF000000"/>
      </top>
      <bottom style="dashed">
        <color rgb="FF000000"/>
      </bottom>
      <diagonal/>
    </border>
    <border>
      <left style="medium">
        <color rgb="FF000000"/>
      </left>
      <right style="medium">
        <color rgb="FF000000"/>
      </right>
      <top style="dashed">
        <color rgb="FF000000"/>
      </top>
      <bottom/>
      <diagonal/>
    </border>
    <border>
      <left style="medium">
        <color rgb="FF000000"/>
      </left>
      <right style="dashed">
        <color rgb="FF000000"/>
      </right>
      <top style="dashed">
        <color rgb="FF000000"/>
      </top>
      <bottom/>
      <diagonal/>
    </border>
    <border>
      <left style="dashed">
        <color rgb="FF000000"/>
      </left>
      <right style="dashed">
        <color rgb="FF000000"/>
      </right>
      <top style="dashed">
        <color rgb="FF000000"/>
      </top>
      <bottom/>
      <diagonal/>
    </border>
    <border>
      <left style="medium">
        <color rgb="FF000000"/>
      </left>
      <right style="medium">
        <color rgb="FF000000"/>
      </right>
      <top/>
      <bottom/>
      <diagonal/>
    </border>
    <border>
      <left style="medium">
        <color rgb="FF000000"/>
      </left>
      <right style="dashed">
        <color rgb="FF000000"/>
      </right>
      <top/>
      <bottom/>
      <diagonal/>
    </border>
    <border>
      <left style="dashed">
        <color rgb="FF000000"/>
      </left>
      <right style="dashed">
        <color rgb="FF000000"/>
      </right>
      <top/>
      <bottom/>
      <diagonal/>
    </border>
    <border>
      <left style="medium">
        <color rgb="FF000000"/>
      </left>
      <right style="medium">
        <color rgb="FF000000"/>
      </right>
      <top/>
      <bottom style="dashed">
        <color rgb="FF000000"/>
      </bottom>
      <diagonal/>
    </border>
    <border>
      <left style="medium">
        <color rgb="FF000000"/>
      </left>
      <right style="dashed">
        <color rgb="FF000000"/>
      </right>
      <top/>
      <bottom style="dashed">
        <color rgb="FF000000"/>
      </bottom>
      <diagonal/>
    </border>
    <border>
      <left style="dashed">
        <color rgb="FF000000"/>
      </left>
      <right style="dashed">
        <color rgb="FF000000"/>
      </right>
      <top/>
      <bottom style="dashed">
        <color rgb="FF000000"/>
      </bottom>
      <diagonal/>
    </border>
    <border>
      <left style="medium">
        <color rgb="FF000000"/>
      </left>
      <right style="medium">
        <color rgb="FF000000"/>
      </right>
      <top style="dashed">
        <color rgb="FF000000"/>
      </top>
      <bottom style="medium">
        <color rgb="FF000000"/>
      </bottom>
      <diagonal/>
    </border>
    <border>
      <left style="medium">
        <color rgb="FF000000"/>
      </left>
      <right style="dashed">
        <color rgb="FF000000"/>
      </right>
      <top style="dashed">
        <color rgb="FF000000"/>
      </top>
      <bottom style="medium">
        <color rgb="FF000000"/>
      </bottom>
      <diagonal/>
    </border>
    <border>
      <left style="dashed">
        <color rgb="FF000000"/>
      </left>
      <right style="dashed">
        <color rgb="FF000000"/>
      </right>
      <top style="dashed">
        <color rgb="FF000000"/>
      </top>
      <bottom style="medium">
        <color rgb="FF000000"/>
      </bottom>
      <diagonal/>
    </border>
    <border>
      <left style="thin">
        <color indexed="64"/>
      </left>
      <right/>
      <top/>
      <bottom/>
      <diagonal/>
    </border>
    <border>
      <left style="thin">
        <color rgb="FF1A326B"/>
      </left>
      <right style="thin">
        <color indexed="64"/>
      </right>
      <top style="thin">
        <color indexed="64"/>
      </top>
      <bottom style="thin">
        <color rgb="FF1A326B"/>
      </bottom>
      <diagonal/>
    </border>
    <border>
      <left style="medium">
        <color rgb="FF000000"/>
      </left>
      <right style="dashed">
        <color rgb="FF000000"/>
      </right>
      <top style="medium">
        <color rgb="FF000000"/>
      </top>
      <bottom style="medium">
        <color indexed="64"/>
      </bottom>
      <diagonal/>
    </border>
    <border>
      <left style="dashed">
        <color rgb="FF000000"/>
      </left>
      <right style="dashed">
        <color rgb="FF000000"/>
      </right>
      <top style="medium">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style="medium">
        <color indexed="64"/>
      </left>
      <right/>
      <top/>
      <bottom/>
      <diagonal/>
    </border>
    <border>
      <left/>
      <right style="medium">
        <color indexed="64"/>
      </right>
      <top/>
      <bottom/>
      <diagonal/>
    </border>
    <border>
      <left style="medium">
        <color indexed="64"/>
      </left>
      <right style="medium">
        <color indexed="64"/>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left>
      <right style="thin">
        <color theme="0"/>
      </right>
      <top/>
      <bottom style="thin">
        <color theme="0"/>
      </bottom>
      <diagonal/>
    </border>
    <border>
      <left style="thin">
        <color theme="0"/>
      </left>
      <right/>
      <top style="medium">
        <color indexed="64"/>
      </top>
      <bottom style="thin">
        <color theme="0"/>
      </bottom>
      <diagonal/>
    </border>
    <border>
      <left/>
      <right style="medium">
        <color indexed="64"/>
      </right>
      <top/>
      <bottom style="thin">
        <color theme="0"/>
      </bottom>
      <diagonal/>
    </border>
    <border>
      <left style="medium">
        <color indexed="64"/>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top/>
      <bottom style="thin">
        <color theme="0"/>
      </bottom>
      <diagonal/>
    </border>
    <border>
      <left/>
      <right style="medium">
        <color indexed="64"/>
      </right>
      <top style="thin">
        <color theme="0"/>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medium">
        <color indexed="64"/>
      </left>
      <right/>
      <top style="thin">
        <color theme="0"/>
      </top>
      <bottom/>
      <diagonal/>
    </border>
    <border>
      <left style="thin">
        <color theme="0"/>
      </left>
      <right style="thin">
        <color theme="0"/>
      </right>
      <top/>
      <bottom/>
      <diagonal/>
    </border>
    <border>
      <left style="thin">
        <color theme="0"/>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theme="0"/>
      </left>
      <right/>
      <top style="thin">
        <color theme="0"/>
      </top>
      <bottom style="thin">
        <color theme="0"/>
      </bottom>
      <diagonal/>
    </border>
    <border>
      <left style="thin">
        <color theme="0"/>
      </left>
      <right/>
      <top/>
      <bottom style="thin">
        <color theme="0"/>
      </bottom>
      <diagonal/>
    </border>
    <border>
      <left style="thin">
        <color theme="0"/>
      </left>
      <right/>
      <top style="thin">
        <color theme="0"/>
      </top>
      <bottom/>
      <diagonal/>
    </border>
    <border>
      <left/>
      <right style="thin">
        <color theme="0"/>
      </right>
      <top/>
      <bottom style="thin">
        <color theme="0"/>
      </bottom>
      <diagonal/>
    </border>
    <border>
      <left/>
      <right style="medium">
        <color rgb="FF000000"/>
      </right>
      <top style="medium">
        <color rgb="FF000000"/>
      </top>
      <bottom style="dashed">
        <color rgb="FF000000"/>
      </bottom>
      <diagonal/>
    </border>
    <border>
      <left/>
      <right style="medium">
        <color rgb="FF000000"/>
      </right>
      <top style="dashed">
        <color rgb="FF000000"/>
      </top>
      <bottom style="dashed">
        <color rgb="FF000000"/>
      </bottom>
      <diagonal/>
    </border>
    <border>
      <left/>
      <right style="medium">
        <color rgb="FF000000"/>
      </right>
      <top style="dashed">
        <color rgb="FF000000"/>
      </top>
      <bottom/>
      <diagonal/>
    </border>
    <border>
      <left/>
      <right style="medium">
        <color rgb="FF000000"/>
      </right>
      <top/>
      <bottom style="dashed">
        <color rgb="FF000000"/>
      </bottom>
      <diagonal/>
    </border>
    <border>
      <left/>
      <right style="dashed">
        <color rgb="FF000000"/>
      </right>
      <top style="dashed">
        <color rgb="FF000000"/>
      </top>
      <bottom style="dashed">
        <color rgb="FF000000"/>
      </bottom>
      <diagonal/>
    </border>
    <border>
      <left/>
      <right style="medium">
        <color rgb="FF000000"/>
      </right>
      <top style="dashed">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indexed="64"/>
      </bottom>
      <diagonal/>
    </border>
    <border>
      <left style="dashed">
        <color rgb="FF000000"/>
      </left>
      <right/>
      <top style="medium">
        <color rgb="FF000000"/>
      </top>
      <bottom style="dashed">
        <color rgb="FF000000"/>
      </bottom>
      <diagonal/>
    </border>
    <border>
      <left style="dashed">
        <color rgb="FF000000"/>
      </left>
      <right/>
      <top style="dashed">
        <color rgb="FF000000"/>
      </top>
      <bottom style="dashed">
        <color rgb="FF000000"/>
      </bottom>
      <diagonal/>
    </border>
    <border>
      <left style="dashed">
        <color rgb="FF000000"/>
      </left>
      <right/>
      <top style="dashed">
        <color rgb="FF000000"/>
      </top>
      <bottom/>
      <diagonal/>
    </border>
    <border>
      <left style="dashed">
        <color rgb="FF000000"/>
      </left>
      <right/>
      <top/>
      <bottom/>
      <diagonal/>
    </border>
    <border>
      <left style="dashed">
        <color rgb="FF000000"/>
      </left>
      <right/>
      <top/>
      <bottom style="dashed">
        <color rgb="FF000000"/>
      </bottom>
      <diagonal/>
    </border>
    <border>
      <left style="dashed">
        <color rgb="FF000000"/>
      </left>
      <right/>
      <top style="dashed">
        <color rgb="FF000000"/>
      </top>
      <bottom style="medium">
        <color rgb="FF000000"/>
      </bottom>
      <diagonal/>
    </border>
    <border>
      <left style="dashed">
        <color rgb="FF000000"/>
      </left>
      <right/>
      <top style="medium">
        <color rgb="FF000000"/>
      </top>
      <bottom style="medium">
        <color rgb="FF000000"/>
      </bottom>
      <diagonal/>
    </border>
    <border>
      <left style="dashed">
        <color rgb="FF000000"/>
      </left>
      <right/>
      <top style="medium">
        <color rgb="FF000000"/>
      </top>
      <bottom style="medium">
        <color indexed="64"/>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dashed">
        <color rgb="FF000000"/>
      </right>
      <top/>
      <bottom style="medium">
        <color rgb="FF000000"/>
      </bottom>
      <diagonal/>
    </border>
    <border>
      <left style="dashed">
        <color rgb="FF000000"/>
      </left>
      <right style="dashed">
        <color rgb="FF000000"/>
      </right>
      <top/>
      <bottom style="medium">
        <color rgb="FF000000"/>
      </bottom>
      <diagonal/>
    </border>
    <border>
      <left style="dashed">
        <color rgb="FF000000"/>
      </left>
      <right/>
      <top/>
      <bottom style="medium">
        <color rgb="FF000000"/>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cellStyleXfs>
  <cellXfs count="342">
    <xf numFmtId="0" fontId="0" fillId="0" borderId="0" xfId="0"/>
    <xf numFmtId="0" fontId="4" fillId="2" borderId="0" xfId="0" applyFont="1" applyFill="1"/>
    <xf numFmtId="0" fontId="0" fillId="3" borderId="0" xfId="0" applyFill="1"/>
    <xf numFmtId="0" fontId="5" fillId="3" borderId="0" xfId="0" applyFont="1" applyFill="1"/>
    <xf numFmtId="0" fontId="4" fillId="2" borderId="0" xfId="0" applyFont="1" applyFill="1" applyAlignment="1">
      <alignment horizontal="center"/>
    </xf>
    <xf numFmtId="0" fontId="8" fillId="2" borderId="1" xfId="0" applyFont="1" applyFill="1" applyBorder="1" applyAlignment="1">
      <alignment readingOrder="2"/>
    </xf>
    <xf numFmtId="0" fontId="4" fillId="2" borderId="1" xfId="0" applyFont="1" applyFill="1" applyBorder="1"/>
    <xf numFmtId="0" fontId="4" fillId="2" borderId="1" xfId="0" applyFont="1" applyFill="1" applyBorder="1" applyAlignment="1">
      <alignment horizontal="center"/>
    </xf>
    <xf numFmtId="164" fontId="4" fillId="2" borderId="0" xfId="0" applyNumberFormat="1" applyFont="1" applyFill="1"/>
    <xf numFmtId="9" fontId="4" fillId="2" borderId="0" xfId="1" applyFont="1" applyFill="1"/>
    <xf numFmtId="165" fontId="4" fillId="2" borderId="0" xfId="0" applyNumberFormat="1" applyFont="1" applyFill="1"/>
    <xf numFmtId="0" fontId="8" fillId="2" borderId="1" xfId="0" applyFont="1" applyFill="1" applyBorder="1" applyAlignment="1">
      <alignment horizontal="right"/>
    </xf>
    <xf numFmtId="0" fontId="4" fillId="2" borderId="1" xfId="0" applyFont="1" applyFill="1" applyBorder="1" applyAlignment="1">
      <alignment horizontal="right" wrapText="1" readingOrder="2"/>
    </xf>
    <xf numFmtId="0" fontId="0" fillId="2" borderId="0" xfId="0" applyFill="1"/>
    <xf numFmtId="0" fontId="2" fillId="2" borderId="2" xfId="0" applyFont="1" applyFill="1" applyBorder="1" applyAlignment="1">
      <alignment horizontal="right" vertical="center" wrapText="1"/>
    </xf>
    <xf numFmtId="0" fontId="2" fillId="2" borderId="2" xfId="0" applyFont="1" applyFill="1" applyBorder="1" applyAlignment="1">
      <alignment vertical="center" wrapText="1"/>
    </xf>
    <xf numFmtId="0" fontId="10" fillId="2" borderId="2" xfId="0" applyFont="1" applyFill="1" applyBorder="1" applyAlignment="1">
      <alignment horizontal="right" vertical="center" wrapText="1"/>
    </xf>
    <xf numFmtId="0" fontId="0" fillId="2" borderId="0" xfId="0" applyFill="1" applyAlignment="1">
      <alignment vertical="top" readingOrder="2"/>
    </xf>
    <xf numFmtId="0" fontId="0" fillId="2" borderId="0" xfId="0" applyFill="1" applyAlignment="1">
      <alignment horizontal="right" vertical="top" readingOrder="2"/>
    </xf>
    <xf numFmtId="0" fontId="2" fillId="2" borderId="2" xfId="0" applyFont="1" applyFill="1" applyBorder="1" applyAlignment="1">
      <alignment vertical="top" wrapText="1" readingOrder="2"/>
    </xf>
    <xf numFmtId="0" fontId="2" fillId="2" borderId="2" xfId="0" applyFont="1" applyFill="1" applyBorder="1" applyAlignment="1">
      <alignment horizontal="right" vertical="top" wrapText="1" readingOrder="2"/>
    </xf>
    <xf numFmtId="0" fontId="10" fillId="2" borderId="2" xfId="0" applyFont="1" applyFill="1" applyBorder="1" applyAlignment="1">
      <alignment horizontal="right" vertical="top" wrapText="1" readingOrder="2"/>
    </xf>
    <xf numFmtId="0" fontId="11" fillId="3" borderId="0" xfId="0" applyFont="1" applyFill="1"/>
    <xf numFmtId="0" fontId="14" fillId="3" borderId="0" xfId="0" applyFont="1" applyFill="1"/>
    <xf numFmtId="165" fontId="9" fillId="2" borderId="1" xfId="0" applyNumberFormat="1" applyFont="1" applyFill="1" applyBorder="1"/>
    <xf numFmtId="0" fontId="12" fillId="3" borderId="0" xfId="0" applyFont="1" applyFill="1"/>
    <xf numFmtId="0" fontId="15" fillId="2" borderId="0" xfId="0" applyFont="1" applyFill="1"/>
    <xf numFmtId="0" fontId="2" fillId="2" borderId="2" xfId="0" applyFont="1" applyFill="1" applyBorder="1" applyAlignment="1">
      <alignment vertical="top" wrapText="1"/>
    </xf>
    <xf numFmtId="0" fontId="16" fillId="3" borderId="0" xfId="0" applyFont="1" applyFill="1"/>
    <xf numFmtId="17" fontId="5" fillId="3" borderId="0" xfId="0" applyNumberFormat="1" applyFont="1" applyFill="1"/>
    <xf numFmtId="0" fontId="4" fillId="2" borderId="0" xfId="0" applyFont="1" applyFill="1" applyAlignment="1">
      <alignment horizontal="right" vertical="center" wrapText="1" readingOrder="2"/>
    </xf>
    <xf numFmtId="0" fontId="17" fillId="2" borderId="0" xfId="0" applyFont="1" applyFill="1" applyAlignment="1">
      <alignment horizontal="center" vertical="center" wrapText="1" readingOrder="2"/>
    </xf>
    <xf numFmtId="0" fontId="17" fillId="2" borderId="0" xfId="0" applyFont="1" applyFill="1" applyAlignment="1">
      <alignment horizontal="right" vertical="center" wrapText="1" readingOrder="2"/>
    </xf>
    <xf numFmtId="0" fontId="17" fillId="2" borderId="0" xfId="0" applyFont="1" applyFill="1"/>
    <xf numFmtId="0" fontId="17" fillId="2" borderId="0" xfId="0" applyFont="1" applyFill="1" applyAlignment="1">
      <alignment horizontal="center"/>
    </xf>
    <xf numFmtId="0" fontId="17" fillId="2" borderId="1" xfId="0" applyFont="1" applyFill="1" applyBorder="1" applyAlignment="1">
      <alignment horizontal="center"/>
    </xf>
    <xf numFmtId="0" fontId="17" fillId="2" borderId="1" xfId="0" applyFont="1" applyFill="1" applyBorder="1"/>
    <xf numFmtId="0" fontId="8" fillId="2" borderId="1" xfId="0" applyFont="1" applyFill="1" applyBorder="1"/>
    <xf numFmtId="0" fontId="8" fillId="2" borderId="1" xfId="0" applyFont="1" applyFill="1" applyBorder="1" applyAlignment="1">
      <alignment horizontal="center"/>
    </xf>
    <xf numFmtId="0" fontId="7" fillId="2" borderId="0" xfId="0" applyFont="1" applyFill="1" applyAlignment="1">
      <alignment vertical="center" wrapText="1"/>
    </xf>
    <xf numFmtId="9" fontId="4" fillId="2" borderId="0" xfId="0" applyNumberFormat="1" applyFont="1" applyFill="1"/>
    <xf numFmtId="10" fontId="4" fillId="2" borderId="0" xfId="0" applyNumberFormat="1" applyFont="1" applyFill="1"/>
    <xf numFmtId="43" fontId="4" fillId="2" borderId="0" xfId="3" applyFont="1" applyFill="1"/>
    <xf numFmtId="0" fontId="12" fillId="3" borderId="0" xfId="0" applyFont="1" applyFill="1" applyAlignment="1">
      <alignment horizontal="center"/>
    </xf>
    <xf numFmtId="0" fontId="11" fillId="2" borderId="0" xfId="0" applyFont="1" applyFill="1" applyAlignment="1">
      <alignment horizontal="right" vertical="top" wrapText="1" readingOrder="2"/>
    </xf>
    <xf numFmtId="0" fontId="4" fillId="0" borderId="1" xfId="0" applyFont="1" applyBorder="1"/>
    <xf numFmtId="0" fontId="4" fillId="0" borderId="0" xfId="0" applyFont="1"/>
    <xf numFmtId="0" fontId="4" fillId="0" borderId="1" xfId="0" applyFont="1" applyBorder="1" applyAlignment="1">
      <alignment horizontal="right" wrapText="1" readingOrder="2"/>
    </xf>
    <xf numFmtId="0" fontId="4" fillId="0" borderId="3" xfId="0" applyFont="1" applyBorder="1"/>
    <xf numFmtId="165" fontId="4" fillId="0" borderId="0" xfId="0" applyNumberFormat="1" applyFont="1"/>
    <xf numFmtId="165" fontId="9" fillId="0" borderId="1" xfId="0" applyNumberFormat="1" applyFont="1" applyBorder="1"/>
    <xf numFmtId="165" fontId="4" fillId="0" borderId="3" xfId="0" applyNumberFormat="1" applyFont="1" applyBorder="1"/>
    <xf numFmtId="0" fontId="11" fillId="0" borderId="0" xfId="0" applyFont="1" applyAlignment="1">
      <alignment horizontal="right" vertical="top" wrapText="1" readingOrder="2"/>
    </xf>
    <xf numFmtId="0" fontId="17" fillId="2" borderId="4" xfId="0" applyFont="1" applyFill="1" applyBorder="1" applyAlignment="1">
      <alignment horizontal="right" vertical="center" wrapText="1" readingOrder="2"/>
    </xf>
    <xf numFmtId="0" fontId="4" fillId="2" borderId="4" xfId="0" applyFont="1" applyFill="1" applyBorder="1" applyAlignment="1">
      <alignment horizontal="center" vertical="center" wrapText="1" readingOrder="2"/>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9" fontId="4" fillId="2" borderId="4" xfId="1" applyFont="1" applyFill="1" applyBorder="1" applyAlignment="1">
      <alignment horizontal="center" vertical="center" wrapText="1" readingOrder="2"/>
    </xf>
    <xf numFmtId="0" fontId="4" fillId="2" borderId="4" xfId="0" applyFont="1" applyFill="1" applyBorder="1" applyAlignment="1">
      <alignment horizontal="center" vertical="center" wrapText="1" readingOrder="1"/>
    </xf>
    <xf numFmtId="10" fontId="4" fillId="0" borderId="4" xfId="0" applyNumberFormat="1" applyFont="1" applyBorder="1" applyAlignment="1">
      <alignment horizontal="center" vertical="center" wrapText="1" readingOrder="2"/>
    </xf>
    <xf numFmtId="9" fontId="3" fillId="2" borderId="4" xfId="0" applyNumberFormat="1" applyFont="1" applyFill="1" applyBorder="1" applyAlignment="1">
      <alignment horizontal="center" vertical="center" wrapText="1"/>
    </xf>
    <xf numFmtId="0" fontId="2" fillId="2" borderId="7" xfId="0" applyFont="1" applyFill="1" applyBorder="1" applyAlignment="1">
      <alignment vertical="center" wrapText="1"/>
    </xf>
    <xf numFmtId="10" fontId="17" fillId="2" borderId="0" xfId="0" applyNumberFormat="1" applyFont="1" applyFill="1" applyAlignment="1">
      <alignment horizontal="center" vertical="center" wrapText="1" readingOrder="2"/>
    </xf>
    <xf numFmtId="0" fontId="2" fillId="2" borderId="7" xfId="0" applyFont="1" applyFill="1" applyBorder="1" applyAlignment="1">
      <alignment horizontal="right" vertical="center" wrapText="1"/>
    </xf>
    <xf numFmtId="0" fontId="2" fillId="2" borderId="7" xfId="0" applyFont="1" applyFill="1" applyBorder="1" applyAlignment="1">
      <alignment horizontal="right" vertical="top" wrapText="1" indent="2"/>
    </xf>
    <xf numFmtId="0" fontId="2" fillId="2" borderId="7" xfId="0" applyFont="1" applyFill="1" applyBorder="1" applyAlignment="1">
      <alignment horizontal="right" vertical="center" wrapText="1" indent="2" readingOrder="1"/>
    </xf>
    <xf numFmtId="0" fontId="2" fillId="2" borderId="7" xfId="0" applyFont="1" applyFill="1" applyBorder="1" applyAlignment="1">
      <alignment horizontal="right" vertical="center" wrapText="1" indent="1"/>
    </xf>
    <xf numFmtId="0" fontId="2" fillId="2" borderId="8" xfId="0" applyFont="1" applyFill="1" applyBorder="1" applyAlignment="1">
      <alignment horizontal="right" vertical="center" wrapText="1" indent="1"/>
    </xf>
    <xf numFmtId="0" fontId="2" fillId="2" borderId="10" xfId="0" applyFont="1" applyFill="1" applyBorder="1" applyAlignment="1">
      <alignment horizontal="right" vertical="center" wrapText="1" indent="1"/>
    </xf>
    <xf numFmtId="0" fontId="17" fillId="2" borderId="4" xfId="0" applyFont="1" applyFill="1" applyBorder="1"/>
    <xf numFmtId="0" fontId="3" fillId="2" borderId="7" xfId="0" applyFont="1" applyFill="1" applyBorder="1" applyAlignment="1">
      <alignment horizontal="right" vertical="top" wrapText="1" readingOrder="2"/>
    </xf>
    <xf numFmtId="0" fontId="0" fillId="2" borderId="4" xfId="0" applyFill="1" applyBorder="1" applyAlignment="1">
      <alignment horizontal="right" vertical="top" readingOrder="2"/>
    </xf>
    <xf numFmtId="0" fontId="2" fillId="2" borderId="7" xfId="0" applyFont="1" applyFill="1" applyBorder="1" applyAlignment="1">
      <alignment horizontal="right" vertical="top" wrapText="1" readingOrder="2"/>
    </xf>
    <xf numFmtId="10" fontId="19" fillId="2" borderId="4" xfId="0" applyNumberFormat="1" applyFont="1" applyFill="1" applyBorder="1" applyAlignment="1">
      <alignment horizontal="center" vertical="center" readingOrder="2"/>
    </xf>
    <xf numFmtId="0" fontId="18" fillId="2" borderId="2" xfId="0" applyFont="1" applyFill="1" applyBorder="1" applyAlignment="1">
      <alignment horizontal="center" vertical="center" wrapText="1"/>
    </xf>
    <xf numFmtId="10" fontId="18" fillId="2" borderId="2" xfId="1" applyNumberFormat="1" applyFont="1" applyFill="1" applyBorder="1" applyAlignment="1">
      <alignment horizontal="center" vertical="center" wrapText="1"/>
    </xf>
    <xf numFmtId="10" fontId="18" fillId="2" borderId="2" xfId="0" applyNumberFormat="1" applyFont="1" applyFill="1" applyBorder="1" applyAlignment="1">
      <alignment horizontal="center" vertical="center" wrapText="1"/>
    </xf>
    <xf numFmtId="9" fontId="17" fillId="0" borderId="4" xfId="0" applyNumberFormat="1" applyFont="1" applyBorder="1" applyAlignment="1">
      <alignment horizontal="center" vertical="center" wrapText="1"/>
    </xf>
    <xf numFmtId="0" fontId="20" fillId="2" borderId="9" xfId="0" applyFont="1" applyFill="1" applyBorder="1" applyAlignment="1">
      <alignment horizontal="center" vertical="center" wrapText="1"/>
    </xf>
    <xf numFmtId="0" fontId="22" fillId="0" borderId="0" xfId="0" applyFont="1" applyAlignment="1">
      <alignment vertical="center"/>
    </xf>
    <xf numFmtId="0" fontId="23" fillId="0" borderId="0" xfId="0" applyFont="1" applyAlignment="1">
      <alignment vertical="center"/>
    </xf>
    <xf numFmtId="0" fontId="25" fillId="0" borderId="17" xfId="0" applyFont="1" applyBorder="1" applyAlignment="1">
      <alignment horizontal="center" vertical="center" wrapText="1" readingOrder="2"/>
    </xf>
    <xf numFmtId="0" fontId="25" fillId="0" borderId="18" xfId="0" applyFont="1" applyBorder="1" applyAlignment="1">
      <alignment horizontal="center" vertical="center" wrapText="1" readingOrder="1"/>
    </xf>
    <xf numFmtId="0" fontId="25" fillId="0" borderId="19" xfId="0" applyFont="1" applyBorder="1" applyAlignment="1">
      <alignment horizontal="center" vertical="center" wrapText="1" readingOrder="2"/>
    </xf>
    <xf numFmtId="0" fontId="25" fillId="0" borderId="20" xfId="0" applyFont="1" applyBorder="1" applyAlignment="1">
      <alignment horizontal="center" vertical="center" wrapText="1" readingOrder="1"/>
    </xf>
    <xf numFmtId="0" fontId="25" fillId="0" borderId="31" xfId="0" applyFont="1" applyBorder="1" applyAlignment="1">
      <alignment horizontal="center" vertical="center" wrapText="1" readingOrder="2"/>
    </xf>
    <xf numFmtId="0" fontId="25" fillId="0" borderId="32" xfId="0" applyFont="1" applyBorder="1" applyAlignment="1">
      <alignment horizontal="center" vertical="center" wrapText="1" readingOrder="1"/>
    </xf>
    <xf numFmtId="0" fontId="26" fillId="0" borderId="15" xfId="0" applyFont="1" applyBorder="1" applyAlignment="1">
      <alignment horizontal="center" vertical="center" wrapText="1" readingOrder="1"/>
    </xf>
    <xf numFmtId="9" fontId="4" fillId="2" borderId="4" xfId="0" applyNumberFormat="1" applyFont="1" applyFill="1" applyBorder="1" applyAlignment="1">
      <alignment horizontal="center" vertical="center" wrapText="1"/>
    </xf>
    <xf numFmtId="0" fontId="3" fillId="2" borderId="10" xfId="0" applyFont="1" applyFill="1" applyBorder="1" applyAlignment="1">
      <alignment horizontal="right" vertical="top" wrapText="1" readingOrder="2"/>
    </xf>
    <xf numFmtId="0" fontId="2" fillId="2" borderId="4" xfId="0" applyFont="1" applyFill="1" applyBorder="1" applyAlignment="1">
      <alignment horizontal="right" vertical="top" wrapText="1" readingOrder="2"/>
    </xf>
    <xf numFmtId="0" fontId="2" fillId="2" borderId="0" xfId="0" applyFont="1" applyFill="1" applyAlignment="1">
      <alignment vertical="top" wrapText="1" readingOrder="2"/>
    </xf>
    <xf numFmtId="0" fontId="10" fillId="2" borderId="0" xfId="0" applyFont="1" applyFill="1" applyAlignment="1">
      <alignment horizontal="right" vertical="top" wrapText="1" readingOrder="2"/>
    </xf>
    <xf numFmtId="0" fontId="2" fillId="2" borderId="0" xfId="0" applyFont="1" applyFill="1" applyAlignment="1">
      <alignment horizontal="right" vertical="top" wrapText="1" readingOrder="2"/>
    </xf>
    <xf numFmtId="0" fontId="3" fillId="2" borderId="0" xfId="0" applyFont="1" applyFill="1" applyAlignment="1">
      <alignment horizontal="right" vertical="top" wrapText="1" readingOrder="2"/>
    </xf>
    <xf numFmtId="9" fontId="3" fillId="0" borderId="4" xfId="0" applyNumberFormat="1" applyFont="1" applyBorder="1" applyAlignment="1">
      <alignment horizontal="center" vertical="center" wrapText="1"/>
    </xf>
    <xf numFmtId="0" fontId="2" fillId="2" borderId="4" xfId="0" applyFont="1" applyFill="1" applyBorder="1" applyAlignment="1">
      <alignment horizontal="right" vertical="center" wrapText="1" readingOrder="2"/>
    </xf>
    <xf numFmtId="0" fontId="0" fillId="0" borderId="4" xfId="0" applyBorder="1"/>
    <xf numFmtId="0" fontId="20" fillId="2" borderId="34" xfId="0" applyFont="1" applyFill="1" applyBorder="1" applyAlignment="1">
      <alignment horizontal="right" vertical="top" wrapText="1" readingOrder="2"/>
    </xf>
    <xf numFmtId="0" fontId="7" fillId="2" borderId="0" xfId="0" applyFont="1" applyFill="1" applyAlignment="1">
      <alignment horizontal="right" vertical="center" wrapText="1"/>
    </xf>
    <xf numFmtId="0" fontId="4" fillId="2" borderId="0" xfId="0" applyFont="1" applyFill="1" applyAlignment="1">
      <alignment horizontal="right"/>
    </xf>
    <xf numFmtId="0" fontId="0" fillId="2" borderId="0" xfId="0" applyFill="1" applyAlignment="1">
      <alignment horizontal="right" vertical="top"/>
    </xf>
    <xf numFmtId="0" fontId="2" fillId="2" borderId="2" xfId="0" applyFont="1" applyFill="1" applyBorder="1" applyAlignment="1">
      <alignment horizontal="right" vertical="top" wrapText="1"/>
    </xf>
    <xf numFmtId="0" fontId="0" fillId="0" borderId="0" xfId="0" applyAlignment="1">
      <alignment horizontal="right"/>
    </xf>
    <xf numFmtId="0" fontId="2" fillId="2" borderId="0" xfId="0" applyFont="1" applyFill="1" applyAlignment="1">
      <alignment horizontal="right" vertical="top" wrapText="1"/>
    </xf>
    <xf numFmtId="0" fontId="22" fillId="0" borderId="0" xfId="0" applyFont="1" applyAlignment="1">
      <alignment horizontal="right" vertical="center"/>
    </xf>
    <xf numFmtId="0" fontId="0" fillId="2" borderId="33" xfId="0" applyFill="1" applyBorder="1" applyAlignment="1">
      <alignment horizontal="right" vertical="top"/>
    </xf>
    <xf numFmtId="0" fontId="25" fillId="0" borderId="35" xfId="0" applyFont="1" applyBorder="1" applyAlignment="1">
      <alignment horizontal="center" vertical="center" wrapText="1" readingOrder="2"/>
    </xf>
    <xf numFmtId="0" fontId="25" fillId="0" borderId="36" xfId="0" applyFont="1" applyBorder="1" applyAlignment="1">
      <alignment horizontal="center" vertical="center" wrapText="1" readingOrder="1"/>
    </xf>
    <xf numFmtId="0" fontId="20" fillId="2" borderId="0" xfId="0" applyFont="1" applyFill="1"/>
    <xf numFmtId="9" fontId="20" fillId="2" borderId="0" xfId="0" applyNumberFormat="1" applyFont="1" applyFill="1"/>
    <xf numFmtId="0" fontId="20" fillId="2" borderId="0" xfId="0" applyFont="1" applyFill="1" applyAlignment="1">
      <alignment horizontal="right"/>
    </xf>
    <xf numFmtId="10" fontId="25" fillId="0" borderId="16" xfId="0" applyNumberFormat="1" applyFont="1" applyBorder="1" applyAlignment="1">
      <alignment horizontal="center" vertical="center" wrapText="1" readingOrder="1"/>
    </xf>
    <xf numFmtId="10" fontId="25" fillId="0" borderId="30" xfId="0" applyNumberFormat="1" applyFont="1" applyBorder="1" applyAlignment="1">
      <alignment horizontal="center" vertical="center" wrapText="1" readingOrder="1"/>
    </xf>
    <xf numFmtId="10" fontId="26" fillId="0" borderId="13" xfId="0" applyNumberFormat="1" applyFont="1" applyBorder="1" applyAlignment="1">
      <alignment horizontal="center" vertical="center" wrapText="1" readingOrder="1"/>
    </xf>
    <xf numFmtId="10" fontId="25" fillId="0" borderId="13" xfId="0" applyNumberFormat="1" applyFont="1" applyBorder="1" applyAlignment="1">
      <alignment horizontal="center" vertical="center" wrapText="1" readingOrder="2"/>
    </xf>
    <xf numFmtId="0" fontId="0" fillId="2" borderId="0" xfId="0" applyFill="1" applyAlignment="1">
      <alignment horizontal="right"/>
    </xf>
    <xf numFmtId="0" fontId="23" fillId="0" borderId="0" xfId="0" applyFont="1" applyAlignment="1">
      <alignment horizontal="right" vertical="center"/>
    </xf>
    <xf numFmtId="0" fontId="23" fillId="0" borderId="0" xfId="0" applyFont="1" applyAlignment="1">
      <alignment vertical="center" readingOrder="2"/>
    </xf>
    <xf numFmtId="0" fontId="27" fillId="0" borderId="0" xfId="0" applyFont="1" applyAlignment="1">
      <alignment vertical="center" readingOrder="2"/>
    </xf>
    <xf numFmtId="0" fontId="28" fillId="5" borderId="40" xfId="0" applyFont="1" applyFill="1" applyBorder="1" applyAlignment="1">
      <alignment vertical="center" readingOrder="2"/>
    </xf>
    <xf numFmtId="0" fontId="29" fillId="5" borderId="41" xfId="0" applyFont="1" applyFill="1" applyBorder="1" applyAlignment="1">
      <alignment horizontal="center" vertical="center" wrapText="1"/>
    </xf>
    <xf numFmtId="0" fontId="29" fillId="5" borderId="42" xfId="0" applyFont="1" applyFill="1" applyBorder="1" applyAlignment="1">
      <alignment horizontal="center" vertical="center" wrapText="1"/>
    </xf>
    <xf numFmtId="0" fontId="29" fillId="5" borderId="43" xfId="0" applyFont="1" applyFill="1" applyBorder="1" applyAlignment="1">
      <alignment horizontal="center" vertical="center" wrapText="1"/>
    </xf>
    <xf numFmtId="0" fontId="29" fillId="5" borderId="42" xfId="0" applyFont="1" applyFill="1" applyBorder="1" applyAlignment="1">
      <alignment horizontal="center" vertical="center"/>
    </xf>
    <xf numFmtId="0" fontId="29" fillId="5" borderId="43" xfId="0" applyFont="1" applyFill="1" applyBorder="1" applyAlignment="1">
      <alignment horizontal="center" vertical="center"/>
    </xf>
    <xf numFmtId="0" fontId="23" fillId="6" borderId="47" xfId="0" applyFont="1" applyFill="1" applyBorder="1" applyAlignment="1">
      <alignment vertical="center" wrapText="1" readingOrder="2"/>
    </xf>
    <xf numFmtId="10" fontId="23" fillId="6" borderId="48" xfId="1" applyNumberFormat="1" applyFont="1" applyFill="1" applyBorder="1" applyAlignment="1">
      <alignment horizontal="center" vertical="center"/>
    </xf>
    <xf numFmtId="10" fontId="23" fillId="6" borderId="49" xfId="1" applyNumberFormat="1" applyFont="1" applyFill="1" applyBorder="1" applyAlignment="1">
      <alignment horizontal="center" vertical="center"/>
    </xf>
    <xf numFmtId="10" fontId="23" fillId="6" borderId="50" xfId="1" applyNumberFormat="1" applyFont="1" applyFill="1" applyBorder="1" applyAlignment="1">
      <alignment horizontal="center" vertical="center"/>
    </xf>
    <xf numFmtId="10" fontId="23" fillId="7" borderId="48" xfId="1" applyNumberFormat="1" applyFont="1" applyFill="1" applyBorder="1" applyAlignment="1">
      <alignment horizontal="center" vertical="center"/>
    </xf>
    <xf numFmtId="0" fontId="23" fillId="7" borderId="49" xfId="0" applyFont="1" applyFill="1" applyBorder="1" applyAlignment="1">
      <alignment horizontal="center" vertical="center" readingOrder="2"/>
    </xf>
    <xf numFmtId="10" fontId="23" fillId="7" borderId="49" xfId="0" applyNumberFormat="1" applyFont="1" applyFill="1" applyBorder="1" applyAlignment="1">
      <alignment horizontal="center" vertical="center"/>
    </xf>
    <xf numFmtId="0" fontId="23" fillId="7" borderId="50" xfId="0" applyFont="1" applyFill="1" applyBorder="1" applyAlignment="1">
      <alignment horizontal="center" vertical="center" wrapText="1"/>
    </xf>
    <xf numFmtId="9" fontId="23" fillId="0" borderId="0" xfId="0" applyNumberFormat="1" applyFont="1" applyAlignment="1">
      <alignment vertical="center"/>
    </xf>
    <xf numFmtId="0" fontId="23" fillId="6" borderId="47" xfId="0" applyFont="1" applyFill="1" applyBorder="1" applyAlignment="1">
      <alignment vertical="center" readingOrder="2"/>
    </xf>
    <xf numFmtId="0" fontId="23" fillId="7" borderId="50" xfId="0" applyFont="1" applyFill="1" applyBorder="1" applyAlignment="1">
      <alignment horizontal="center" vertical="center"/>
    </xf>
    <xf numFmtId="10" fontId="27" fillId="6" borderId="48" xfId="1" applyNumberFormat="1" applyFont="1" applyFill="1" applyBorder="1" applyAlignment="1">
      <alignment horizontal="center" vertical="center"/>
    </xf>
    <xf numFmtId="10" fontId="27" fillId="6" borderId="49" xfId="1" applyNumberFormat="1" applyFont="1" applyFill="1" applyBorder="1" applyAlignment="1">
      <alignment horizontal="center" vertical="center"/>
    </xf>
    <xf numFmtId="10" fontId="27" fillId="6" borderId="50" xfId="1" applyNumberFormat="1" applyFont="1" applyFill="1" applyBorder="1" applyAlignment="1">
      <alignment horizontal="center" vertical="center"/>
    </xf>
    <xf numFmtId="10" fontId="27" fillId="7" borderId="48" xfId="1" applyNumberFormat="1" applyFont="1" applyFill="1" applyBorder="1" applyAlignment="1">
      <alignment horizontal="center" vertical="center"/>
    </xf>
    <xf numFmtId="0" fontId="23" fillId="7" borderId="49" xfId="0" applyFont="1" applyFill="1" applyBorder="1" applyAlignment="1">
      <alignment horizontal="center" vertical="center"/>
    </xf>
    <xf numFmtId="0" fontId="23" fillId="6" borderId="53" xfId="0" applyFont="1" applyFill="1" applyBorder="1" applyAlignment="1">
      <alignment vertical="center" readingOrder="2"/>
    </xf>
    <xf numFmtId="10" fontId="23" fillId="6" borderId="54" xfId="1" applyNumberFormat="1" applyFont="1" applyFill="1" applyBorder="1" applyAlignment="1">
      <alignment horizontal="center" vertical="center"/>
    </xf>
    <xf numFmtId="10" fontId="23" fillId="7" borderId="54" xfId="1" applyNumberFormat="1" applyFont="1" applyFill="1" applyBorder="1" applyAlignment="1">
      <alignment horizontal="center" vertical="center"/>
    </xf>
    <xf numFmtId="0" fontId="23" fillId="7" borderId="55" xfId="0" applyFont="1" applyFill="1" applyBorder="1" applyAlignment="1">
      <alignment horizontal="center" vertical="center" readingOrder="2"/>
    </xf>
    <xf numFmtId="10" fontId="23" fillId="7" borderId="55" xfId="0" applyNumberFormat="1" applyFont="1" applyFill="1" applyBorder="1" applyAlignment="1">
      <alignment horizontal="center" vertical="center"/>
    </xf>
    <xf numFmtId="0" fontId="23" fillId="7" borderId="56" xfId="0" applyFont="1" applyFill="1" applyBorder="1" applyAlignment="1">
      <alignment horizontal="center" vertical="center"/>
    </xf>
    <xf numFmtId="0" fontId="23" fillId="6" borderId="60" xfId="0" applyFont="1" applyFill="1" applyBorder="1" applyAlignment="1">
      <alignment vertical="center" wrapText="1" readingOrder="2"/>
    </xf>
    <xf numFmtId="10" fontId="23" fillId="6" borderId="60" xfId="1" applyNumberFormat="1" applyFont="1" applyFill="1" applyBorder="1" applyAlignment="1">
      <alignment horizontal="center" vertical="center"/>
    </xf>
    <xf numFmtId="0" fontId="23" fillId="6" borderId="60" xfId="0" applyFont="1" applyFill="1" applyBorder="1" applyAlignment="1">
      <alignment horizontal="center" vertical="center" readingOrder="2"/>
    </xf>
    <xf numFmtId="10" fontId="23" fillId="6" borderId="60" xfId="0" applyNumberFormat="1" applyFont="1" applyFill="1" applyBorder="1" applyAlignment="1">
      <alignment horizontal="center" vertical="center"/>
    </xf>
    <xf numFmtId="0" fontId="23" fillId="6" borderId="60" xfId="0" applyFont="1" applyFill="1" applyBorder="1" applyAlignment="1">
      <alignment horizontal="center" vertical="center"/>
    </xf>
    <xf numFmtId="0" fontId="23" fillId="6" borderId="49" xfId="0" applyFont="1" applyFill="1" applyBorder="1" applyAlignment="1">
      <alignment vertical="center" wrapText="1" readingOrder="2"/>
    </xf>
    <xf numFmtId="0" fontId="23" fillId="6" borderId="49" xfId="0" applyFont="1" applyFill="1" applyBorder="1" applyAlignment="1">
      <alignment horizontal="center" vertical="center" readingOrder="2"/>
    </xf>
    <xf numFmtId="10" fontId="23" fillId="6" borderId="49" xfId="0" applyNumberFormat="1" applyFont="1" applyFill="1" applyBorder="1" applyAlignment="1">
      <alignment horizontal="center" vertical="center"/>
    </xf>
    <xf numFmtId="0" fontId="23" fillId="6" borderId="49" xfId="0" applyFont="1" applyFill="1" applyBorder="1" applyAlignment="1">
      <alignment horizontal="center" vertical="center"/>
    </xf>
    <xf numFmtId="10" fontId="23" fillId="8" borderId="49" xfId="1" applyNumberFormat="1" applyFont="1" applyFill="1" applyBorder="1" applyAlignment="1">
      <alignment horizontal="center" vertical="center"/>
    </xf>
    <xf numFmtId="10" fontId="23" fillId="8" borderId="50" xfId="1" applyNumberFormat="1" applyFont="1" applyFill="1" applyBorder="1" applyAlignment="1">
      <alignment horizontal="center" vertical="center"/>
    </xf>
    <xf numFmtId="10" fontId="27" fillId="8" borderId="49" xfId="1" applyNumberFormat="1" applyFont="1" applyFill="1" applyBorder="1" applyAlignment="1">
      <alignment horizontal="center" vertical="center"/>
    </xf>
    <xf numFmtId="10" fontId="27" fillId="8" borderId="50" xfId="1" applyNumberFormat="1" applyFont="1" applyFill="1" applyBorder="1" applyAlignment="1">
      <alignment horizontal="center" vertical="center"/>
    </xf>
    <xf numFmtId="10" fontId="23" fillId="8" borderId="55" xfId="1" applyNumberFormat="1" applyFont="1" applyFill="1" applyBorder="1" applyAlignment="1">
      <alignment horizontal="center" vertical="center"/>
    </xf>
    <xf numFmtId="10" fontId="23" fillId="8" borderId="56" xfId="1" applyNumberFormat="1" applyFont="1" applyFill="1" applyBorder="1" applyAlignment="1">
      <alignment horizontal="center" vertical="center"/>
    </xf>
    <xf numFmtId="0" fontId="23" fillId="6" borderId="0" xfId="0" applyFont="1" applyFill="1" applyAlignment="1">
      <alignment vertical="center"/>
    </xf>
    <xf numFmtId="0" fontId="23" fillId="6" borderId="52" xfId="0" applyFont="1" applyFill="1" applyBorder="1" applyAlignment="1">
      <alignment vertical="center"/>
    </xf>
    <xf numFmtId="165" fontId="23" fillId="7" borderId="49" xfId="0" applyNumberFormat="1" applyFont="1" applyFill="1" applyBorder="1" applyAlignment="1">
      <alignment horizontal="center" vertical="center"/>
    </xf>
    <xf numFmtId="10" fontId="21" fillId="2" borderId="0" xfId="0" applyNumberFormat="1" applyFont="1" applyFill="1" applyAlignment="1">
      <alignment horizontal="center" vertical="center" wrapText="1" readingOrder="2"/>
    </xf>
    <xf numFmtId="0" fontId="21" fillId="2" borderId="0" xfId="0" applyFont="1" applyFill="1" applyAlignment="1">
      <alignment horizontal="center" vertical="center" wrapText="1" readingOrder="2"/>
    </xf>
    <xf numFmtId="10" fontId="0" fillId="0" borderId="0" xfId="0" applyNumberFormat="1"/>
    <xf numFmtId="10" fontId="23" fillId="0" borderId="0" xfId="0" applyNumberFormat="1" applyFont="1" applyAlignment="1">
      <alignment vertical="center"/>
    </xf>
    <xf numFmtId="10" fontId="0" fillId="2" borderId="0" xfId="0" applyNumberFormat="1" applyFill="1" applyAlignment="1">
      <alignment vertical="top" readingOrder="2"/>
    </xf>
    <xf numFmtId="0" fontId="28" fillId="5" borderId="62" xfId="0" applyFont="1" applyFill="1" applyBorder="1" applyAlignment="1">
      <alignment vertical="center" readingOrder="2"/>
    </xf>
    <xf numFmtId="0" fontId="29" fillId="5" borderId="63" xfId="0" applyFont="1" applyFill="1" applyBorder="1" applyAlignment="1">
      <alignment horizontal="center" vertical="center" wrapText="1"/>
    </xf>
    <xf numFmtId="0" fontId="29" fillId="5" borderId="60" xfId="0" applyFont="1" applyFill="1" applyBorder="1" applyAlignment="1">
      <alignment horizontal="center" vertical="center" wrapText="1"/>
    </xf>
    <xf numFmtId="0" fontId="29" fillId="5" borderId="64" xfId="0" applyFont="1" applyFill="1" applyBorder="1" applyAlignment="1">
      <alignment horizontal="center" vertical="center" wrapText="1"/>
    </xf>
    <xf numFmtId="0" fontId="29" fillId="5" borderId="65" xfId="0" applyFont="1" applyFill="1" applyBorder="1" applyAlignment="1">
      <alignment horizontal="center" vertical="center" wrapText="1"/>
    </xf>
    <xf numFmtId="0" fontId="23" fillId="6" borderId="66" xfId="0" applyFont="1" applyFill="1" applyBorder="1" applyAlignment="1">
      <alignment vertical="center" wrapText="1" readingOrder="2"/>
    </xf>
    <xf numFmtId="10" fontId="23" fillId="7" borderId="67" xfId="1" applyNumberFormat="1" applyFont="1" applyFill="1" applyBorder="1" applyAlignment="1">
      <alignment horizontal="center" vertical="center"/>
    </xf>
    <xf numFmtId="0" fontId="23" fillId="7" borderId="48" xfId="0" applyFont="1" applyFill="1" applyBorder="1" applyAlignment="1">
      <alignment horizontal="center" vertical="center" readingOrder="2"/>
    </xf>
    <xf numFmtId="0" fontId="23" fillId="6" borderId="66" xfId="0" applyFont="1" applyFill="1" applyBorder="1" applyAlignment="1">
      <alignment vertical="center" readingOrder="2"/>
    </xf>
    <xf numFmtId="166" fontId="23" fillId="7" borderId="48" xfId="0" applyNumberFormat="1" applyFont="1" applyFill="1" applyBorder="1" applyAlignment="1">
      <alignment horizontal="center" vertical="center"/>
    </xf>
    <xf numFmtId="166" fontId="23" fillId="7" borderId="49" xfId="0" applyNumberFormat="1" applyFont="1" applyFill="1" applyBorder="1" applyAlignment="1">
      <alignment horizontal="center" vertical="center"/>
    </xf>
    <xf numFmtId="0" fontId="23" fillId="6" borderId="68" xfId="0" applyFont="1" applyFill="1" applyBorder="1" applyAlignment="1">
      <alignment vertical="center" readingOrder="2"/>
    </xf>
    <xf numFmtId="10" fontId="23" fillId="6" borderId="69" xfId="1" applyNumberFormat="1" applyFont="1" applyFill="1" applyBorder="1" applyAlignment="1">
      <alignment horizontal="center" vertical="center"/>
    </xf>
    <xf numFmtId="10" fontId="23" fillId="6" borderId="70" xfId="1" applyNumberFormat="1" applyFont="1" applyFill="1" applyBorder="1" applyAlignment="1">
      <alignment horizontal="center" vertical="center"/>
    </xf>
    <xf numFmtId="10" fontId="23" fillId="6" borderId="71" xfId="1" applyNumberFormat="1" applyFont="1" applyFill="1" applyBorder="1" applyAlignment="1">
      <alignment horizontal="center" vertical="center"/>
    </xf>
    <xf numFmtId="10" fontId="23" fillId="7" borderId="69" xfId="1" applyNumberFormat="1" applyFont="1" applyFill="1" applyBorder="1" applyAlignment="1">
      <alignment horizontal="center" vertical="center"/>
    </xf>
    <xf numFmtId="10" fontId="23" fillId="7" borderId="72" xfId="1" applyNumberFormat="1" applyFont="1" applyFill="1" applyBorder="1" applyAlignment="1">
      <alignment horizontal="center" vertical="center"/>
    </xf>
    <xf numFmtId="10" fontId="23" fillId="0" borderId="0" xfId="0" applyNumberFormat="1" applyFont="1" applyAlignment="1">
      <alignment horizontal="center" vertical="center"/>
    </xf>
    <xf numFmtId="166" fontId="29" fillId="5" borderId="60" xfId="0" applyNumberFormat="1" applyFont="1" applyFill="1" applyBorder="1" applyAlignment="1">
      <alignment horizontal="center" vertical="center" wrapText="1"/>
    </xf>
    <xf numFmtId="0" fontId="29" fillId="5" borderId="73" xfId="0" applyFont="1" applyFill="1" applyBorder="1" applyAlignment="1">
      <alignment horizontal="center" vertical="center"/>
    </xf>
    <xf numFmtId="0" fontId="29" fillId="5" borderId="73" xfId="0" applyFont="1" applyFill="1" applyBorder="1" applyAlignment="1">
      <alignment horizontal="center" vertical="center" wrapText="1"/>
    </xf>
    <xf numFmtId="166" fontId="29" fillId="5" borderId="73" xfId="0" applyNumberFormat="1" applyFont="1" applyFill="1" applyBorder="1" applyAlignment="1">
      <alignment horizontal="center" vertical="center" wrapText="1"/>
    </xf>
    <xf numFmtId="0" fontId="29" fillId="5" borderId="74" xfId="0" applyFont="1" applyFill="1" applyBorder="1" applyAlignment="1">
      <alignment horizontal="center" vertical="center"/>
    </xf>
    <xf numFmtId="0" fontId="23" fillId="7" borderId="41" xfId="0" applyFont="1" applyFill="1" applyBorder="1" applyAlignment="1">
      <alignment horizontal="center" vertical="center" readingOrder="2"/>
    </xf>
    <xf numFmtId="10" fontId="23" fillId="7" borderId="42" xfId="0" applyNumberFormat="1" applyFont="1" applyFill="1" applyBorder="1" applyAlignment="1">
      <alignment horizontal="center" vertical="center"/>
    </xf>
    <xf numFmtId="10" fontId="23" fillId="0" borderId="0" xfId="0" applyNumberFormat="1" applyFont="1" applyAlignment="1">
      <alignment horizontal="right" vertical="center"/>
    </xf>
    <xf numFmtId="0" fontId="29" fillId="5" borderId="60" xfId="0" applyFont="1" applyFill="1" applyBorder="1" applyAlignment="1">
      <alignment horizontal="center" vertical="center"/>
    </xf>
    <xf numFmtId="10" fontId="30" fillId="0" borderId="0" xfId="1" applyNumberFormat="1" applyFont="1" applyAlignment="1">
      <alignment vertical="center"/>
    </xf>
    <xf numFmtId="166" fontId="23" fillId="0" borderId="0" xfId="0" applyNumberFormat="1" applyFont="1" applyAlignment="1">
      <alignment vertical="center"/>
    </xf>
    <xf numFmtId="166" fontId="23" fillId="7" borderId="48" xfId="1" applyNumberFormat="1" applyFont="1" applyFill="1" applyBorder="1" applyAlignment="1">
      <alignment horizontal="center" vertical="center"/>
    </xf>
    <xf numFmtId="0" fontId="0" fillId="0" borderId="0" xfId="0" applyAlignment="1">
      <alignment horizontal="center"/>
    </xf>
    <xf numFmtId="10" fontId="32" fillId="6" borderId="48" xfId="1" applyNumberFormat="1" applyFont="1" applyFill="1" applyBorder="1" applyAlignment="1">
      <alignment horizontal="center" vertical="center"/>
    </xf>
    <xf numFmtId="0" fontId="7" fillId="2" borderId="0" xfId="0" applyFont="1" applyFill="1" applyAlignment="1">
      <alignment horizontal="right"/>
    </xf>
    <xf numFmtId="0" fontId="17" fillId="2" borderId="0" xfId="0" applyFont="1" applyFill="1" applyAlignment="1">
      <alignment horizontal="right"/>
    </xf>
    <xf numFmtId="0" fontId="8" fillId="2" borderId="0" xfId="0" applyFont="1" applyFill="1" applyAlignment="1">
      <alignment horizontal="right"/>
    </xf>
    <xf numFmtId="0" fontId="12" fillId="3" borderId="0" xfId="0" applyFont="1" applyFill="1" applyAlignment="1">
      <alignment horizontal="right"/>
    </xf>
    <xf numFmtId="0" fontId="11" fillId="2" borderId="0" xfId="0" applyFont="1" applyFill="1" applyAlignment="1">
      <alignment horizontal="center" vertical="top" wrapText="1" readingOrder="2"/>
    </xf>
    <xf numFmtId="0" fontId="17" fillId="2" borderId="1" xfId="0" applyFont="1" applyFill="1" applyBorder="1" applyAlignment="1">
      <alignment horizontal="right" vertical="center"/>
    </xf>
    <xf numFmtId="166" fontId="27" fillId="7" borderId="48" xfId="1" applyNumberFormat="1" applyFont="1" applyFill="1" applyBorder="1" applyAlignment="1">
      <alignment horizontal="center" vertical="center"/>
    </xf>
    <xf numFmtId="0" fontId="4" fillId="0" borderId="5" xfId="0" applyFont="1" applyBorder="1" applyAlignment="1">
      <alignment horizontal="center" vertical="center" wrapText="1"/>
    </xf>
    <xf numFmtId="0" fontId="4" fillId="2" borderId="5" xfId="0" applyFont="1" applyFill="1" applyBorder="1" applyAlignment="1">
      <alignment horizontal="center" vertical="center" wrapText="1" readingOrder="2"/>
    </xf>
    <xf numFmtId="0" fontId="4" fillId="2" borderId="6" xfId="0" applyFont="1" applyFill="1" applyBorder="1" applyAlignment="1">
      <alignment horizontal="center" vertical="center" wrapText="1" readingOrder="2"/>
    </xf>
    <xf numFmtId="10" fontId="4" fillId="0" borderId="5"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9" fontId="4" fillId="0" borderId="4" xfId="0" applyNumberFormat="1" applyFont="1" applyBorder="1" applyAlignment="1">
      <alignment horizontal="center" vertical="center" wrapText="1"/>
    </xf>
    <xf numFmtId="10" fontId="4" fillId="0" borderId="5" xfId="0" applyNumberFormat="1" applyFont="1" applyBorder="1" applyAlignment="1">
      <alignment horizontal="center" vertical="center"/>
    </xf>
    <xf numFmtId="10" fontId="4" fillId="0" borderId="4" xfId="0" applyNumberFormat="1" applyFont="1" applyBorder="1" applyAlignment="1">
      <alignment horizontal="center" vertical="center" wrapText="1"/>
    </xf>
    <xf numFmtId="0" fontId="25" fillId="0" borderId="23" xfId="0" applyFont="1" applyBorder="1" applyAlignment="1">
      <alignment horizontal="center" vertical="center" wrapText="1" readingOrder="1"/>
    </xf>
    <xf numFmtId="0" fontId="25" fillId="0" borderId="22" xfId="0" applyFont="1" applyBorder="1" applyAlignment="1">
      <alignment horizontal="center" vertical="center" wrapText="1" readingOrder="2"/>
    </xf>
    <xf numFmtId="10" fontId="25" fillId="0" borderId="21" xfId="0" applyNumberFormat="1" applyFont="1" applyBorder="1" applyAlignment="1">
      <alignment horizontal="center" vertical="center" wrapText="1" readingOrder="1"/>
    </xf>
    <xf numFmtId="10" fontId="33" fillId="7" borderId="48" xfId="1" applyNumberFormat="1" applyFont="1" applyFill="1" applyBorder="1" applyAlignment="1">
      <alignment horizontal="center" vertical="center"/>
    </xf>
    <xf numFmtId="0" fontId="13" fillId="2" borderId="0" xfId="2" applyFont="1" applyFill="1" applyAlignment="1">
      <alignment horizontal="right"/>
    </xf>
    <xf numFmtId="0" fontId="6" fillId="2" borderId="0" xfId="2" applyFill="1" applyAlignment="1">
      <alignment horizontal="right"/>
    </xf>
    <xf numFmtId="0" fontId="7" fillId="2" borderId="0" xfId="0" applyFont="1" applyFill="1" applyAlignment="1">
      <alignment horizontal="center" vertical="center" wrapText="1"/>
    </xf>
    <xf numFmtId="0" fontId="12" fillId="3" borderId="0" xfId="0" applyFont="1" applyFill="1" applyAlignment="1">
      <alignment horizontal="center"/>
    </xf>
    <xf numFmtId="0" fontId="11" fillId="2" borderId="0" xfId="0" applyFont="1" applyFill="1" applyAlignment="1">
      <alignment horizontal="right" vertical="top" wrapText="1" readingOrder="2"/>
    </xf>
    <xf numFmtId="10" fontId="21" fillId="2" borderId="9" xfId="0" applyNumberFormat="1" applyFont="1" applyFill="1" applyBorder="1" applyAlignment="1">
      <alignment horizontal="center" vertical="center" wrapText="1" readingOrder="2"/>
    </xf>
    <xf numFmtId="10" fontId="21" fillId="2" borderId="11" xfId="0" applyNumberFormat="1" applyFont="1" applyFill="1" applyBorder="1" applyAlignment="1">
      <alignment horizontal="center" vertical="center" wrapText="1" readingOrder="2"/>
    </xf>
    <xf numFmtId="10" fontId="21" fillId="2" borderId="12" xfId="0" applyNumberFormat="1" applyFont="1" applyFill="1" applyBorder="1" applyAlignment="1">
      <alignment horizontal="center" vertical="center" wrapText="1" readingOrder="2"/>
    </xf>
    <xf numFmtId="10" fontId="21" fillId="2" borderId="4" xfId="0" applyNumberFormat="1" applyFont="1" applyFill="1" applyBorder="1" applyAlignment="1">
      <alignment horizontal="center" vertical="center" wrapText="1" readingOrder="2"/>
    </xf>
    <xf numFmtId="0" fontId="21" fillId="2" borderId="4" xfId="0" applyFont="1" applyFill="1" applyBorder="1" applyAlignment="1">
      <alignment horizontal="center" vertical="center" wrapText="1" readingOrder="2"/>
    </xf>
    <xf numFmtId="0" fontId="7" fillId="2" borderId="0" xfId="0" applyFont="1" applyFill="1" applyAlignment="1">
      <alignment horizontal="right" vertical="center" wrapText="1"/>
    </xf>
    <xf numFmtId="0" fontId="23" fillId="6" borderId="37" xfId="0" applyFont="1" applyFill="1" applyBorder="1" applyAlignment="1">
      <alignment horizontal="center" vertical="center" wrapText="1"/>
    </xf>
    <xf numFmtId="0" fontId="23" fillId="6" borderId="38" xfId="0" applyFont="1" applyFill="1" applyBorder="1" applyAlignment="1">
      <alignment horizontal="center" vertical="center" wrapText="1"/>
    </xf>
    <xf numFmtId="0" fontId="23" fillId="6" borderId="39" xfId="0" applyFont="1" applyFill="1" applyBorder="1" applyAlignment="1">
      <alignment horizontal="center" vertical="center" wrapText="1"/>
    </xf>
    <xf numFmtId="0" fontId="23" fillId="6" borderId="51" xfId="0" applyFont="1" applyFill="1" applyBorder="1" applyAlignment="1">
      <alignment horizontal="center" vertical="center" wrapText="1"/>
    </xf>
    <xf numFmtId="0" fontId="23" fillId="6" borderId="0" xfId="0" applyFont="1" applyFill="1" applyAlignment="1">
      <alignment horizontal="center" vertical="center" wrapText="1"/>
    </xf>
    <xf numFmtId="0" fontId="23" fillId="6" borderId="52" xfId="0" applyFont="1" applyFill="1" applyBorder="1" applyAlignment="1">
      <alignment horizontal="center" vertical="center" wrapText="1"/>
    </xf>
    <xf numFmtId="0" fontId="23" fillId="6" borderId="57" xfId="0" applyFont="1" applyFill="1" applyBorder="1" applyAlignment="1">
      <alignment horizontal="center" vertical="center" wrapText="1"/>
    </xf>
    <xf numFmtId="0" fontId="23" fillId="6" borderId="58" xfId="0" applyFont="1" applyFill="1" applyBorder="1" applyAlignment="1">
      <alignment horizontal="center" vertical="center" wrapText="1"/>
    </xf>
    <xf numFmtId="0" fontId="23" fillId="6" borderId="59" xfId="0" applyFont="1" applyFill="1" applyBorder="1" applyAlignment="1">
      <alignment horizontal="center" vertical="center" wrapText="1"/>
    </xf>
    <xf numFmtId="0" fontId="27" fillId="0" borderId="37" xfId="0" applyFont="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29" fillId="5" borderId="42" xfId="0" applyFont="1" applyFill="1" applyBorder="1" applyAlignment="1">
      <alignment horizontal="center" vertical="center" wrapText="1"/>
    </xf>
    <xf numFmtId="0" fontId="29" fillId="5" borderId="44" xfId="0" applyFont="1" applyFill="1" applyBorder="1" applyAlignment="1">
      <alignment horizontal="center" vertical="center"/>
    </xf>
    <xf numFmtId="0" fontId="29" fillId="5" borderId="45" xfId="0" applyFont="1" applyFill="1" applyBorder="1" applyAlignment="1">
      <alignment horizontal="center" vertical="center"/>
    </xf>
    <xf numFmtId="0" fontId="29" fillId="5" borderId="46" xfId="0" applyFont="1" applyFill="1" applyBorder="1" applyAlignment="1">
      <alignment horizontal="center" vertical="center"/>
    </xf>
    <xf numFmtId="0" fontId="23" fillId="6" borderId="38" xfId="0" applyFont="1" applyFill="1" applyBorder="1" applyAlignment="1">
      <alignment horizontal="center" vertical="center"/>
    </xf>
    <xf numFmtId="0" fontId="23" fillId="6" borderId="39" xfId="0" applyFont="1" applyFill="1" applyBorder="1" applyAlignment="1">
      <alignment horizontal="center" vertical="center"/>
    </xf>
    <xf numFmtId="0" fontId="23" fillId="6" borderId="51" xfId="0" applyFont="1" applyFill="1" applyBorder="1" applyAlignment="1">
      <alignment horizontal="center" vertical="center"/>
    </xf>
    <xf numFmtId="0" fontId="23" fillId="6" borderId="0" xfId="0" applyFont="1" applyFill="1" applyAlignment="1">
      <alignment horizontal="center" vertical="center"/>
    </xf>
    <xf numFmtId="0" fontId="23" fillId="6" borderId="52" xfId="0" applyFont="1" applyFill="1" applyBorder="1" applyAlignment="1">
      <alignment horizontal="center" vertical="center"/>
    </xf>
    <xf numFmtId="0" fontId="23" fillId="6" borderId="57" xfId="0" applyFont="1" applyFill="1" applyBorder="1" applyAlignment="1">
      <alignment horizontal="center" vertical="center"/>
    </xf>
    <xf numFmtId="0" fontId="23" fillId="6" borderId="58" xfId="0" applyFont="1" applyFill="1" applyBorder="1" applyAlignment="1">
      <alignment horizontal="center" vertical="center"/>
    </xf>
    <xf numFmtId="0" fontId="23" fillId="6" borderId="59" xfId="0" applyFont="1" applyFill="1" applyBorder="1" applyAlignment="1">
      <alignment horizontal="center" vertical="center"/>
    </xf>
    <xf numFmtId="0" fontId="0" fillId="0" borderId="0" xfId="0" applyAlignment="1">
      <alignment horizontal="center"/>
    </xf>
    <xf numFmtId="0" fontId="4" fillId="2" borderId="12" xfId="0" applyFont="1" applyFill="1" applyBorder="1" applyAlignment="1">
      <alignment horizontal="center" vertical="center" wrapText="1" readingOrder="2"/>
    </xf>
    <xf numFmtId="0" fontId="4" fillId="2" borderId="12"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4" fillId="2" borderId="9" xfId="0" applyFont="1" applyFill="1" applyBorder="1" applyAlignment="1">
      <alignment horizontal="right" vertical="center" wrapText="1" readingOrder="2"/>
    </xf>
    <xf numFmtId="0" fontId="4" fillId="2" borderId="75" xfId="0" applyFont="1" applyFill="1" applyBorder="1" applyAlignment="1">
      <alignment horizontal="right" vertical="center" wrapText="1" readingOrder="2"/>
    </xf>
    <xf numFmtId="0" fontId="4" fillId="2" borderId="76" xfId="0" applyFont="1" applyFill="1" applyBorder="1" applyAlignment="1">
      <alignment horizontal="right" vertical="center" wrapText="1" readingOrder="2"/>
    </xf>
    <xf numFmtId="0" fontId="4" fillId="2" borderId="9" xfId="0" applyFont="1" applyFill="1" applyBorder="1" applyAlignment="1">
      <alignment horizontal="right" vertical="center" wrapText="1"/>
    </xf>
    <xf numFmtId="0" fontId="4" fillId="2" borderId="77" xfId="0" applyFont="1" applyFill="1" applyBorder="1" applyAlignment="1">
      <alignment horizontal="center" vertical="center" wrapText="1" readingOrder="2"/>
    </xf>
    <xf numFmtId="0" fontId="4" fillId="0" borderId="6" xfId="0" applyFont="1" applyBorder="1" applyAlignment="1">
      <alignment horizontal="center" vertical="center" wrapText="1" readingOrder="2"/>
    </xf>
    <xf numFmtId="0" fontId="4" fillId="2" borderId="78" xfId="0" applyFont="1" applyFill="1" applyBorder="1" applyAlignment="1">
      <alignment horizontal="right" vertical="center" wrapText="1" readingOrder="2"/>
    </xf>
    <xf numFmtId="9" fontId="4" fillId="2" borderId="5" xfId="0" applyNumberFormat="1" applyFont="1" applyFill="1" applyBorder="1" applyAlignment="1">
      <alignment horizontal="center" vertical="center" wrapText="1" readingOrder="2"/>
    </xf>
    <xf numFmtId="10" fontId="4" fillId="0" borderId="5" xfId="0" applyNumberFormat="1" applyFont="1" applyBorder="1" applyAlignment="1">
      <alignment horizontal="center" vertical="center" wrapText="1" readingOrder="2"/>
    </xf>
    <xf numFmtId="0" fontId="4" fillId="2" borderId="5" xfId="0" applyFont="1" applyFill="1" applyBorder="1" applyAlignment="1">
      <alignment horizontal="center" vertical="center" wrapText="1"/>
    </xf>
    <xf numFmtId="166" fontId="4" fillId="0" borderId="4" xfId="0" applyNumberFormat="1" applyFont="1" applyBorder="1" applyAlignment="1">
      <alignment horizontal="center" vertical="center" wrapText="1"/>
    </xf>
    <xf numFmtId="166" fontId="4" fillId="0" borderId="6" xfId="0" applyNumberFormat="1" applyFont="1" applyBorder="1" applyAlignment="1">
      <alignment horizontal="center" vertical="center" wrapText="1"/>
    </xf>
    <xf numFmtId="166" fontId="4" fillId="0" borderId="6" xfId="0" applyNumberFormat="1" applyFont="1" applyBorder="1" applyAlignment="1">
      <alignment horizontal="center" vertical="center"/>
    </xf>
    <xf numFmtId="166" fontId="4" fillId="2" borderId="6" xfId="0" applyNumberFormat="1" applyFont="1" applyFill="1" applyBorder="1" applyAlignment="1">
      <alignment horizontal="center" vertical="center" wrapText="1" readingOrder="2"/>
    </xf>
    <xf numFmtId="166" fontId="4" fillId="2" borderId="76" xfId="0" applyNumberFormat="1" applyFont="1" applyFill="1" applyBorder="1" applyAlignment="1">
      <alignment horizontal="right" vertical="center" wrapText="1" readingOrder="2"/>
    </xf>
    <xf numFmtId="166" fontId="4" fillId="2" borderId="9" xfId="0" applyNumberFormat="1" applyFont="1" applyFill="1" applyBorder="1" applyAlignment="1">
      <alignment horizontal="right" vertical="center" wrapText="1"/>
    </xf>
    <xf numFmtId="166" fontId="17" fillId="2" borderId="4" xfId="0" applyNumberFormat="1" applyFont="1" applyFill="1" applyBorder="1" applyAlignment="1">
      <alignment horizontal="center" vertical="center" wrapText="1"/>
    </xf>
    <xf numFmtId="166" fontId="17" fillId="2" borderId="9" xfId="0" applyNumberFormat="1" applyFont="1" applyFill="1" applyBorder="1" applyAlignment="1">
      <alignment horizontal="right" vertical="center" wrapText="1"/>
    </xf>
    <xf numFmtId="0" fontId="23" fillId="7" borderId="79" xfId="0" applyFont="1" applyFill="1" applyBorder="1" applyAlignment="1">
      <alignment horizontal="center" vertical="center" wrapText="1"/>
    </xf>
    <xf numFmtId="0" fontId="23" fillId="7" borderId="79" xfId="0" applyFont="1" applyFill="1" applyBorder="1" applyAlignment="1">
      <alignment horizontal="center" vertical="center"/>
    </xf>
    <xf numFmtId="0" fontId="29" fillId="5" borderId="80" xfId="0" applyFont="1" applyFill="1" applyBorder="1" applyAlignment="1">
      <alignment horizontal="center" vertical="center"/>
    </xf>
    <xf numFmtId="0" fontId="23" fillId="7" borderId="70" xfId="0" applyFont="1" applyFill="1" applyBorder="1" applyAlignment="1">
      <alignment horizontal="center" vertical="center" readingOrder="2"/>
    </xf>
    <xf numFmtId="10" fontId="23" fillId="7" borderId="70" xfId="0" applyNumberFormat="1" applyFont="1" applyFill="1" applyBorder="1" applyAlignment="1">
      <alignment horizontal="center" vertical="center"/>
    </xf>
    <xf numFmtId="0" fontId="23" fillId="7" borderId="81" xfId="0" applyFont="1" applyFill="1" applyBorder="1" applyAlignment="1">
      <alignment horizontal="center" vertical="center"/>
    </xf>
    <xf numFmtId="166" fontId="23" fillId="7" borderId="79" xfId="0" applyNumberFormat="1" applyFont="1" applyFill="1" applyBorder="1" applyAlignment="1">
      <alignment horizontal="center" vertical="center"/>
    </xf>
    <xf numFmtId="166" fontId="29" fillId="5" borderId="63" xfId="0" applyNumberFormat="1" applyFont="1" applyFill="1" applyBorder="1" applyAlignment="1">
      <alignment horizontal="center" vertical="center" wrapText="1"/>
    </xf>
    <xf numFmtId="166" fontId="23" fillId="6" borderId="48" xfId="1" applyNumberFormat="1" applyFont="1" applyFill="1" applyBorder="1" applyAlignment="1">
      <alignment horizontal="center" vertical="center"/>
    </xf>
    <xf numFmtId="166" fontId="27" fillId="6" borderId="48" xfId="1" applyNumberFormat="1" applyFont="1" applyFill="1" applyBorder="1" applyAlignment="1">
      <alignment horizontal="center" vertical="center"/>
    </xf>
    <xf numFmtId="166" fontId="23" fillId="6" borderId="69" xfId="1" applyNumberFormat="1" applyFont="1" applyFill="1" applyBorder="1" applyAlignment="1">
      <alignment horizontal="center" vertical="center"/>
    </xf>
    <xf numFmtId="166" fontId="23" fillId="6" borderId="49" xfId="1" applyNumberFormat="1" applyFont="1" applyFill="1" applyBorder="1" applyAlignment="1">
      <alignment horizontal="center" vertical="center"/>
    </xf>
    <xf numFmtId="166" fontId="23" fillId="6" borderId="50" xfId="1" applyNumberFormat="1" applyFont="1" applyFill="1" applyBorder="1" applyAlignment="1">
      <alignment horizontal="center" vertical="center"/>
    </xf>
    <xf numFmtId="166" fontId="23" fillId="7" borderId="79" xfId="0" applyNumberFormat="1" applyFont="1" applyFill="1" applyBorder="1" applyAlignment="1">
      <alignment horizontal="center" vertical="center" wrapText="1"/>
    </xf>
    <xf numFmtId="166" fontId="23" fillId="6" borderId="70" xfId="1" applyNumberFormat="1" applyFont="1" applyFill="1" applyBorder="1" applyAlignment="1">
      <alignment horizontal="center" vertical="center"/>
    </xf>
    <xf numFmtId="166" fontId="23" fillId="6" borderId="71" xfId="1" applyNumberFormat="1" applyFont="1" applyFill="1" applyBorder="1" applyAlignment="1">
      <alignment horizontal="center" vertical="center"/>
    </xf>
    <xf numFmtId="166" fontId="23" fillId="7" borderId="69" xfId="1" applyNumberFormat="1" applyFont="1" applyFill="1" applyBorder="1" applyAlignment="1">
      <alignment horizontal="center" vertical="center"/>
    </xf>
    <xf numFmtId="166" fontId="23" fillId="7" borderId="70" xfId="0" applyNumberFormat="1" applyFont="1" applyFill="1" applyBorder="1" applyAlignment="1">
      <alignment horizontal="center" vertical="center"/>
    </xf>
    <xf numFmtId="166" fontId="23" fillId="7" borderId="81" xfId="0" applyNumberFormat="1" applyFont="1" applyFill="1" applyBorder="1" applyAlignment="1">
      <alignment horizontal="center" vertical="center"/>
    </xf>
    <xf numFmtId="0" fontId="23" fillId="7" borderId="79" xfId="0" applyFont="1" applyFill="1" applyBorder="1" applyAlignment="1">
      <alignment horizontal="center" vertical="center" wrapText="1" readingOrder="2"/>
    </xf>
    <xf numFmtId="166" fontId="29" fillId="5" borderId="64" xfId="0" applyNumberFormat="1" applyFont="1" applyFill="1" applyBorder="1" applyAlignment="1">
      <alignment horizontal="center" vertical="center" wrapText="1"/>
    </xf>
    <xf numFmtId="166" fontId="23" fillId="8" borderId="50" xfId="1" applyNumberFormat="1" applyFont="1" applyFill="1" applyBorder="1" applyAlignment="1">
      <alignment horizontal="center" vertical="center"/>
    </xf>
    <xf numFmtId="166" fontId="23" fillId="8" borderId="49" xfId="1" applyNumberFormat="1" applyFont="1" applyFill="1" applyBorder="1" applyAlignment="1">
      <alignment horizontal="center" vertical="center"/>
    </xf>
    <xf numFmtId="166" fontId="27" fillId="8" borderId="49" xfId="1" applyNumberFormat="1" applyFont="1" applyFill="1" applyBorder="1" applyAlignment="1">
      <alignment horizontal="center" vertical="center"/>
    </xf>
    <xf numFmtId="166" fontId="27" fillId="8" borderId="50" xfId="1" applyNumberFormat="1" applyFont="1" applyFill="1" applyBorder="1" applyAlignment="1">
      <alignment horizontal="center" vertical="center"/>
    </xf>
    <xf numFmtId="166" fontId="23" fillId="8" borderId="70" xfId="1" applyNumberFormat="1" applyFont="1" applyFill="1" applyBorder="1" applyAlignment="1">
      <alignment horizontal="center" vertical="center"/>
    </xf>
    <xf numFmtId="166" fontId="23" fillId="8" borderId="71" xfId="1" applyNumberFormat="1" applyFont="1" applyFill="1" applyBorder="1" applyAlignment="1">
      <alignment horizontal="center" vertical="center"/>
    </xf>
    <xf numFmtId="0" fontId="29" fillId="5" borderId="63" xfId="0" applyFont="1" applyFill="1" applyBorder="1" applyAlignment="1">
      <alignment horizontal="center" vertical="center"/>
    </xf>
    <xf numFmtId="0" fontId="23" fillId="7" borderId="69" xfId="0" applyFont="1" applyFill="1" applyBorder="1" applyAlignment="1">
      <alignment horizontal="center" vertical="center" readingOrder="2"/>
    </xf>
    <xf numFmtId="166" fontId="27" fillId="6" borderId="49" xfId="1" applyNumberFormat="1" applyFont="1" applyFill="1" applyBorder="1" applyAlignment="1">
      <alignment horizontal="center" vertical="center"/>
    </xf>
    <xf numFmtId="166" fontId="27" fillId="6" borderId="50" xfId="1" applyNumberFormat="1" applyFont="1" applyFill="1" applyBorder="1" applyAlignment="1">
      <alignment horizontal="center" vertical="center"/>
    </xf>
    <xf numFmtId="0" fontId="23" fillId="7" borderId="61" xfId="0" applyFont="1" applyFill="1" applyBorder="1" applyAlignment="1">
      <alignment horizontal="center" vertical="center" wrapText="1"/>
    </xf>
    <xf numFmtId="0" fontId="29" fillId="5" borderId="80" xfId="0" applyFont="1" applyFill="1" applyBorder="1" applyAlignment="1">
      <alignment horizontal="center" vertical="center" wrapText="1"/>
    </xf>
    <xf numFmtId="166" fontId="29" fillId="5" borderId="82" xfId="0" applyNumberFormat="1" applyFont="1" applyFill="1" applyBorder="1" applyAlignment="1">
      <alignment horizontal="center" vertical="center" wrapText="1"/>
    </xf>
    <xf numFmtId="0" fontId="25" fillId="0" borderId="83" xfId="0" applyFont="1" applyBorder="1" applyAlignment="1">
      <alignment horizontal="right" vertical="center" wrapText="1"/>
    </xf>
    <xf numFmtId="0" fontId="25" fillId="0" borderId="84" xfId="0" applyFont="1" applyBorder="1" applyAlignment="1">
      <alignment horizontal="right" vertical="center" wrapText="1"/>
    </xf>
    <xf numFmtId="0" fontId="25" fillId="0" borderId="85" xfId="0" applyFont="1" applyBorder="1" applyAlignment="1">
      <alignment horizontal="right" vertical="center" wrapText="1"/>
    </xf>
    <xf numFmtId="0" fontId="25" fillId="0" borderId="87" xfId="0" applyFont="1" applyBorder="1" applyAlignment="1">
      <alignment horizontal="right" vertical="center" wrapText="1"/>
    </xf>
    <xf numFmtId="0" fontId="25" fillId="0" borderId="88" xfId="0" applyFont="1" applyBorder="1" applyAlignment="1">
      <alignment horizontal="right" vertical="center" wrapText="1"/>
    </xf>
    <xf numFmtId="0" fontId="26" fillId="0" borderId="89" xfId="0" applyFont="1" applyBorder="1" applyAlignment="1">
      <alignment horizontal="right" vertical="center" wrapText="1"/>
    </xf>
    <xf numFmtId="0" fontId="25" fillId="0" borderId="90" xfId="0" applyFont="1" applyBorder="1" applyAlignment="1">
      <alignment horizontal="right" vertical="center" wrapText="1"/>
    </xf>
    <xf numFmtId="0" fontId="25" fillId="0" borderId="91" xfId="0" applyFont="1" applyBorder="1" applyAlignment="1">
      <alignment horizontal="right" vertical="center" wrapText="1" readingOrder="2"/>
    </xf>
    <xf numFmtId="0" fontId="25" fillId="0" borderId="92" xfId="0" applyFont="1" applyBorder="1" applyAlignment="1">
      <alignment horizontal="right" vertical="center" wrapText="1" readingOrder="2"/>
    </xf>
    <xf numFmtId="0" fontId="25" fillId="0" borderId="93" xfId="0" applyFont="1" applyBorder="1" applyAlignment="1">
      <alignment horizontal="right" vertical="center" wrapText="1" readingOrder="2"/>
    </xf>
    <xf numFmtId="0" fontId="25" fillId="0" borderId="98" xfId="0" applyFont="1" applyBorder="1" applyAlignment="1">
      <alignment horizontal="right" vertical="center" wrapText="1" readingOrder="2"/>
    </xf>
    <xf numFmtId="0" fontId="24" fillId="4" borderId="99" xfId="0" applyFont="1" applyFill="1" applyBorder="1" applyAlignment="1">
      <alignment horizontal="right" vertical="center" wrapText="1"/>
    </xf>
    <xf numFmtId="0" fontId="24" fillId="4" borderId="100" xfId="0" applyFont="1" applyFill="1" applyBorder="1" applyAlignment="1">
      <alignment horizontal="center" vertical="center" wrapText="1" readingOrder="2"/>
    </xf>
    <xf numFmtId="0" fontId="24" fillId="4" borderId="101" xfId="0" applyFont="1" applyFill="1" applyBorder="1" applyAlignment="1">
      <alignment horizontal="center" vertical="center" wrapText="1" readingOrder="2"/>
    </xf>
    <xf numFmtId="0" fontId="24" fillId="4" borderId="102" xfId="0" applyFont="1" applyFill="1" applyBorder="1" applyAlignment="1">
      <alignment horizontal="center" vertical="center" wrapText="1" readingOrder="2"/>
    </xf>
    <xf numFmtId="0" fontId="24" fillId="4" borderId="103" xfId="0" applyFont="1" applyFill="1" applyBorder="1" applyAlignment="1">
      <alignment horizontal="right" vertical="center" wrapText="1" readingOrder="2"/>
    </xf>
    <xf numFmtId="166" fontId="25" fillId="0" borderId="86" xfId="0" applyNumberFormat="1" applyFont="1" applyBorder="1" applyAlignment="1">
      <alignment horizontal="right" vertical="center" wrapText="1"/>
    </xf>
    <xf numFmtId="166" fontId="25" fillId="0" borderId="24" xfId="0" applyNumberFormat="1" applyFont="1" applyBorder="1" applyAlignment="1">
      <alignment horizontal="center" vertical="center" wrapText="1" readingOrder="1"/>
    </xf>
    <xf numFmtId="166" fontId="25" fillId="0" borderId="25" xfId="0" applyNumberFormat="1" applyFont="1" applyBorder="1" applyAlignment="1">
      <alignment horizontal="center" vertical="center" wrapText="1" readingOrder="2"/>
    </xf>
    <xf numFmtId="166" fontId="25" fillId="0" borderId="26" xfId="0" applyNumberFormat="1" applyFont="1" applyBorder="1" applyAlignment="1">
      <alignment horizontal="center" vertical="center" wrapText="1" readingOrder="1"/>
    </xf>
    <xf numFmtId="166" fontId="25" fillId="0" borderId="94" xfId="0" applyNumberFormat="1" applyFont="1" applyBorder="1" applyAlignment="1">
      <alignment horizontal="right" vertical="center" wrapText="1" readingOrder="2"/>
    </xf>
    <xf numFmtId="166" fontId="25" fillId="0" borderId="27" xfId="0" applyNumberFormat="1" applyFont="1" applyBorder="1" applyAlignment="1">
      <alignment horizontal="center" vertical="center" wrapText="1" readingOrder="1"/>
    </xf>
    <xf numFmtId="166" fontId="25" fillId="0" borderId="28" xfId="0" applyNumberFormat="1" applyFont="1" applyBorder="1" applyAlignment="1">
      <alignment horizontal="center" vertical="center" wrapText="1" readingOrder="2"/>
    </xf>
    <xf numFmtId="166" fontId="25" fillId="0" borderId="29" xfId="0" applyNumberFormat="1" applyFont="1" applyBorder="1" applyAlignment="1">
      <alignment horizontal="center" vertical="center" wrapText="1" readingOrder="1"/>
    </xf>
    <xf numFmtId="166" fontId="25" fillId="0" borderId="95" xfId="0" applyNumberFormat="1" applyFont="1" applyBorder="1" applyAlignment="1">
      <alignment horizontal="right" vertical="center" wrapText="1" readingOrder="2"/>
    </xf>
    <xf numFmtId="166" fontId="25" fillId="0" borderId="96" xfId="0" applyNumberFormat="1" applyFont="1" applyBorder="1" applyAlignment="1">
      <alignment horizontal="right" vertical="center" wrapText="1" readingOrder="1"/>
    </xf>
    <xf numFmtId="166" fontId="26" fillId="0" borderId="14" xfId="0" applyNumberFormat="1" applyFont="1" applyBorder="1" applyAlignment="1">
      <alignment horizontal="center" vertical="center" wrapText="1" readingOrder="1"/>
    </xf>
    <xf numFmtId="166" fontId="26" fillId="0" borderId="15" xfId="0" applyNumberFormat="1" applyFont="1" applyBorder="1" applyAlignment="1">
      <alignment horizontal="center" vertical="center" wrapText="1" readingOrder="1"/>
    </xf>
    <xf numFmtId="166" fontId="26" fillId="0" borderId="97" xfId="0" applyNumberFormat="1" applyFont="1" applyBorder="1" applyAlignment="1">
      <alignment horizontal="right" vertical="center" wrapText="1" readingOrder="1"/>
    </xf>
  </cellXfs>
  <cellStyles count="4">
    <cellStyle name="Comma" xfId="3" builtinId="3"/>
    <cellStyle name="Hyperlink" xfId="2" builtinId="8"/>
    <cellStyle name="Normal" xfId="0" builtinId="0"/>
    <cellStyle name="Percent" xfId="1" builtinId="5"/>
  </cellStyles>
  <dxfs count="243">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rgb="FFFFFFFF"/>
        <name val="Arial"/>
        <family val="2"/>
        <scheme val="minor"/>
      </font>
      <fill>
        <patternFill patternType="solid">
          <fgColor indexed="64"/>
          <bgColor rgb="FF1F4E78"/>
        </patternFill>
      </fill>
      <alignment horizontal="center" vertical="center" textRotation="0" wrapText="1" indent="0" justifyLastLine="0" shrinkToFit="0" readingOrder="2"/>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1"/>
      <border diagonalUp="0" diagonalDown="0">
        <left style="dashed">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center" vertical="center" textRotation="0" wrapText="1" indent="0" justifyLastLine="0" shrinkToFit="0" readingOrder="2"/>
      <border diagonalUp="0" diagonalDown="0">
        <left style="medium">
          <color rgb="FF000000"/>
        </left>
        <right style="dashed">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numFmt numFmtId="14" formatCode="0.00%"/>
      <alignment horizontal="center" vertical="center" textRotation="0" wrapText="1" indent="0" justifyLastLine="0" shrinkToFit="0" readingOrder="1"/>
      <border diagonalUp="0" diagonalDown="0">
        <left style="medium">
          <color rgb="FF000000"/>
        </left>
        <right style="medium">
          <color rgb="FF000000"/>
        </right>
        <top style="dashed">
          <color rgb="FF000000"/>
        </top>
        <bottom style="medium">
          <color rgb="FF000000"/>
        </bottom>
        <vertical/>
        <horizontal/>
      </border>
    </dxf>
    <dxf>
      <font>
        <b val="0"/>
        <i val="0"/>
        <strike val="0"/>
        <condense val="0"/>
        <extend val="0"/>
        <outline val="0"/>
        <shadow val="0"/>
        <u val="none"/>
        <vertAlign val="baseline"/>
        <sz val="10"/>
        <color rgb="FF1A326B"/>
        <name val="Arial"/>
        <family val="2"/>
        <scheme val="minor"/>
      </font>
      <alignment horizontal="right" vertical="center" textRotation="0" wrapText="1" indent="0" justifyLastLine="0" shrinkToFit="0" readingOrder="0"/>
      <border diagonalUp="0" diagonalDown="0">
        <left/>
        <right style="medium">
          <color rgb="FF000000"/>
        </right>
        <top style="dashed">
          <color rgb="FF000000"/>
        </top>
        <bottom style="medium">
          <color rgb="FF000000"/>
        </bottom>
        <vertical/>
        <horizontal/>
      </border>
    </dxf>
    <dxf>
      <border outline="0">
        <bottom style="medium">
          <color rgb="FF000000"/>
        </bottom>
      </border>
    </dxf>
    <dxf>
      <border outline="0">
        <left style="medium">
          <color indexed="64"/>
        </left>
        <right style="medium">
          <color indexed="64"/>
        </right>
        <top style="medium">
          <color indexed="64"/>
        </top>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rgb="FF000000"/>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65" formatCode="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rgb="FFFF0000"/>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8" tint="0.79998168889431442"/>
        </patternFill>
      </fill>
      <alignment horizontal="center" vertical="center" textRotation="0" wrapText="0" indent="0" justifyLastLine="0" shrinkToFit="0" readingOrder="2"/>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8" tint="0.7999816888943144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medium">
          <color indexed="64"/>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0"/>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numFmt numFmtId="14" formatCode="0.00%"/>
      <fill>
        <patternFill patternType="solid">
          <fgColor indexed="64"/>
          <bgColor theme="0" tint="-4.9989318521683403E-2"/>
        </patternFill>
      </fill>
      <alignment horizontal="center" vertical="center" textRotation="0" wrapText="0" indent="0" justifyLastLine="0" shrinkToFit="0" readingOrder="0"/>
      <border diagonalUp="0" diagonalDown="0">
        <left style="medium">
          <color indexed="64"/>
        </left>
        <right style="thin">
          <color theme="0"/>
        </right>
        <top style="thin">
          <color theme="0"/>
        </top>
        <bottom style="thin">
          <color theme="0"/>
        </bottom>
        <vertical/>
        <horizontal/>
      </border>
    </dxf>
    <dxf>
      <font>
        <b val="0"/>
        <i val="0"/>
        <strike val="0"/>
        <condense val="0"/>
        <extend val="0"/>
        <outline val="0"/>
        <shadow val="0"/>
        <u val="none"/>
        <vertAlign val="baseline"/>
        <sz val="10"/>
        <color theme="1"/>
        <name val="Arial"/>
        <family val="2"/>
        <scheme val="minor"/>
      </font>
      <fill>
        <patternFill patternType="solid">
          <fgColor indexed="64"/>
          <bgColor theme="0" tint="-4.9989318521683403E-2"/>
        </patternFill>
      </fill>
      <alignment horizontal="general" vertical="center" textRotation="0" wrapText="0" indent="0" justifyLastLine="0" shrinkToFit="0" readingOrder="2"/>
      <border diagonalUp="0" diagonalDown="0">
        <left/>
        <right style="medium">
          <color indexed="64"/>
        </right>
        <top style="thin">
          <color theme="0"/>
        </top>
        <bottom style="thin">
          <color theme="0"/>
        </bottom>
        <vertical/>
        <horizontal/>
      </border>
    </dxf>
    <dxf>
      <border outline="0">
        <top style="thin">
          <color theme="0"/>
        </top>
      </border>
    </dxf>
    <dxf>
      <border outline="0">
        <bottom style="thin">
          <color theme="0"/>
        </bottom>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center" vertical="center" textRotation="0" wrapText="1" indent="0" justifyLastLine="0" shrinkToFit="0" readingOrder="2"/>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1A326B"/>
        <name val="Tahoma"/>
        <family val="2"/>
        <scheme val="none"/>
      </font>
      <fill>
        <patternFill patternType="solid">
          <fgColor indexed="64"/>
          <bgColor theme="0"/>
        </patternFill>
      </fill>
      <alignment horizontal="right" vertical="center" textRotation="0" wrapText="1" indent="0" justifyLastLine="0" shrinkToFit="0" readingOrder="2"/>
      <border diagonalUp="0" diagonalDown="0">
        <left/>
        <right style="thin">
          <color indexed="64"/>
        </right>
        <top style="thin">
          <color indexed="64"/>
        </top>
        <bottom style="thin">
          <color indexed="64"/>
        </bottom>
        <vertical/>
        <horizontal/>
      </border>
    </dxf>
    <dxf>
      <border outline="0">
        <bottom style="thin">
          <color indexed="64"/>
        </bottom>
      </border>
    </dxf>
    <dxf>
      <border outline="0">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1A326B"/>
      <color rgb="FF577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2895600</xdr:colOff>
      <xdr:row>0</xdr:row>
      <xdr:rowOff>152400</xdr:rowOff>
    </xdr:from>
    <xdr:to>
      <xdr:col>1</xdr:col>
      <xdr:colOff>5175794</xdr:colOff>
      <xdr:row>4</xdr:row>
      <xdr:rowOff>754</xdr:rowOff>
    </xdr:to>
    <xdr:pic>
      <xdr:nvPicPr>
        <xdr:cNvPr id="3" name="תמונה 2" descr="לוגו נגישות">
          <a:extLst>
            <a:ext uri="{FF2B5EF4-FFF2-40B4-BE49-F238E27FC236}">
              <a16:creationId xmlns:a16="http://schemas.microsoft.com/office/drawing/2014/main" id="{D96F824A-5EAC-42C4-9E27-F5F5EEB7F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4924281" y="152400"/>
          <a:ext cx="2280194" cy="5722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771525</xdr:colOff>
      <xdr:row>3</xdr:row>
      <xdr:rowOff>95250</xdr:rowOff>
    </xdr:from>
    <xdr:to>
      <xdr:col>1</xdr:col>
      <xdr:colOff>285750</xdr:colOff>
      <xdr:row>5</xdr:row>
      <xdr:rowOff>66675</xdr:rowOff>
    </xdr:to>
    <xdr:pic>
      <xdr:nvPicPr>
        <xdr:cNvPr id="4" name="Picture 3" descr="לוגו מור בית השקעות">
          <a:extLst>
            <a:ext uri="{FF2B5EF4-FFF2-40B4-BE49-F238E27FC236}">
              <a16:creationId xmlns:a16="http://schemas.microsoft.com/office/drawing/2014/main" id="{6DBAC42E-EC4F-47AC-8472-0F10434CEF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239814325" y="638175"/>
          <a:ext cx="333375"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2</xdr:row>
      <xdr:rowOff>0</xdr:rowOff>
    </xdr:from>
    <xdr:to>
      <xdr:col>3</xdr:col>
      <xdr:colOff>2266767</xdr:colOff>
      <xdr:row>2</xdr:row>
      <xdr:rowOff>589077</xdr:rowOff>
    </xdr:to>
    <xdr:pic>
      <xdr:nvPicPr>
        <xdr:cNvPr id="3" name="תמונה 2">
          <a:extLst>
            <a:ext uri="{FF2B5EF4-FFF2-40B4-BE49-F238E27FC236}">
              <a16:creationId xmlns:a16="http://schemas.microsoft.com/office/drawing/2014/main" id="{80A9C009-2AFD-4E78-A484-08CCA902EB95}"/>
            </a:ext>
          </a:extLst>
        </xdr:cNvPr>
        <xdr:cNvPicPr>
          <a:picLocks noChangeAspect="1"/>
        </xdr:cNvPicPr>
      </xdr:nvPicPr>
      <xdr:blipFill>
        <a:blip xmlns:r="http://schemas.openxmlformats.org/officeDocument/2006/relationships" r:embed="rId1"/>
        <a:stretch>
          <a:fillRect/>
        </a:stretch>
      </xdr:blipFill>
      <xdr:spPr>
        <a:xfrm>
          <a:off x="11233743273" y="361950"/>
          <a:ext cx="2280102" cy="58526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4" name="תמונה 3">
          <a:extLst>
            <a:ext uri="{FF2B5EF4-FFF2-40B4-BE49-F238E27FC236}">
              <a16:creationId xmlns:a16="http://schemas.microsoft.com/office/drawing/2014/main" id="{84DDCAEF-3C50-4847-B947-66C42A3EE8E7}"/>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twoCellAnchor editAs="oneCell">
    <xdr:from>
      <xdr:col>3</xdr:col>
      <xdr:colOff>0</xdr:colOff>
      <xdr:row>2</xdr:row>
      <xdr:rowOff>0</xdr:rowOff>
    </xdr:from>
    <xdr:to>
      <xdr:col>3</xdr:col>
      <xdr:colOff>2266767</xdr:colOff>
      <xdr:row>2</xdr:row>
      <xdr:rowOff>589077</xdr:rowOff>
    </xdr:to>
    <xdr:pic>
      <xdr:nvPicPr>
        <xdr:cNvPr id="5" name="תמונה 4">
          <a:extLst>
            <a:ext uri="{FF2B5EF4-FFF2-40B4-BE49-F238E27FC236}">
              <a16:creationId xmlns:a16="http://schemas.microsoft.com/office/drawing/2014/main" id="{7F22BCB5-86AF-477A-8910-942588C4ABBE}"/>
            </a:ext>
          </a:extLst>
        </xdr:cNvPr>
        <xdr:cNvPicPr>
          <a:picLocks noChangeAspect="1"/>
        </xdr:cNvPicPr>
      </xdr:nvPicPr>
      <xdr:blipFill>
        <a:blip xmlns:r="http://schemas.openxmlformats.org/officeDocument/2006/relationships" r:embed="rId1"/>
        <a:stretch>
          <a:fillRect/>
        </a:stretch>
      </xdr:blipFill>
      <xdr:spPr>
        <a:xfrm>
          <a:off x="11233756608" y="342900"/>
          <a:ext cx="2266767" cy="58907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xdr:row>
      <xdr:rowOff>0</xdr:rowOff>
    </xdr:from>
    <xdr:to>
      <xdr:col>9</xdr:col>
      <xdr:colOff>415196</xdr:colOff>
      <xdr:row>2</xdr:row>
      <xdr:rowOff>606544</xdr:rowOff>
    </xdr:to>
    <xdr:pic>
      <xdr:nvPicPr>
        <xdr:cNvPr id="4" name="תמונה 3">
          <a:extLst>
            <a:ext uri="{FF2B5EF4-FFF2-40B4-BE49-F238E27FC236}">
              <a16:creationId xmlns:a16="http://schemas.microsoft.com/office/drawing/2014/main" id="{8A0BDE2F-87DA-44A2-942E-83973E513A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2401053" y="361950"/>
          <a:ext cx="2279297" cy="587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1378323</xdr:colOff>
      <xdr:row>15</xdr:row>
      <xdr:rowOff>280147</xdr:rowOff>
    </xdr:from>
    <xdr:to>
      <xdr:col>9</xdr:col>
      <xdr:colOff>579413</xdr:colOff>
      <xdr:row>15</xdr:row>
      <xdr:rowOff>1143729</xdr:rowOff>
    </xdr:to>
    <xdr:pic>
      <xdr:nvPicPr>
        <xdr:cNvPr id="3" name="תמונה 2">
          <a:extLst>
            <a:ext uri="{FF2B5EF4-FFF2-40B4-BE49-F238E27FC236}">
              <a16:creationId xmlns:a16="http://schemas.microsoft.com/office/drawing/2014/main" id="{015E61B4-0F04-4347-8368-7808B11951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93861734" y="280147"/>
          <a:ext cx="3067119" cy="8635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EFE54A1-A9D7-4F48-85E1-D5242067067E}" name="TitleRegion1.a8.i20.1" displayName="TitleRegion1.a8.i20.1" ref="A8:I20" totalsRowShown="0" headerRowBorderDxfId="241" tableBorderDxfId="242">
  <autoFilter ref="A8:I20" xr:uid="{535B72F5-3C44-4305-A4B2-CD9D5A3F886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E665A261-040D-428F-8AD5-91F10E317ACE}" name="אפיק השקעה " dataDxfId="240"/>
    <tableColumn id="2" xr3:uid="{0B0B79CA-7442-484D-85BD-A1B6959ED3EB}" name="שיעור חשיפה צפוי לשנת 2023" dataDxfId="239"/>
    <tableColumn id="3" xr3:uid="{5BC97E48-59BD-4C29-B5DE-26E0116B832C}" name="שיעור חשיפה  22.11.2023 צפוי" dataDxfId="238"/>
    <tableColumn id="4" xr3:uid="{E1E4C4F6-DCAB-4865-BB61-E9AFB9B53167}" name="שיעור החשיפה בפועל 30.06.2024" dataDxfId="237"/>
    <tableColumn id="5" xr3:uid="{3E18AEC9-7BD1-4AD8-8347-A29A149A4D5F}" name="שיעור החשיפה צפוי 2024" dataDxfId="236"/>
    <tableColumn id="6" xr3:uid="{4F3E41A0-02E5-4ED0-BB5C-69556290098B}" name="שיעור החשיפה צפוי 01.07.24" dataDxfId="235"/>
    <tableColumn id="7" xr3:uid="{4A4F2DFA-4C7A-4D5E-855E-F025D6663C9B}" name="טווח סטייה" dataDxfId="234"/>
    <tableColumn id="8" xr3:uid="{577012F3-8683-4F5F-BE98-D1DADF1F2ADD}" name="גבולות שיעור החשיפה הצפויה" dataDxfId="233"/>
    <tableColumn id="9" xr3:uid="{1DF44736-8726-4743-A69E-423B67B6CFEA}" name="מדד ייחוס"/>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1CFB927-8996-44DB-8FA6-D48E9B38FDC8}" name="TitleRegion1.b79.k85.6" displayName="TitleRegion1.b79.k85.6" ref="B79:K85" totalsRowShown="0" headerRowBorderDxfId="136" tableBorderDxfId="137" totalsRowBorderDxfId="135">
  <autoFilter ref="B79:K85" xr:uid="{B1DC41C7-DF54-4701-92D6-05B8CC746DB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3D8816E1-7F99-42E0-9BB7-58FE29FE5756}" name="אפיק השקעה" dataDxfId="134"/>
    <tableColumn id="2" xr3:uid="{7FF697DD-C897-4C28-898B-1028ADC6C672}" name="אלפא מור תגמולים – מניות" dataDxfId="133" dataCellStyle="Percent"/>
    <tableColumn id="3" xr3:uid="{B64F9B73-FA48-4B32-9AF2-E2AEF6EE3FA9}" name="מור השתלמות – מניות" dataDxfId="132" dataCellStyle="Percent"/>
    <tableColumn id="4" xr3:uid="{47524C27-7B06-4055-B662-5F08328D77AE}" name="מור קופת גמל להשקעה – מניות" dataDxfId="131" dataCellStyle="Percent"/>
    <tableColumn id="5" xr3:uid="{EE5E566E-428E-45AC-B417-4E29334865AC}" name="_x0009_שיעור חשיפה צפוי לשנת 2024" dataDxfId="130" dataCellStyle="Percent"/>
    <tableColumn id="6" xr3:uid="{B4999E83-CA2F-4C4E-B22E-61DE75241249}" name="שיעור החשיפה צפוי 01.07.24" dataDxfId="129" dataCellStyle="Percent"/>
    <tableColumn id="7" xr3:uid="{A227DB7E-1C1B-4A92-869B-70DBB88C3275}" name="_x0009_טווח סטייה" dataDxfId="128"/>
    <tableColumn id="8" xr3:uid="{D3DA9490-D854-4C51-8B12-592F8D2A40F9}" name="_x0009_גבולות שיעור החשיפה הצפויה" dataDxfId="127"/>
    <tableColumn id="9" xr3:uid="{F81713A9-29D6-401A-99A4-B5D27BF584E2}" name="ריק במקור" dataDxfId="126"/>
    <tableColumn id="10" xr3:uid="{5356A926-06C6-41F7-B955-10D26660C992}" name="_x0009_מדד ייחוס" dataDxfId="125"/>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4B32EB9-6F8D-49B3-8E73-A53229AF310D}" name="TitleRegion1.b90.k96.7" displayName="TitleRegion1.b90.k96.7" ref="B90:K96" totalsRowShown="0" tableBorderDxfId="124">
  <autoFilter ref="B90:K96" xr:uid="{18C0EC1F-D02F-4461-853F-9CE98FF351F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DCBAAA0-9F16-4F00-B8DC-E321A56EED9B}" name="אפיק השקעה" dataDxfId="123"/>
    <tableColumn id="2" xr3:uid="{BFFA3D0F-E904-48B3-B2AC-6EF01BBBFFC4}" name="אלפא מור תגמולים " dataDxfId="122" dataCellStyle="Percent"/>
    <tableColumn id="3" xr3:uid="{BED48163-5192-4388-ADE6-025B9747A4A9}" name="מור השתלמות " dataDxfId="121" dataCellStyle="Percent"/>
    <tableColumn id="4" xr3:uid="{BA95C905-903A-4C3D-A74C-0F8C22F557D7}" name="מור קופת גמל להשקעה" dataDxfId="120" dataCellStyle="Percent"/>
    <tableColumn id="5" xr3:uid="{8044A1D2-A798-436F-B443-FCDC3F0AF840}" name="_x0009_שיעור חשיפה צפוי לשנת 2024" dataDxfId="119" dataCellStyle="Percent"/>
    <tableColumn id="6" xr3:uid="{F0B6944A-CCED-4A9F-910C-554626FF0F73}" name="שיעור החשיפה צפוי 01.07.24" dataDxfId="118" dataCellStyle="Percent"/>
    <tableColumn id="7" xr3:uid="{A5489327-0173-4CC3-AE88-EF8085BFDC52}" name="_x0009_טווח סטייה" dataDxfId="117"/>
    <tableColumn id="8" xr3:uid="{3D3C8E92-BDCB-4022-8541-56A2904F0BE9}" name="_x0009_גבולות שיעור החשיפה הצפויה" dataDxfId="116"/>
    <tableColumn id="9" xr3:uid="{1215C911-3F94-4600-ADE0-D9F36E72F97A}" name="ריק במקור" dataDxfId="115"/>
    <tableColumn id="10" xr3:uid="{71CF93C9-9FE5-453E-9A43-D66EED37DB8F}" name="_x0009_מדד ייחוס" dataDxfId="114"/>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9EF1CF6D-80C2-476F-82C8-11F44465DF9E}" name="TitleRegion1.b101.k107.8" displayName="TitleRegion1.b101.k107.8" ref="B101:K107" totalsRowShown="0" headerRowBorderDxfId="112" tableBorderDxfId="113" totalsRowBorderDxfId="111">
  <autoFilter ref="B101:K107" xr:uid="{7FC8BB69-6DBF-4B18-83F4-A3E92216D53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F86D0B4-6FF6-4754-952F-3FD8CCA675B0}" name="אפיק השקעה" dataDxfId="110"/>
    <tableColumn id="2" xr3:uid="{CB6C7691-2F27-41A1-BAD7-E8377DCE97C5}" name="אלפא מור תגמולים " dataDxfId="109" dataCellStyle="Percent"/>
    <tableColumn id="3" xr3:uid="{47EE0A9B-C0FD-4DDD-89CF-EF95B7598568}" name="מור השתלמות " dataDxfId="108" dataCellStyle="Percent"/>
    <tableColumn id="4" xr3:uid="{4C3A145A-9472-4451-BA83-3C852F43D866}" name="מור קופת גמל להשקעה" dataDxfId="107" dataCellStyle="Percent"/>
    <tableColumn id="5" xr3:uid="{4E9225EC-2B81-412C-9EBE-2B9EB39F6682}" name="_x0009_שיעור חשיפה צפוי לשנת 2024" dataDxfId="106" dataCellStyle="Percent"/>
    <tableColumn id="6" xr3:uid="{FF35A84B-8A50-425F-82A2-BA19811DA729}" name="שיעור החשיפה צפוי 01.07.24" dataDxfId="105" dataCellStyle="Percent"/>
    <tableColumn id="7" xr3:uid="{72FE7A6D-9101-4E25-B072-F5A74BF66CAB}" name="_x0009_טווח סטייה" dataDxfId="104"/>
    <tableColumn id="8" xr3:uid="{7A15DA38-F106-4B84-85AC-F9AD571397EC}" name="_x0009_גבולות שיעור החשיפה הצפויה" dataDxfId="103"/>
    <tableColumn id="9" xr3:uid="{A077C119-DAD4-4F8A-A47D-1F306C6602A9}" name="ריק במקור" dataDxfId="102"/>
    <tableColumn id="10" xr3:uid="{8001C4A3-C620-47F6-AF93-8C8DF0A9B2BF}" name="_x0009_מדד ייחוס" dataDxfId="101"/>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159586B-9EB9-4FCC-BC3E-B24B170C409C}" name="TitleRegion1.b112.k123.9" displayName="TitleRegion1.b112.k123.9" ref="B112:K123" totalsRowShown="0" headerRowBorderDxfId="99" tableBorderDxfId="100" totalsRowBorderDxfId="98">
  <autoFilter ref="B112:K123" xr:uid="{B4F16D33-1645-4C4B-848E-B6AE10DA8771}">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9C54B1A-CA59-41A8-A0A0-62FAA6126117}" name="אפיק השקעה" dataDxfId="97"/>
    <tableColumn id="2" xr3:uid="{40F1F05C-8DE6-40C5-A5B4-1743E52046A9}" name="מור חיסכון לכל ילד – סיכון מוגבר" dataDxfId="96" dataCellStyle="Percent"/>
    <tableColumn id="3" xr3:uid="{B2DD225C-86EB-42C2-9914-A20558B307AC}" name="ריק במקור" dataDxfId="95" dataCellStyle="Percent"/>
    <tableColumn id="4" xr3:uid="{9848A0DC-3A4D-4554-B99E-D3F732A2D168}" name="ריק במקור2" dataDxfId="94" dataCellStyle="Percent"/>
    <tableColumn id="5" xr3:uid="{9072AAA0-897C-4D03-ACBC-A89E73815814}" name="_x0009_שיעור חשיפה צפוי לשנת 2024" dataDxfId="93" dataCellStyle="Percent"/>
    <tableColumn id="6" xr3:uid="{C6BFA416-14B6-4E58-B63D-359845EF9DCF}" name="שיעור החשיפה צפוי 01.07.24" dataDxfId="92" dataCellStyle="Percent"/>
    <tableColumn id="7" xr3:uid="{3C733121-E750-428A-8AC3-28C84BF57AAE}" name="_x0009_טווח סטייה" dataDxfId="91"/>
    <tableColumn id="8" xr3:uid="{9C88BA23-9D74-47E7-AEED-0D98AE36BCB4}" name="_x0009_גבולות שיעור החשיפה הצפויה" dataDxfId="90"/>
    <tableColumn id="9" xr3:uid="{6C9EA779-2EB0-4072-BA91-1FEE9D8394A2}" name="ריק במקור3" dataDxfId="89"/>
    <tableColumn id="10" xr3:uid="{D286B44D-816F-48FC-9C9C-5E933A6591C6}" name="_x0009_מדד ייחוס" dataDxfId="88"/>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40BA1DD-128A-4961-B0CB-44A00A13FF68}" name="TitleRegion1.b128.k134.10" displayName="TitleRegion1.b128.k134.10" ref="B128:K134" totalsRowShown="0" headerRowBorderDxfId="86" tableBorderDxfId="87" totalsRowBorderDxfId="85">
  <autoFilter ref="B128:K134" xr:uid="{B2D84D21-A317-4197-98BB-4D996AA60D5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C7459E8-79BF-41A9-B873-2F5D49C96E33}" name="אפיק השקעה" dataDxfId="84"/>
    <tableColumn id="2" xr3:uid="{6FD15328-31DD-4EC2-A6B1-148414939CEE}" name="מור חיסכון לכל ילד – מסלול הלכה" dataDxfId="83" dataCellStyle="Percent"/>
    <tableColumn id="3" xr3:uid="{F8B5D233-4CA0-4E3A-9D60-808652293A8C}" name="ריק במקור" dataDxfId="82" dataCellStyle="Percent"/>
    <tableColumn id="4" xr3:uid="{4DF0EA09-7370-401D-86C6-18468EF05AC8}" name="ריק במקור2" dataDxfId="81" dataCellStyle="Percent"/>
    <tableColumn id="5" xr3:uid="{8421974B-7E1A-4CA3-ADD4-5D2AECB44127}" name="_x0009_שיעור חשיפה צפוי לשנת 2024" dataDxfId="80" dataCellStyle="Percent"/>
    <tableColumn id="6" xr3:uid="{58FA4B68-EB57-43BA-A030-CFBFDD36A5B6}" name="שיעור החשיפה צפוי 01.07.24" dataDxfId="79" dataCellStyle="Percent"/>
    <tableColumn id="7" xr3:uid="{804B8518-025D-42D4-B4D8-27CA32D8ABAB}" name="_x0009_טווח סטייה" dataDxfId="78"/>
    <tableColumn id="8" xr3:uid="{555ECF9B-7FA3-49D3-8F39-0A7534D42CDD}" name="_x0009_גבולות שיעור החשיפה הצפויה" dataDxfId="77"/>
    <tableColumn id="9" xr3:uid="{82E3428D-D0E3-4F5F-B848-6ECFCCE84D84}" name="ריק במקור3" dataDxfId="76"/>
    <tableColumn id="10" xr3:uid="{CB57458E-B0C9-439C-AB04-D901763ADF8C}" name="_x0009_מדד ייחוס" dataDxfId="75"/>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1A470EA-D4E2-45C8-A78A-0F697ECAF6BA}" name="TitleRegion1.b5.k11.1" displayName="TitleRegion1.b5.k11.1" ref="B5:K11" totalsRowShown="0" headerRowBorderDxfId="73" tableBorderDxfId="74" totalsRowBorderDxfId="72">
  <autoFilter ref="B5:K11" xr:uid="{9B28BC59-C193-4660-A95C-0F58A23A34A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B331EF6-716D-41B3-8F10-07FB9CD9F789}" name="אפיק השקעה" dataDxfId="71"/>
    <tableColumn id="2" xr3:uid="{096EEB06-3428-4918-BBC1-1FCB5EB8C78F}" name="אלפא מור תגמולים " dataDxfId="70" dataCellStyle="Percent"/>
    <tableColumn id="3" xr3:uid="{B5615F75-C4FE-4F84-9899-EB9F696AC82B}" name="מור השתלמות " dataDxfId="69" dataCellStyle="Percent"/>
    <tableColumn id="4" xr3:uid="{6F2FDBE5-0CB4-4F9C-9620-B877BF90C2CC}" name="מור קופת גמל להשקעה" dataDxfId="68" dataCellStyle="Percent"/>
    <tableColumn id="5" xr3:uid="{701A6614-A868-439C-AEA9-33C3DA9BD2F9}" name="_x0009_שיעור חשיפה צפוי לשנת 2024" dataDxfId="67" dataCellStyle="Percent"/>
    <tableColumn id="6" xr3:uid="{A29789B6-36DE-4A80-A4AA-79B93C50A3D4}" name="שיעור החשיפה צפוי 01.07.24" dataDxfId="66" dataCellStyle="Percent"/>
    <tableColumn id="7" xr3:uid="{9A8239F4-53C0-487F-9E72-2AE7CA9D9A49}" name="_x0009_טווח סטייה" dataDxfId="65"/>
    <tableColumn id="8" xr3:uid="{A20759BD-2E2B-4535-8022-BEF6960D3B5C}" name="_x0009_גבולות שיעור החשיפה הצפויה" dataDxfId="64"/>
    <tableColumn id="9" xr3:uid="{4B182EA5-9E4F-42D9-B523-FE9F8885FF77}" name="עמוה1" dataDxfId="63"/>
    <tableColumn id="10" xr3:uid="{6C0546EB-EDFC-41F5-885A-A09ACAC10D17}" name="_x0009_מדד ייחוס" dataDxfId="62"/>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8889DF86-F479-479A-BB8F-315552E0924E}" name="TitleRegion1.b16.k22.2" displayName="TitleRegion1.b16.k22.2" ref="B16:K22" totalsRowShown="0" headerRowBorderDxfId="60" tableBorderDxfId="61" totalsRowBorderDxfId="59">
  <autoFilter ref="B16:K22" xr:uid="{75FDC131-730D-4083-95AA-D625C7E908D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DD9F4DB-89E0-4932-87FB-76861A6B3478}" name="אפיק השקעה" dataDxfId="58"/>
    <tableColumn id="2" xr3:uid="{D51DD5B6-0379-44AC-B816-976792A154EF}" name="אלפא מור תגמולים " dataDxfId="57" dataCellStyle="Percent"/>
    <tableColumn id="3" xr3:uid="{63FFEECE-408F-4FAE-8900-117046F2BAA2}" name="מור השתלמות " dataDxfId="56" dataCellStyle="Percent"/>
    <tableColumn id="4" xr3:uid="{9F68A042-2268-4E41-9F42-12714116C48D}" name="מור קופת גמל להשקעה" dataDxfId="55" dataCellStyle="Percent"/>
    <tableColumn id="5" xr3:uid="{E1ABC148-E8D5-48AC-B8A3-48A29C3E9BA2}" name="_x0009_שיעור חשיפה צפוי לשנת 2024" dataDxfId="54" dataCellStyle="Percent"/>
    <tableColumn id="6" xr3:uid="{4E0677C3-264A-4DE5-BA6E-5B32990215B7}" name="שיעור החשיפה צפוי 01.07.24" dataDxfId="53" dataCellStyle="Percent"/>
    <tableColumn id="7" xr3:uid="{D6CC1E5C-1907-45EB-80DA-855826524C55}" name="_x0009_טווח סטייה" dataDxfId="52"/>
    <tableColumn id="8" xr3:uid="{ECA44EDA-F63B-4AFC-BE23-4D37B4A0E5B0}" name="_x0009_גבולות שיעור החשיפה הצפויה"/>
    <tableColumn id="9" xr3:uid="{3524B31C-838F-4139-917D-9BB155F23656}" name="ריק במקור"/>
    <tableColumn id="10" xr3:uid="{F1C60E2C-6C36-423B-9667-A795149D74BD}" name="_x0009_מדד ייחוס" dataDxfId="51"/>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DC70D9A-3D52-459F-9377-D6D612B29B45}" name="TitleRegion1.b27.k33.3" displayName="TitleRegion1.b27.k33.3" ref="B27:K33" totalsRowShown="0" headerRowBorderDxfId="49" tableBorderDxfId="50" totalsRowBorderDxfId="48">
  <autoFilter ref="B27:K33" xr:uid="{36013AE3-538E-42F8-9825-8145FA796B6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627104E-8009-44C9-A390-1F5E31B298FF}" name="אפיק השקעה" dataDxfId="47"/>
    <tableColumn id="2" xr3:uid="{4753B30E-BB81-4027-993B-470B8391CD01}" name="אלפא מור תגמולים " dataDxfId="46" dataCellStyle="Percent"/>
    <tableColumn id="3" xr3:uid="{B675F2BD-C594-4E94-9D13-8A74E642200E}" name="מור השתלמות " dataDxfId="45" dataCellStyle="Percent"/>
    <tableColumn id="4" xr3:uid="{701FD6DE-2BEC-4BDE-AA78-56D52B27D6BF}" name="מור קופת גמל להשקעה" dataDxfId="44" dataCellStyle="Percent"/>
    <tableColumn id="5" xr3:uid="{6459D315-5CE2-440A-89AD-5745BFB2287D}" name="_x0009_שיעור חשיפה צפוי לשנת 2024" dataDxfId="43" dataCellStyle="Percent"/>
    <tableColumn id="6" xr3:uid="{7579C7A9-1EF5-470D-BFA7-B9E6AC011C5C}" name="שיעור החשיפה צפוי 01.07.24" dataDxfId="42" dataCellStyle="Percent"/>
    <tableColumn id="7" xr3:uid="{90C396C3-6562-4C0F-B59A-F92ECFFDDD50}" name="_x0009_טווח סטייה" dataDxfId="41"/>
    <tableColumn id="8" xr3:uid="{6A1739CE-C3E6-4390-B076-11B89825B27C}" name="_x0009_גבולות שיעור החשיפה הצפויה"/>
    <tableColumn id="9" xr3:uid="{2F0359C7-F9E8-4E69-9073-F8E85E665370}" name="ריק במקור"/>
    <tableColumn id="10" xr3:uid="{62D6FD6A-1ACB-4475-8FB0-8F979335664C}" name="_x0009_מדד ייחוס"/>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85F55EC-99F3-4FE1-9052-A8F798E67D53}" name="TitleRegion1.b38.k44.4" displayName="TitleRegion1.b38.k44.4" ref="B38:K44" totalsRowShown="0" headerRowBorderDxfId="39" tableBorderDxfId="40" totalsRowBorderDxfId="38">
  <autoFilter ref="B38:K44" xr:uid="{2803B482-58B1-4978-A417-50A67CA0CCC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70AB3BE-0CF8-4EC6-B3EE-776DAE4C8D8E}" name="אפיק השקעה" dataDxfId="37"/>
    <tableColumn id="2" xr3:uid="{1E189D83-3D63-40A0-B55B-034990E511F7}" name="אלפא מור תגמולים " dataDxfId="36" dataCellStyle="Percent"/>
    <tableColumn id="3" xr3:uid="{AAA984D2-CA3D-43A5-8EA2-26102EC6DADA}" name="מור השתלמות " dataDxfId="35" dataCellStyle="Percent"/>
    <tableColumn id="4" xr3:uid="{2EEF4210-D9E5-4537-93E7-DD6918D95BD3}" name="מור קופת גמל להשקעה" dataDxfId="34" dataCellStyle="Percent"/>
    <tableColumn id="5" xr3:uid="{1DC00C53-0251-4715-84C9-EAEB896134AF}" name="_x0009_שיעור חשיפה צפוי לשנת 2024" dataDxfId="33" dataCellStyle="Percent"/>
    <tableColumn id="6" xr3:uid="{30A58F83-C37E-43C5-90AE-9FA8411F65BD}" name="שיעור החשיפה צפוי 01.07.24" dataDxfId="32" dataCellStyle="Percent"/>
    <tableColumn id="7" xr3:uid="{473759A4-4B37-4FFF-8C69-02E6C1BA8F91}" name="_x0009_טווח סטייה" dataDxfId="31"/>
    <tableColumn id="8" xr3:uid="{754F4EB8-FF07-4588-A8E3-009AC54E7268}" name="_x0009_גבולות שיעור החשיפה הצפויה" dataDxfId="30"/>
    <tableColumn id="9" xr3:uid="{B24A18AA-6694-46E4-B42A-C3CF4BC45F44}" name="ריק במקור" dataDxfId="29"/>
    <tableColumn id="10" xr3:uid="{FEA3EBDD-E261-475E-B4CB-3B46F6C92328}" name="_x0009_מדד ייחוס"/>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CB76324-51AD-4CCF-AAA0-9EBA75F9D15D}" name="TitleRegion1.b49.k55.5" displayName="TitleRegion1.b49.k55.5" ref="B49:K55" totalsRowShown="0" headerRowBorderDxfId="27" tableBorderDxfId="28" totalsRowBorderDxfId="26">
  <autoFilter ref="B49:K55" xr:uid="{7F9C255C-65E0-4929-8780-3B43D0AD05C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97A04CED-8BC2-4A4D-A8E4-1EEA9F38474A}" name="אפיק השקעה" dataDxfId="25"/>
    <tableColumn id="2" xr3:uid="{4EF43359-B9D4-496E-8222-6C5818BC7D10}" name="אלפא מור תגמולים" dataDxfId="24" dataCellStyle="Percent"/>
    <tableColumn id="3" xr3:uid="{D0D5BC09-DD46-4CBA-A635-3BE20688DA79}" name="מור השתלמות" dataDxfId="23" dataCellStyle="Percent"/>
    <tableColumn id="4" xr3:uid="{373D089D-764A-4298-ACEC-0147BE6E1366}" name="מור קופת גמל להשקעה " dataDxfId="22" dataCellStyle="Percent"/>
    <tableColumn id="5" xr3:uid="{4C77CFC1-88CA-4C45-B6B2-D34B66A7566E}" name="_x0009_שיעור חשיפה צפוי לשנת 2024" dataDxfId="21" dataCellStyle="Percent"/>
    <tableColumn id="6" xr3:uid="{2D14F98C-4A76-40B8-9D75-49CF577BA20E}" name="שיעור החשיפה צפוי 01.07.24" dataDxfId="20" dataCellStyle="Percent"/>
    <tableColumn id="7" xr3:uid="{6B31EE1D-E895-4B20-8CF5-431762BDDA8F}" name="_x0009_טווח סטייה" dataDxfId="19"/>
    <tableColumn id="8" xr3:uid="{7ABF941D-C9FF-45F8-97FA-17E569E14C84}" name="_x0009_גבולות שיעור החשיפה הצפויה" dataDxfId="18"/>
    <tableColumn id="9" xr3:uid="{31430E0E-37C6-4B10-A0DA-33884F36123A}" name="ריק במקור" dataDxfId="17"/>
    <tableColumn id="10" xr3:uid="{4547B290-E2A9-40A5-81FE-D7A70A8FD61B}" name="_x0009_מדד ייחוס" dataDxfId="16"/>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F0DE113-F3AA-48E2-9EC9-EE2C763DDAE5}" name="TitleRegion1.a26.i38.2" displayName="TitleRegion1.a26.i38.2" ref="A26:I38" totalsRowShown="0" headerRowBorderDxfId="231" tableBorderDxfId="232">
  <autoFilter ref="A26:I38" xr:uid="{C002DAD9-6EDA-44A6-B9CA-DCDBA17589E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CAAA22FA-B2C3-48CF-9045-418E48A50F89}" name="אפיק השקעה " dataDxfId="230"/>
    <tableColumn id="2" xr3:uid="{D60D57F0-343B-4223-A121-202598BD75BB}" name="שיעור חשיפה צפוי לשנת 2023" dataDxfId="229"/>
    <tableColumn id="3" xr3:uid="{8C8ED4C6-A668-41B1-9254-680070E42626}" name="שיעור חשיפה  22.11.2023 צפוי" dataDxfId="228"/>
    <tableColumn id="4" xr3:uid="{C8A62CF9-2753-4EA0-AD1A-1C1B9DDC5F20}" name="שיעור החשיפה בפועל 30.06.2024" dataDxfId="227"/>
    <tableColumn id="5" xr3:uid="{7DE92CC1-2383-4187-8B3F-88116AE4D9E9}" name="שיעור החשיפה צפוי 2024" dataDxfId="226"/>
    <tableColumn id="6" xr3:uid="{B6676ACE-F1A5-4352-9919-ED5EA525346A}" name="שיעור החשיפה צפוי 01.07.24" dataDxfId="225"/>
    <tableColumn id="7" xr3:uid="{4E4CE25A-4C0C-4881-B6C2-10CCD38CCC55}" name="טווח סטייה" dataDxfId="224"/>
    <tableColumn id="8" xr3:uid="{8449E71E-31CF-4480-A82D-57911E8BC1D2}" name="גבולות שיעור החשיפה הצפויה" dataDxfId="223"/>
    <tableColumn id="9" xr3:uid="{887F8C5C-1C3E-409E-B497-78B208B904B0}" name="מדד ייחוס"/>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9B7CCF62-F216-46EE-8372-0C686046C807}" name="TitleRegion1.a26.f38.1" displayName="TitleRegion1.a26.f38.1" ref="A26:F38" totalsRowShown="0" headerRowDxfId="8" headerRowBorderDxfId="14" tableBorderDxfId="15">
  <autoFilter ref="A26:F38" xr:uid="{376933AA-3DEB-49AF-9726-134746D23964}">
    <filterColumn colId="0" hiddenButton="1"/>
    <filterColumn colId="1" hiddenButton="1"/>
    <filterColumn colId="2" hiddenButton="1"/>
    <filterColumn colId="3" hiddenButton="1"/>
    <filterColumn colId="4" hiddenButton="1"/>
    <filterColumn colId="5" hiddenButton="1"/>
  </autoFilter>
  <tableColumns count="6">
    <tableColumn id="1" xr3:uid="{71A88152-307B-445B-8482-174FF2CC6B06}" name="אפיק השקעה " dataDxfId="13"/>
    <tableColumn id="2" xr3:uid="{F2491577-927B-473F-9067-1A27880B3BD4}" name="שיעור החשיפה בפועל 31.12.2023" dataDxfId="12"/>
    <tableColumn id="3" xr3:uid="{79C79573-9C2F-4245-9D81-4A80017A5902}" name="שיעור החשיפה צפוי 01.07.24" dataDxfId="11"/>
    <tableColumn id="4" xr3:uid="{2AB8001C-9CB6-4E0E-8C2D-8A49BDCD4BF3}" name="טווח סטייה" dataDxfId="10"/>
    <tableColumn id="5" xr3:uid="{D864BD7C-9E23-476D-8CB2-D3ECBF17ED2F}" name="גבולות שיעור החשיפה הצפוייה" dataDxfId="9"/>
    <tableColumn id="6" xr3:uid="{61A3532E-9341-4440-A1C2-9D5E511B6D30}" name="מדד ייחוס"/>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DFC521E3-0439-4F20-934F-54D749464FD5}" name="TitleRegion1.a50.f62.2" displayName="TitleRegion1.a50.f62.2" ref="A50:F62" totalsRowShown="0" headerRowDxfId="0" headerRowBorderDxfId="6" tableBorderDxfId="7">
  <autoFilter ref="A50:F62" xr:uid="{D7336656-5043-404F-A1DE-61791CB156E0}">
    <filterColumn colId="0" hiddenButton="1"/>
    <filterColumn colId="1" hiddenButton="1"/>
    <filterColumn colId="2" hiddenButton="1"/>
    <filterColumn colId="3" hiddenButton="1"/>
    <filterColumn colId="4" hiddenButton="1"/>
    <filterColumn colId="5" hiddenButton="1"/>
  </autoFilter>
  <tableColumns count="6">
    <tableColumn id="1" xr3:uid="{8E689325-4F73-486A-8804-0057BDCA435B}" name="אפיק השקעה " dataDxfId="5"/>
    <tableColumn id="2" xr3:uid="{C026790C-BC70-4A3F-99F1-E0455E9F9FA9}" name="שיעור החשיפה בפועל 31.12.2023" dataDxfId="4"/>
    <tableColumn id="3" xr3:uid="{BDE41DD2-57C0-4140-8073-3CE84E43BE76}" name="שיעור החשיפה צפוי 24.04.24" dataDxfId="3"/>
    <tableColumn id="4" xr3:uid="{F23BDC45-C5D2-4228-9119-BD48C7A658A2}" name="טווח סטייה" dataDxfId="2"/>
    <tableColumn id="5" xr3:uid="{D1C87F0E-77F1-4390-A8CE-8F392CB91F8B}" name="גבולות שיעור החשיפה הצפוייה" dataDxfId="1"/>
    <tableColumn id="6" xr3:uid="{A138C676-242A-4D6F-B204-EF85B7F5B388}" name="מדד ייחוס"/>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320551-DED9-4E03-8740-E9AFEB66821D}" name="TitleRegion1.a45.i57.3" displayName="TitleRegion1.a45.i57.3" ref="A45:I57" totalsRowShown="0" headerRowBorderDxfId="221" tableBorderDxfId="222">
  <autoFilter ref="A45:I57" xr:uid="{651CD178-0D6E-4E31-941A-7997281A92FB}">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11D4A41E-CC91-4E5A-80C9-8D2976E69F0F}" name="אפיק השקעה " dataDxfId="220"/>
    <tableColumn id="2" xr3:uid="{3D646D25-146B-493A-A4D4-2DEF59C6C963}" name="שיעור חשיפה צפוי לשנת 2023" dataDxfId="219"/>
    <tableColumn id="3" xr3:uid="{ED09FA19-2423-46AB-BF29-F15A5A6A22F9}" name="שיעור חשיפה  07.12.2023 צפוי" dataDxfId="218"/>
    <tableColumn id="4" xr3:uid="{ADCD44BE-59E3-4E5C-8E42-E971D1EB788C}" name="שיעור החשיפה בפועל 30.06.2024" dataDxfId="217"/>
    <tableColumn id="5" xr3:uid="{02641C14-543D-4BCC-97E8-D69911990297}" name="שיעור החשיפה צפוי 2024" dataDxfId="216"/>
    <tableColumn id="6" xr3:uid="{28360F24-2959-4FDD-9075-5938E1BB3F74}" name="שיעור החשיפה צפוי 01.07.24" dataDxfId="215"/>
    <tableColumn id="7" xr3:uid="{DB4D18A3-9A3A-468F-9352-2ABF3FA7A702}" name="טווח סטייה" dataDxfId="214"/>
    <tableColumn id="8" xr3:uid="{B0126517-9F3B-4DCA-97B7-9D8721A6F187}" name="גבולות שיעור החשיפה הצפויה" dataDxfId="213"/>
    <tableColumn id="9" xr3:uid="{7570FD72-CFD3-4806-BDEB-B82DA5CD7E0C}" name="מדד ייחוס"/>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C7FAF3A-877E-46BA-BA6F-6223A7A91594}" name="TitleRegion1.a64.i76.4" displayName="TitleRegion1.a64.i76.4" ref="A64:I76" totalsRowShown="0" headerRowBorderDxfId="211" tableBorderDxfId="212">
  <autoFilter ref="A64:I76" xr:uid="{C63C7808-6847-4ACD-947E-F330E27112C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409A0E48-AED2-4F7F-9253-12DFDA5B188F}" name="אפיק השקעה " dataDxfId="210"/>
    <tableColumn id="2" xr3:uid="{DF882CA2-F051-4ABC-8045-1031161A4D68}" name="שיעור חשיפה צפוי לשנת 2023" dataDxfId="209"/>
    <tableColumn id="3" xr3:uid="{289F0835-6737-4C51-8E6E-8876EBA6415B}" name="שיעור חשיפה  22.11.2023 צפוי" dataDxfId="208"/>
    <tableColumn id="4" xr3:uid="{4BA9D28B-817A-4327-97E7-B0C7CB3C58DB}" name="שיעור החשיפה בפועל 30.06.2024" dataDxfId="207"/>
    <tableColumn id="5" xr3:uid="{CFFECB85-94F2-48D4-92D8-F260FEBC5132}" name="שיעור החשיפה צפוי 2024" dataDxfId="206"/>
    <tableColumn id="6" xr3:uid="{62C3AE9D-C203-42B2-AB0E-0AC0E774D11D}" name="שיעור החשיפה צפוי 01.07.24" dataDxfId="205"/>
    <tableColumn id="7" xr3:uid="{E87C184E-DFC6-4F7C-B491-7283C2B675FE}" name="טווח סטייה" dataDxfId="204"/>
    <tableColumn id="8" xr3:uid="{04B09031-9CB5-4BEE-AE54-124AE094273B}" name="גבולות שיעור החשיפה הצפויה" dataDxfId="203"/>
    <tableColumn id="9" xr3:uid="{82912E30-FD94-406C-A1AE-CA806777E6B9}" name="מדד ייחוס"/>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CFD9E4C-F527-4FC3-98C2-532BB2BC1E5C}" name="Table7" displayName="Table7" ref="B5:K16" totalsRowShown="0" headerRowBorderDxfId="201" tableBorderDxfId="202" totalsRowBorderDxfId="200">
  <autoFilter ref="B5:K16" xr:uid="{34DD010D-706D-4ED8-826C-BF00FCBC7215}"/>
  <tableColumns count="10">
    <tableColumn id="1" xr3:uid="{4E9742D9-74F7-4A96-B38D-91C64C741BC4}" name="אפיק השקעה" dataDxfId="199"/>
    <tableColumn id="2" xr3:uid="{9B369BB5-686A-4EC5-A504-E642044B1BB2}" name="אלפא מור תגמולים – מניות" dataDxfId="198" dataCellStyle="Percent"/>
    <tableColumn id="3" xr3:uid="{6BE175E2-3A7C-4F73-97CB-E12A05A52B5C}" name="מור השתלמות – מניות" dataDxfId="197" dataCellStyle="Percent"/>
    <tableColumn id="4" xr3:uid="{7DC0BA4C-5229-445C-AB92-8C1339C0509E}" name="מור קופת גמל להשקעה – מניות" dataDxfId="196" dataCellStyle="Percent"/>
    <tableColumn id="5" xr3:uid="{986A2BF0-25D3-4C80-9FD4-1BA7C721E05D}" name="_x0009_שיעור חשיפה צפוי לשנת 2024" dataDxfId="195" dataCellStyle="Percent"/>
    <tableColumn id="6" xr3:uid="{C17D77B1-81C4-4207-A9B7-A43C2BC49DBC}" name="שיעור החשיפה צפוי 01.07.24" dataDxfId="194" dataCellStyle="Percent"/>
    <tableColumn id="7" xr3:uid="{61252B83-2807-4B44-8D45-9B233FB19A7D}" name="_x0009_טווח סטייה" dataDxfId="193"/>
    <tableColumn id="8" xr3:uid="{A5C313A4-D614-4A3D-94FE-314B838C54F0}" name="_x0009_גבולות שיעור החשיפה הצפויה" dataDxfId="192"/>
    <tableColumn id="9" xr3:uid="{A2E0AF35-F22C-4F36-9973-73D7F956814D}" name="ריק במקור" dataDxfId="191"/>
    <tableColumn id="10" xr3:uid="{F0098D76-D2C0-4821-BD79-A5F5A904DC50}" name="_x0009_מדד ייחוס" dataDxfId="19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34A3233-65A3-41A1-865A-5E5221EFAC5C}" name="TitleRegion1.b22.k33.2" displayName="TitleRegion1.b22.k33.2" ref="B22:K33" totalsRowShown="0" headerRowBorderDxfId="188" tableBorderDxfId="189" totalsRowBorderDxfId="187">
  <autoFilter ref="B22:K33" xr:uid="{E29732B7-8CA5-48F9-81EB-30B49CE0F50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F61DD315-249F-422E-8785-DC2334194846}" name="אפיק השקעה" dataDxfId="186"/>
    <tableColumn id="2" xr3:uid="{71534873-9803-4D97-BF80-4EBC8ED93D72}" name="אלפא מור תגמולים " dataDxfId="185" dataCellStyle="Percent"/>
    <tableColumn id="3" xr3:uid="{3C0F5EF5-58AA-4670-84D1-A9F5D43D0AB9}" name="מור קרן השתלמות " dataDxfId="184" dataCellStyle="Percent"/>
    <tableColumn id="4" xr3:uid="{49123CA2-8F0B-418B-BF8D-245B165A04D3}" name="מור גמל להשקעה " dataDxfId="183" dataCellStyle="Percent"/>
    <tableColumn id="5" xr3:uid="{8D377AAD-103B-4775-807F-52437D78C010}" name="_x0009_שיעור חשיפה צפוי לשנת 2024" dataDxfId="182" dataCellStyle="Percent"/>
    <tableColumn id="6" xr3:uid="{9A339E6E-722A-49E6-B603-0C2682221B9C}" name="שיעור החשיפה צפוי 16.07.24" dataDxfId="181" dataCellStyle="Percent"/>
    <tableColumn id="7" xr3:uid="{AEA060B4-EAA9-4B5E-BF8B-DFD19B18A557}" name="_x0009_טווח סטייה" dataDxfId="180"/>
    <tableColumn id="8" xr3:uid="{FED4D0F2-D3D9-4E5C-A6EC-2765395B075A}" name="_x0009_גבולות שיעור החשיפה הצפויה" dataDxfId="179"/>
    <tableColumn id="9" xr3:uid="{4FE09D17-821C-4681-A103-919E96ABB31F}" name="ריק במקור" dataDxfId="178"/>
    <tableColumn id="10" xr3:uid="{A13360B2-B298-4890-BDCE-E4A2EEC07AAF}" name="_x0009_מדד ייחוס" dataDxfId="177"/>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348499-8898-4620-BE43-668B7545742D}" name="TitleRegion1.b39.k50.3" displayName="TitleRegion1.b39.k50.3" ref="B39:K50" totalsRowShown="0" headerRowBorderDxfId="175" tableBorderDxfId="176" totalsRowBorderDxfId="174">
  <autoFilter ref="B39:K50" xr:uid="{0B486A50-83A2-4027-A8AE-20CF66C13E3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691EB11-35A0-4144-8BB2-202D1CD5B96F}" name="אפיק השקעה" dataDxfId="173"/>
    <tableColumn id="2" xr3:uid="{7BA425FF-EE62-462B-B74F-A2E160EB7053}" name="ריק במקור" dataDxfId="172" dataCellStyle="Percent"/>
    <tableColumn id="3" xr3:uid="{4D565BC1-AF1E-4B14-BD83-5047634382EC}" name="מור השתלמות" dataDxfId="171" dataCellStyle="Percent"/>
    <tableColumn id="4" xr3:uid="{92D55759-984C-4542-8805-DF395205E0A4}" name="מור קופת גמל להשקעה" dataDxfId="170" dataCellStyle="Percent"/>
    <tableColumn id="5" xr3:uid="{2729B2D4-C2C5-482B-8822-7E38AED192C0}" name="_x0009_שיעור חשיפה צפוי לשנת 2024" dataDxfId="169" dataCellStyle="Percent"/>
    <tableColumn id="6" xr3:uid="{089F5D92-3C46-4952-8662-7C5A58622C79}" name="שיעור החשיפה צפוי 01.07.24" dataDxfId="168" dataCellStyle="Percent"/>
    <tableColumn id="7" xr3:uid="{8F7E1B94-80DE-48F6-B6B8-A3C30EE59678}" name="_x0009_טווח סטייה" dataDxfId="167"/>
    <tableColumn id="8" xr3:uid="{38D5F73D-A6BC-4CC4-999E-8C5C63AAF519}" name="_x0009_גבולות שיעור החשיפה הצפויה" dataDxfId="166"/>
    <tableColumn id="9" xr3:uid="{3FE1F3FF-6B88-4420-98F8-CF4E69093BDA}" name="ריק במקור2" dataDxfId="165"/>
    <tableColumn id="10" xr3:uid="{209D4821-4AA4-4949-9F76-FAF082149C7A}" name="_x0009_מדד ייחוס" dataDxfId="164"/>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B6DBEA6-EECB-4946-B8D4-63B4F189F89F}" name="TitleRegion1.b56.k62.4" displayName="TitleRegion1.b56.k62.4" ref="B56:K62" totalsRowShown="0" headerRowBorderDxfId="162" tableBorderDxfId="163" totalsRowBorderDxfId="161">
  <autoFilter ref="B56:K62" xr:uid="{EDB90032-A3E0-46D6-9308-371F889B5FA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AD4CFA6C-0274-4248-BB6D-5120E0D1B520}" name="אפיק השקעה" dataDxfId="160"/>
    <tableColumn id="2" xr3:uid="{50D7396D-4C7E-4FE9-8C8B-E81A250E9BD6}" name="אלפא מור תגמולים" dataDxfId="159" dataCellStyle="Percent"/>
    <tableColumn id="3" xr3:uid="{AC279496-EF0E-4387-B4F5-B33D06EE8C31}" name="מור השתלמות" dataDxfId="158" dataCellStyle="Percent"/>
    <tableColumn id="4" xr3:uid="{F16E3529-4D3B-4B07-A4C4-479A92F49FD7}" name="מור קופת גמל להשקעה " dataDxfId="157" dataCellStyle="Percent"/>
    <tableColumn id="5" xr3:uid="{ED7B66EE-F311-4B1E-BE7B-BE603B91B243}" name="_x0009_שיעור חשיפה צפוי לשנת 2024" dataDxfId="156" dataCellStyle="Percent"/>
    <tableColumn id="6" xr3:uid="{C7064DBE-6813-4D55-9CF8-9B033C2ECE8A}" name="שיעור החשיפה צפוי 16.07.24" dataDxfId="155" dataCellStyle="Percent"/>
    <tableColumn id="7" xr3:uid="{7BE2638B-738C-4853-A792-133EEE72900F}" name="_x0009_טווח סטייה" dataDxfId="154"/>
    <tableColumn id="8" xr3:uid="{C1C6F661-5A1C-4B75-AD37-68738D1E9E1D}" name="_x0009_גבולות שיעור החשיפה הצפויה" dataDxfId="153"/>
    <tableColumn id="9" xr3:uid="{11F68B74-1FED-461A-8B4A-78A39B23D1B0}" name="ריק במקור" dataDxfId="152"/>
    <tableColumn id="10" xr3:uid="{E17DF389-4BE8-4E66-A080-DA5FD76B8122}" name="_x0009_מדד ייחוס" dataDxfId="151"/>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D32191A-D9F3-4436-A03B-4F5A3B2EA20A}" name="TitleRegion1.b67.k73.5" displayName="TitleRegion1.b67.k73.5" ref="B67:K73" totalsRowShown="0" headerRowBorderDxfId="149" tableBorderDxfId="150" totalsRowBorderDxfId="148">
  <autoFilter ref="B67:K73" xr:uid="{F7BD9CD1-C897-493A-A6E0-8195E5E2BC1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279F0940-0598-443F-B24E-8AE8ABC9A400}" name="אפיק השקעה" dataDxfId="147"/>
    <tableColumn id="2" xr3:uid="{FB3C5109-7932-4749-AE0E-B1C0683743F7}" name="אלפא מור תגמולים" dataDxfId="146" dataCellStyle="Percent"/>
    <tableColumn id="3" xr3:uid="{729DFDEA-0E58-4F40-8226-94A453A626A1}" name="מור השתלמות" dataDxfId="145" dataCellStyle="Percent"/>
    <tableColumn id="4" xr3:uid="{1D744DEC-D636-4ED5-954D-A6116036F1C4}" name="ריק במקור" dataDxfId="144" dataCellStyle="Percent"/>
    <tableColumn id="5" xr3:uid="{6DC24B5D-1084-4488-AD3F-5D89E441F3D2}" name="_x0009_שיעור חשיפה צפוי לשנת 2024" dataDxfId="143" dataCellStyle="Percent"/>
    <tableColumn id="6" xr3:uid="{A2A40FF4-D971-4EA1-B58E-5539AF4724EF}" name="שיעור החשיפה צפוי 01.07.24" dataDxfId="142" dataCellStyle="Percent"/>
    <tableColumn id="7" xr3:uid="{2B2E9EA2-9E2C-448C-BC7B-20D32B62536F}" name="_x0009_טווח סטייה" dataDxfId="141"/>
    <tableColumn id="8" xr3:uid="{DC9DD080-1D02-425F-89E0-758A9C8B7088}" name="_x0009_גבולות שיעור החשיפה הצפויה" dataDxfId="140"/>
    <tableColumn id="9" xr3:uid="{28FD0E28-0DE9-4688-9D29-871BC9FAD6C5}" name="ריק במקור2" dataDxfId="139"/>
    <tableColumn id="10" xr3:uid="{8553BF69-A1B1-4EDF-BE28-A86C283B11C3}" name="_x0009_מדד ייחוס" dataDxfId="138"/>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printerSettings" Target="../printerSettings/printerSettings4.bin"/><Relationship Id="rId6" Type="http://schemas.openxmlformats.org/officeDocument/2006/relationships/table" Target="../tables/table9.xml"/><Relationship Id="rId11" Type="http://schemas.openxmlformats.org/officeDocument/2006/relationships/table" Target="../tables/table14.xml"/><Relationship Id="rId5" Type="http://schemas.openxmlformats.org/officeDocument/2006/relationships/table" Target="../tables/table8.xml"/><Relationship Id="rId10" Type="http://schemas.openxmlformats.org/officeDocument/2006/relationships/table" Target="../tables/table13.xml"/><Relationship Id="rId4" Type="http://schemas.openxmlformats.org/officeDocument/2006/relationships/table" Target="../tables/table7.xml"/><Relationship Id="rId9"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table" Target="../tables/table16.xml"/><Relationship Id="rId1" Type="http://schemas.openxmlformats.org/officeDocument/2006/relationships/table" Target="../tables/table15.xml"/><Relationship Id="rId5" Type="http://schemas.openxmlformats.org/officeDocument/2006/relationships/table" Target="../tables/table19.xml"/><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B30"/>
  <sheetViews>
    <sheetView rightToLeft="1" tabSelected="1" workbookViewId="0">
      <selection activeCell="B5" sqref="B5"/>
    </sheetView>
  </sheetViews>
  <sheetFormatPr defaultColWidth="9" defaultRowHeight="14.25" x14ac:dyDescent="0.2"/>
  <cols>
    <col min="1" max="1" width="10.75" style="2" bestFit="1" customWidth="1"/>
    <col min="2" max="2" width="69.875" style="2" customWidth="1"/>
    <col min="3" max="16384" width="9" style="2"/>
  </cols>
  <sheetData>
    <row r="3" spans="1:2" x14ac:dyDescent="0.2">
      <c r="A3" s="25" t="s">
        <v>103</v>
      </c>
    </row>
    <row r="7" spans="1:2" x14ac:dyDescent="0.2">
      <c r="A7" s="222" t="s">
        <v>17</v>
      </c>
      <c r="B7" s="222"/>
    </row>
    <row r="8" spans="1:2" x14ac:dyDescent="0.2">
      <c r="A8" s="22"/>
      <c r="B8" s="22"/>
    </row>
    <row r="9" spans="1:2" x14ac:dyDescent="0.2">
      <c r="A9" s="223" t="s">
        <v>16</v>
      </c>
      <c r="B9" s="223"/>
    </row>
    <row r="10" spans="1:2" x14ac:dyDescent="0.2">
      <c r="A10" s="22"/>
      <c r="B10" s="22"/>
    </row>
    <row r="11" spans="1:2" x14ac:dyDescent="0.2">
      <c r="A11" s="222" t="s">
        <v>18</v>
      </c>
      <c r="B11" s="222"/>
    </row>
    <row r="12" spans="1:2" x14ac:dyDescent="0.2">
      <c r="A12" s="23"/>
      <c r="B12" s="23"/>
    </row>
    <row r="13" spans="1:2" x14ac:dyDescent="0.2">
      <c r="A13" s="23"/>
      <c r="B13" s="23"/>
    </row>
    <row r="14" spans="1:2" x14ac:dyDescent="0.2">
      <c r="A14" s="23"/>
      <c r="B14" s="23"/>
    </row>
    <row r="15" spans="1:2" x14ac:dyDescent="0.2">
      <c r="A15" s="3"/>
      <c r="B15" s="3"/>
    </row>
    <row r="16" spans="1:2" x14ac:dyDescent="0.2">
      <c r="A16" s="28" t="s">
        <v>66</v>
      </c>
      <c r="B16" s="3"/>
    </row>
    <row r="17" spans="1:2" x14ac:dyDescent="0.2">
      <c r="A17" s="29">
        <v>44923</v>
      </c>
      <c r="B17" s="3" t="s">
        <v>104</v>
      </c>
    </row>
    <row r="18" spans="1:2" x14ac:dyDescent="0.2">
      <c r="A18" s="29">
        <v>44958</v>
      </c>
      <c r="B18" s="3" t="s">
        <v>105</v>
      </c>
    </row>
    <row r="19" spans="1:2" x14ac:dyDescent="0.2">
      <c r="A19" s="29">
        <v>44986</v>
      </c>
      <c r="B19" s="3" t="s">
        <v>108</v>
      </c>
    </row>
    <row r="20" spans="1:2" x14ac:dyDescent="0.2">
      <c r="A20" s="29">
        <v>45383</v>
      </c>
      <c r="B20" s="3" t="s">
        <v>194</v>
      </c>
    </row>
    <row r="21" spans="1:2" x14ac:dyDescent="0.2">
      <c r="A21" s="29">
        <v>45474</v>
      </c>
      <c r="B21" s="3" t="s">
        <v>193</v>
      </c>
    </row>
    <row r="22" spans="1:2" x14ac:dyDescent="0.2">
      <c r="A22" s="29"/>
      <c r="B22" s="3"/>
    </row>
    <row r="23" spans="1:2" x14ac:dyDescent="0.2">
      <c r="A23" s="29"/>
      <c r="B23" s="3"/>
    </row>
    <row r="24" spans="1:2" x14ac:dyDescent="0.2">
      <c r="A24" s="29"/>
      <c r="B24" s="3"/>
    </row>
    <row r="25" spans="1:2" x14ac:dyDescent="0.2">
      <c r="A25" s="29"/>
      <c r="B25" s="3"/>
    </row>
    <row r="26" spans="1:2" x14ac:dyDescent="0.2">
      <c r="A26" s="29"/>
      <c r="B26" s="3"/>
    </row>
    <row r="27" spans="1:2" x14ac:dyDescent="0.2">
      <c r="A27" s="29"/>
      <c r="B27" s="3"/>
    </row>
    <row r="28" spans="1:2" x14ac:dyDescent="0.2">
      <c r="A28" s="29"/>
      <c r="B28" s="3"/>
    </row>
    <row r="29" spans="1:2" x14ac:dyDescent="0.2">
      <c r="A29" s="29"/>
      <c r="B29" s="3"/>
    </row>
    <row r="30" spans="1:2" x14ac:dyDescent="0.2">
      <c r="A30" s="29"/>
      <c r="B30" s="3"/>
    </row>
  </sheetData>
  <mergeCells count="3">
    <mergeCell ref="A7:B7"/>
    <mergeCell ref="A9:B9"/>
    <mergeCell ref="A11:B11"/>
  </mergeCells>
  <hyperlinks>
    <hyperlink ref="A7:B7" location="'מסלולים כלליים'!A1" display="מסלולים כלליים   | אלפא מור תגמולים, מור השתלמות מור גמל להשקעה" xr:uid="{05C16D04-AF64-4248-9A38-EB3C8BD95BBA}"/>
    <hyperlink ref="A9:B9" location="'מסלולים  מתמחים'!A1" display="מסלולים מתמחים | אלפא מור תגמולים, מור השתלמות מור גמל להשקעה" xr:uid="{2CA7A386-0545-47DF-913E-49B4D599C194}"/>
    <hyperlink ref="A11:B11" location="'חיסכון לכל ילד'!A1" display="חיסכון לכל ילד   | מסלולים מתמחים וכלליים" xr:uid="{3E569F98-50EC-40D2-A94C-B22EB3DCB16E}"/>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37"/>
  <sheetViews>
    <sheetView rightToLeft="1" topLeftCell="A16" workbookViewId="0">
      <selection activeCell="B6" sqref="B6"/>
    </sheetView>
  </sheetViews>
  <sheetFormatPr defaultColWidth="9" defaultRowHeight="14.25" x14ac:dyDescent="0.2"/>
  <cols>
    <col min="1" max="1" width="20.125" style="13" customWidth="1"/>
    <col min="2" max="2" width="28.75" style="13" customWidth="1"/>
    <col min="3" max="3" width="67.875" style="13" customWidth="1"/>
    <col min="4" max="4" width="34.375" style="13" customWidth="1"/>
    <col min="5" max="5" width="26.125" style="1" customWidth="1"/>
    <col min="6" max="13" width="9" style="1"/>
    <col min="14" max="16384" width="9" style="13"/>
  </cols>
  <sheetData>
    <row r="1" spans="1:5" x14ac:dyDescent="0.2">
      <c r="A1" s="1"/>
      <c r="B1" s="1"/>
      <c r="C1" s="1"/>
      <c r="D1" s="1"/>
    </row>
    <row r="2" spans="1:5" x14ac:dyDescent="0.2">
      <c r="A2" s="1"/>
      <c r="B2" s="1"/>
      <c r="C2" s="1"/>
      <c r="D2" s="1"/>
    </row>
    <row r="3" spans="1:5" ht="53.25" customHeight="1" x14ac:dyDescent="0.2">
      <c r="A3" s="224" t="s">
        <v>94</v>
      </c>
      <c r="B3" s="224"/>
      <c r="C3" s="224"/>
      <c r="D3" s="39"/>
    </row>
    <row r="4" spans="1:5" x14ac:dyDescent="0.2">
      <c r="A4" s="1"/>
      <c r="B4" s="1"/>
      <c r="C4" s="1"/>
      <c r="D4" s="1"/>
    </row>
    <row r="5" spans="1:5" x14ac:dyDescent="0.2">
      <c r="A5" s="1"/>
      <c r="B5" s="1"/>
      <c r="C5" s="1"/>
      <c r="D5" s="1"/>
    </row>
    <row r="6" spans="1:5" x14ac:dyDescent="0.2">
      <c r="A6" s="14" t="s">
        <v>42</v>
      </c>
      <c r="B6" s="14" t="s">
        <v>19</v>
      </c>
      <c r="C6" s="14" t="s">
        <v>20</v>
      </c>
      <c r="D6" s="63" t="s">
        <v>21</v>
      </c>
      <c r="E6" s="69" t="s">
        <v>113</v>
      </c>
    </row>
    <row r="7" spans="1:5" ht="83.25" customHeight="1" x14ac:dyDescent="0.2">
      <c r="A7" s="14" t="s">
        <v>22</v>
      </c>
      <c r="B7" s="16" t="s">
        <v>23</v>
      </c>
      <c r="C7" s="14" t="s">
        <v>62</v>
      </c>
      <c r="D7" s="64" t="s">
        <v>81</v>
      </c>
      <c r="E7" s="74" t="s">
        <v>115</v>
      </c>
    </row>
    <row r="8" spans="1:5" ht="180.75" customHeight="1" x14ac:dyDescent="0.2">
      <c r="A8" s="14" t="s">
        <v>65</v>
      </c>
      <c r="B8" s="16" t="s">
        <v>63</v>
      </c>
      <c r="C8" s="27" t="s">
        <v>64</v>
      </c>
      <c r="D8" s="65" t="s">
        <v>82</v>
      </c>
      <c r="E8" s="74" t="s">
        <v>116</v>
      </c>
    </row>
    <row r="9" spans="1:5" ht="93.75" customHeight="1" x14ac:dyDescent="0.2">
      <c r="A9" s="14" t="s">
        <v>24</v>
      </c>
      <c r="B9" s="16" t="s">
        <v>25</v>
      </c>
      <c r="C9" s="14" t="s">
        <v>43</v>
      </c>
      <c r="D9" s="66" t="s">
        <v>26</v>
      </c>
      <c r="E9" s="75">
        <v>1E-3</v>
      </c>
    </row>
    <row r="10" spans="1:5" ht="71.25" x14ac:dyDescent="0.2">
      <c r="A10" s="14" t="s">
        <v>27</v>
      </c>
      <c r="B10" s="16" t="s">
        <v>28</v>
      </c>
      <c r="C10" s="14" t="s">
        <v>44</v>
      </c>
      <c r="D10" s="66" t="s">
        <v>29</v>
      </c>
      <c r="E10" s="75">
        <v>1E-3</v>
      </c>
    </row>
    <row r="11" spans="1:5" ht="87.75" customHeight="1" x14ac:dyDescent="0.2">
      <c r="A11" s="14" t="s">
        <v>30</v>
      </c>
      <c r="B11" s="16" t="s">
        <v>31</v>
      </c>
      <c r="C11" s="14" t="s">
        <v>45</v>
      </c>
      <c r="D11" s="66" t="s">
        <v>32</v>
      </c>
      <c r="E11" s="75">
        <v>1E-3</v>
      </c>
    </row>
    <row r="12" spans="1:5" ht="92.25" customHeight="1" x14ac:dyDescent="0.2">
      <c r="A12" s="14" t="s">
        <v>33</v>
      </c>
      <c r="B12" s="16" t="s">
        <v>34</v>
      </c>
      <c r="C12" s="14" t="s">
        <v>35</v>
      </c>
      <c r="D12" s="66" t="s">
        <v>36</v>
      </c>
      <c r="E12" s="74" t="s">
        <v>117</v>
      </c>
    </row>
    <row r="13" spans="1:5" ht="90.75" customHeight="1" x14ac:dyDescent="0.2">
      <c r="A13" s="15" t="s">
        <v>48</v>
      </c>
      <c r="B13" s="16" t="s">
        <v>58</v>
      </c>
      <c r="C13" s="15" t="s">
        <v>46</v>
      </c>
      <c r="D13" s="66" t="s">
        <v>37</v>
      </c>
      <c r="E13" s="75">
        <v>1E-3</v>
      </c>
    </row>
    <row r="14" spans="1:5" ht="42.75" x14ac:dyDescent="0.2">
      <c r="A14" s="15" t="s">
        <v>38</v>
      </c>
      <c r="B14" s="16" t="s">
        <v>57</v>
      </c>
      <c r="C14" s="15" t="s">
        <v>39</v>
      </c>
      <c r="D14" s="66" t="s">
        <v>40</v>
      </c>
      <c r="E14" s="75">
        <v>1E-3</v>
      </c>
    </row>
    <row r="15" spans="1:5" ht="93.75" customHeight="1" x14ac:dyDescent="0.2">
      <c r="A15" s="15" t="s">
        <v>41</v>
      </c>
      <c r="B15" s="16" t="s">
        <v>59</v>
      </c>
      <c r="C15" s="15" t="s">
        <v>47</v>
      </c>
      <c r="D15" s="67" t="s">
        <v>111</v>
      </c>
      <c r="E15" s="74" t="s">
        <v>118</v>
      </c>
    </row>
    <row r="16" spans="1:5" ht="177" customHeight="1" x14ac:dyDescent="0.2">
      <c r="A16" s="15" t="s">
        <v>96</v>
      </c>
      <c r="B16" s="16" t="s">
        <v>97</v>
      </c>
      <c r="C16" s="61" t="s">
        <v>98</v>
      </c>
      <c r="D16" s="78" t="s">
        <v>124</v>
      </c>
      <c r="E16" s="75">
        <v>1.5E-3</v>
      </c>
    </row>
    <row r="17" spans="1:13" ht="136.15" customHeight="1" x14ac:dyDescent="0.2">
      <c r="A17" s="15" t="s">
        <v>99</v>
      </c>
      <c r="B17" s="16" t="s">
        <v>100</v>
      </c>
      <c r="C17" s="15" t="s">
        <v>101</v>
      </c>
      <c r="D17" s="68" t="s">
        <v>102</v>
      </c>
      <c r="E17" s="75">
        <v>1.5E-3</v>
      </c>
    </row>
    <row r="18" spans="1:13" s="26" customFormat="1" ht="85.5" x14ac:dyDescent="0.25">
      <c r="A18" s="14" t="s">
        <v>122</v>
      </c>
      <c r="B18" s="16" t="s">
        <v>119</v>
      </c>
      <c r="C18" s="14" t="s">
        <v>120</v>
      </c>
      <c r="D18" s="64" t="s">
        <v>121</v>
      </c>
      <c r="E18" s="76">
        <v>2.5000000000000001E-3</v>
      </c>
      <c r="F18" s="1"/>
      <c r="G18" s="1"/>
      <c r="H18" s="1"/>
      <c r="I18" s="1"/>
      <c r="J18" s="1"/>
      <c r="K18" s="1"/>
      <c r="L18" s="1"/>
      <c r="M18" s="1"/>
    </row>
    <row r="20" spans="1:13" x14ac:dyDescent="0.2">
      <c r="A20" s="225" t="s">
        <v>55</v>
      </c>
      <c r="B20" s="225"/>
      <c r="C20" s="225"/>
      <c r="D20" s="225"/>
    </row>
    <row r="21" spans="1:13" ht="14.25" customHeight="1" x14ac:dyDescent="0.2">
      <c r="A21" s="226" t="s">
        <v>56</v>
      </c>
      <c r="B21" s="226"/>
      <c r="C21" s="226"/>
      <c r="D21" s="226"/>
    </row>
    <row r="22" spans="1:13" x14ac:dyDescent="0.2">
      <c r="A22" s="226"/>
      <c r="B22" s="226"/>
      <c r="C22" s="226"/>
      <c r="D22" s="226"/>
    </row>
    <row r="23" spans="1:13" x14ac:dyDescent="0.2">
      <c r="A23" s="226"/>
      <c r="B23" s="226"/>
      <c r="C23" s="226"/>
      <c r="D23" s="226"/>
    </row>
    <row r="24" spans="1:13" x14ac:dyDescent="0.2">
      <c r="A24" s="226"/>
      <c r="B24" s="226"/>
      <c r="C24" s="226"/>
      <c r="D24" s="226"/>
    </row>
    <row r="25" spans="1:13" x14ac:dyDescent="0.2">
      <c r="A25" s="226"/>
      <c r="B25" s="226"/>
      <c r="C25" s="226"/>
      <c r="D25" s="226"/>
    </row>
    <row r="26" spans="1:13" x14ac:dyDescent="0.2">
      <c r="A26" s="226"/>
      <c r="B26" s="226"/>
      <c r="C26" s="226"/>
      <c r="D26" s="226"/>
    </row>
    <row r="27" spans="1:13" x14ac:dyDescent="0.2">
      <c r="A27" s="226"/>
      <c r="B27" s="226"/>
      <c r="C27" s="226"/>
      <c r="D27" s="226"/>
    </row>
    <row r="28" spans="1:13" x14ac:dyDescent="0.2">
      <c r="A28" s="226"/>
      <c r="B28" s="226"/>
      <c r="C28" s="226"/>
      <c r="D28" s="226"/>
    </row>
    <row r="29" spans="1:13" x14ac:dyDescent="0.2">
      <c r="A29" s="226"/>
      <c r="B29" s="226"/>
      <c r="C29" s="226"/>
      <c r="D29" s="226"/>
    </row>
    <row r="30" spans="1:13" x14ac:dyDescent="0.2">
      <c r="A30" s="226"/>
      <c r="B30" s="226"/>
      <c r="C30" s="226"/>
      <c r="D30" s="226"/>
    </row>
    <row r="31" spans="1:13" x14ac:dyDescent="0.2">
      <c r="A31" s="226"/>
      <c r="B31" s="226"/>
      <c r="C31" s="226"/>
      <c r="D31" s="226"/>
    </row>
    <row r="32" spans="1:13" x14ac:dyDescent="0.2">
      <c r="A32" s="226"/>
      <c r="B32" s="226"/>
      <c r="C32" s="226"/>
      <c r="D32" s="226"/>
    </row>
    <row r="33" spans="1:4" x14ac:dyDescent="0.2">
      <c r="A33" s="226"/>
      <c r="B33" s="226"/>
      <c r="C33" s="226"/>
      <c r="D33" s="226"/>
    </row>
    <row r="34" spans="1:4" x14ac:dyDescent="0.2">
      <c r="A34" s="226"/>
      <c r="B34" s="226"/>
      <c r="C34" s="226"/>
      <c r="D34" s="226"/>
    </row>
    <row r="35" spans="1:4" x14ac:dyDescent="0.2">
      <c r="A35" s="226"/>
      <c r="B35" s="226"/>
      <c r="C35" s="226"/>
      <c r="D35" s="226"/>
    </row>
    <row r="36" spans="1:4" x14ac:dyDescent="0.2">
      <c r="A36" s="226"/>
      <c r="B36" s="226"/>
      <c r="C36" s="226"/>
      <c r="D36" s="226"/>
    </row>
    <row r="37" spans="1:4" x14ac:dyDescent="0.2">
      <c r="A37" s="226"/>
      <c r="B37" s="226"/>
      <c r="C37" s="226"/>
      <c r="D37" s="226"/>
    </row>
  </sheetData>
  <mergeCells count="3">
    <mergeCell ref="A3:C3"/>
    <mergeCell ref="A20:D20"/>
    <mergeCell ref="A21:D37"/>
  </mergeCells>
  <pageMargins left="0.7" right="0.7" top="0.75" bottom="0.75" header="0.3" footer="0.3"/>
  <pageSetup paperSize="9"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Z10000"/>
  <sheetViews>
    <sheetView rightToLeft="1" zoomScale="85" zoomScaleNormal="85" workbookViewId="0">
      <selection activeCell="A65" sqref="A65:I76"/>
    </sheetView>
  </sheetViews>
  <sheetFormatPr defaultColWidth="9" defaultRowHeight="14.25" x14ac:dyDescent="0.2"/>
  <cols>
    <col min="1" max="1" width="25" style="1" customWidth="1"/>
    <col min="2" max="2" width="25" style="1" hidden="1" customWidth="1"/>
    <col min="3" max="4" width="18.625" style="46" hidden="1" customWidth="1"/>
    <col min="5" max="5" width="18.625" style="1" hidden="1" customWidth="1"/>
    <col min="6" max="6" width="28.625" style="4" customWidth="1"/>
    <col min="7" max="7" width="21.875" style="4" customWidth="1"/>
    <col min="8" max="8" width="30.25" style="1" customWidth="1"/>
    <col min="9" max="9" width="24.375" style="100" customWidth="1"/>
    <col min="10" max="10" width="14.5" style="1" customWidth="1"/>
    <col min="11" max="11" width="14.875" style="1" customWidth="1"/>
    <col min="12" max="16384" width="9" style="1"/>
  </cols>
  <sheetData>
    <row r="1" spans="1:17" x14ac:dyDescent="0.2">
      <c r="C1" s="1"/>
      <c r="D1" s="1"/>
    </row>
    <row r="2" spans="1:17" x14ac:dyDescent="0.2">
      <c r="C2" s="1"/>
      <c r="D2" s="1"/>
    </row>
    <row r="3" spans="1:17" ht="51.75" customHeight="1" x14ac:dyDescent="0.25">
      <c r="A3" s="232" t="s">
        <v>156</v>
      </c>
      <c r="B3" s="232"/>
      <c r="C3" s="232"/>
      <c r="D3" s="232"/>
      <c r="E3" s="232"/>
      <c r="F3" s="232"/>
      <c r="G3" s="232"/>
      <c r="H3" s="232"/>
      <c r="I3" s="203"/>
    </row>
    <row r="4" spans="1:17" x14ac:dyDescent="0.2">
      <c r="C4" s="1"/>
      <c r="D4" s="1"/>
    </row>
    <row r="5" spans="1:17" x14ac:dyDescent="0.2">
      <c r="C5" s="1"/>
      <c r="D5" s="1"/>
    </row>
    <row r="6" spans="1:17" x14ac:dyDescent="0.2">
      <c r="A6" s="5" t="s">
        <v>0</v>
      </c>
      <c r="B6" s="5"/>
      <c r="C6" s="45"/>
      <c r="D6" s="45"/>
      <c r="E6" s="6"/>
      <c r="F6" s="35" t="s">
        <v>1</v>
      </c>
      <c r="G6" s="7"/>
      <c r="H6" s="6"/>
    </row>
    <row r="8" spans="1:17" ht="28.5" x14ac:dyDescent="0.2">
      <c r="A8" s="265" t="s">
        <v>2</v>
      </c>
      <c r="B8" s="212" t="s">
        <v>93</v>
      </c>
      <c r="C8" s="212" t="s">
        <v>154</v>
      </c>
      <c r="D8" s="266" t="s">
        <v>229</v>
      </c>
      <c r="E8" s="266" t="s">
        <v>157</v>
      </c>
      <c r="F8" s="266" t="s">
        <v>228</v>
      </c>
      <c r="G8" s="212" t="s">
        <v>3</v>
      </c>
      <c r="H8" s="212" t="s">
        <v>86</v>
      </c>
      <c r="I8" s="263" t="s">
        <v>4</v>
      </c>
    </row>
    <row r="9" spans="1:17" ht="30.75" customHeight="1" x14ac:dyDescent="0.2">
      <c r="A9" s="258" t="s">
        <v>5</v>
      </c>
      <c r="B9" s="215">
        <v>0.28000000000000003</v>
      </c>
      <c r="C9" s="217">
        <v>0.3</v>
      </c>
      <c r="D9" s="217">
        <v>0.2382</v>
      </c>
      <c r="E9" s="217">
        <v>0.25</v>
      </c>
      <c r="F9" s="217">
        <v>0.25</v>
      </c>
      <c r="G9" s="54" t="s">
        <v>6</v>
      </c>
      <c r="H9" s="56" t="s">
        <v>153</v>
      </c>
      <c r="I9" s="261" t="s">
        <v>73</v>
      </c>
    </row>
    <row r="10" spans="1:17" ht="28.5" customHeight="1" x14ac:dyDescent="0.2">
      <c r="A10" s="258" t="s">
        <v>7</v>
      </c>
      <c r="B10" s="95">
        <v>0.2</v>
      </c>
      <c r="C10" s="217">
        <v>0.2</v>
      </c>
      <c r="D10" s="217">
        <v>0.18659999999999999</v>
      </c>
      <c r="E10" s="217">
        <v>0.2</v>
      </c>
      <c r="F10" s="217">
        <v>0.2</v>
      </c>
      <c r="G10" s="54" t="s">
        <v>8</v>
      </c>
      <c r="H10" s="56" t="s">
        <v>15</v>
      </c>
      <c r="I10" s="261" t="s">
        <v>74</v>
      </c>
      <c r="N10" s="8"/>
      <c r="O10" s="9"/>
      <c r="Q10" s="9"/>
    </row>
    <row r="11" spans="1:17" ht="33" customHeight="1" x14ac:dyDescent="0.2">
      <c r="A11" s="258" t="s">
        <v>9</v>
      </c>
      <c r="B11" s="215">
        <v>0.56999999999999995</v>
      </c>
      <c r="C11" s="213">
        <v>0.56999999999999995</v>
      </c>
      <c r="D11" s="216">
        <v>0.62090000000000001</v>
      </c>
      <c r="E11" s="213">
        <v>0.59499999999999997</v>
      </c>
      <c r="F11" s="213">
        <v>0.59499999999999997</v>
      </c>
      <c r="G11" s="211" t="s">
        <v>8</v>
      </c>
      <c r="H11" s="210" t="s">
        <v>90</v>
      </c>
      <c r="I11" s="262" t="s">
        <v>75</v>
      </c>
    </row>
    <row r="12" spans="1:17" ht="30.75" customHeight="1" x14ac:dyDescent="0.2">
      <c r="A12" s="258" t="s">
        <v>60</v>
      </c>
      <c r="B12" s="271" t="s">
        <v>203</v>
      </c>
      <c r="C12" s="272" t="s">
        <v>203</v>
      </c>
      <c r="D12" s="273" t="s">
        <v>203</v>
      </c>
      <c r="E12" s="272" t="s">
        <v>203</v>
      </c>
      <c r="F12" s="272" t="s">
        <v>203</v>
      </c>
      <c r="G12" s="274" t="s">
        <v>203</v>
      </c>
      <c r="H12" s="272" t="s">
        <v>203</v>
      </c>
      <c r="I12" s="275" t="s">
        <v>203</v>
      </c>
      <c r="L12" s="41"/>
      <c r="O12" s="9"/>
      <c r="P12" s="9"/>
      <c r="Q12" s="9"/>
    </row>
    <row r="13" spans="1:17" ht="36" customHeight="1" x14ac:dyDescent="0.2">
      <c r="A13" s="259" t="s">
        <v>67</v>
      </c>
      <c r="B13" s="88">
        <v>0.05</v>
      </c>
      <c r="C13" s="217">
        <v>0.05</v>
      </c>
      <c r="D13" s="217">
        <v>9.2600000000000002E-2</v>
      </c>
      <c r="E13" s="217">
        <v>0.05</v>
      </c>
      <c r="F13" s="217">
        <v>0.05</v>
      </c>
      <c r="G13" s="57" t="s">
        <v>6</v>
      </c>
      <c r="H13" s="55" t="s">
        <v>72</v>
      </c>
      <c r="I13" s="261" t="s">
        <v>76</v>
      </c>
      <c r="L13" s="41"/>
      <c r="O13" s="9"/>
      <c r="P13" s="9"/>
      <c r="Q13" s="9"/>
    </row>
    <row r="14" spans="1:17" ht="29.25" customHeight="1" x14ac:dyDescent="0.2">
      <c r="A14" s="259" t="s">
        <v>68</v>
      </c>
      <c r="B14" s="60">
        <v>7.0000000000000007E-2</v>
      </c>
      <c r="C14" s="217">
        <v>7.0000000000000007E-2</v>
      </c>
      <c r="D14" s="217">
        <v>4.3659999999999997E-2</v>
      </c>
      <c r="E14" s="217">
        <v>7.0000000000000007E-2</v>
      </c>
      <c r="F14" s="217">
        <v>7.0000000000000007E-2</v>
      </c>
      <c r="G14" s="57" t="s">
        <v>6</v>
      </c>
      <c r="H14" s="55" t="s">
        <v>106</v>
      </c>
      <c r="I14" s="261" t="s">
        <v>77</v>
      </c>
      <c r="O14" s="9"/>
      <c r="P14" s="9"/>
      <c r="Q14" s="9"/>
    </row>
    <row r="15" spans="1:17" ht="27.75" customHeight="1" x14ac:dyDescent="0.2">
      <c r="A15" s="259" t="s">
        <v>69</v>
      </c>
      <c r="B15" s="88">
        <v>0.05</v>
      </c>
      <c r="C15" s="217">
        <v>0.05</v>
      </c>
      <c r="D15" s="217">
        <v>6.7999999999999996E-3</v>
      </c>
      <c r="E15" s="217">
        <v>0.05</v>
      </c>
      <c r="F15" s="217">
        <v>0.05</v>
      </c>
      <c r="G15" s="57" t="s">
        <v>6</v>
      </c>
      <c r="H15" s="55" t="s">
        <v>72</v>
      </c>
      <c r="I15" s="261" t="s">
        <v>78</v>
      </c>
      <c r="O15" s="9"/>
      <c r="P15" s="9"/>
      <c r="Q15" s="9"/>
    </row>
    <row r="16" spans="1:17" ht="23.25" customHeight="1" x14ac:dyDescent="0.2">
      <c r="A16" s="259" t="s">
        <v>107</v>
      </c>
      <c r="B16" s="88">
        <v>0.05</v>
      </c>
      <c r="C16" s="217">
        <v>0.05</v>
      </c>
      <c r="D16" s="217">
        <v>2.1299999999999999E-2</v>
      </c>
      <c r="E16" s="217">
        <v>0.05</v>
      </c>
      <c r="F16" s="217">
        <v>0.05</v>
      </c>
      <c r="G16" s="57" t="s">
        <v>6</v>
      </c>
      <c r="H16" s="55" t="s">
        <v>72</v>
      </c>
      <c r="I16" s="261" t="s">
        <v>78</v>
      </c>
    </row>
    <row r="17" spans="1:17" ht="21.75" customHeight="1" x14ac:dyDescent="0.2">
      <c r="A17" s="259" t="s">
        <v>70</v>
      </c>
      <c r="B17" s="88">
        <v>0.15</v>
      </c>
      <c r="C17" s="217">
        <v>0.13500000000000001</v>
      </c>
      <c r="D17" s="217">
        <v>0.192</v>
      </c>
      <c r="E17" s="217">
        <v>0.15</v>
      </c>
      <c r="F17" s="217">
        <v>0.15</v>
      </c>
      <c r="G17" s="54" t="s">
        <v>6</v>
      </c>
      <c r="H17" s="55" t="s">
        <v>126</v>
      </c>
      <c r="I17" s="264" t="s">
        <v>78</v>
      </c>
    </row>
    <row r="18" spans="1:17" ht="22.5" customHeight="1" x14ac:dyDescent="0.2">
      <c r="A18" s="259" t="s">
        <v>71</v>
      </c>
      <c r="B18" s="88">
        <v>0.05</v>
      </c>
      <c r="C18" s="217">
        <v>0.05</v>
      </c>
      <c r="D18" s="217">
        <v>4.5600000000000002E-2</v>
      </c>
      <c r="E18" s="217">
        <v>0.05</v>
      </c>
      <c r="F18" s="217">
        <v>0.05</v>
      </c>
      <c r="G18" s="54" t="s">
        <v>6</v>
      </c>
      <c r="H18" s="58" t="s">
        <v>72</v>
      </c>
      <c r="I18" s="276" t="s">
        <v>203</v>
      </c>
      <c r="P18" s="10"/>
      <c r="Q18" s="9"/>
    </row>
    <row r="19" spans="1:17" ht="21" customHeight="1" x14ac:dyDescent="0.2">
      <c r="A19" s="260" t="s">
        <v>10</v>
      </c>
      <c r="B19" s="88">
        <f>SUM(B9:B18)</f>
        <v>1.4700000000000002</v>
      </c>
      <c r="C19" s="77">
        <f>SUM(C9:C18)</f>
        <v>1.4750000000000001</v>
      </c>
      <c r="D19" s="77">
        <f>SUM(D9:D18)</f>
        <v>1.4476600000000002</v>
      </c>
      <c r="E19" s="77">
        <f>SUM(E9:E18)</f>
        <v>1.4650000000000001</v>
      </c>
      <c r="F19" s="77">
        <f>SUM(F9:F18)</f>
        <v>1.4650000000000001</v>
      </c>
      <c r="G19" s="277" t="s">
        <v>203</v>
      </c>
      <c r="H19" s="277" t="s">
        <v>203</v>
      </c>
      <c r="I19" s="278" t="s">
        <v>203</v>
      </c>
    </row>
    <row r="20" spans="1:17" ht="21" customHeight="1" x14ac:dyDescent="0.2">
      <c r="A20" s="267" t="s">
        <v>11</v>
      </c>
      <c r="B20" s="268">
        <v>0.2</v>
      </c>
      <c r="C20" s="269">
        <v>0.22</v>
      </c>
      <c r="D20" s="269">
        <v>0.2722</v>
      </c>
      <c r="E20" s="269">
        <v>0.22</v>
      </c>
      <c r="F20" s="269">
        <v>0.22</v>
      </c>
      <c r="G20" s="211" t="s">
        <v>8</v>
      </c>
      <c r="H20" s="270" t="s">
        <v>123</v>
      </c>
      <c r="I20" s="262" t="s">
        <v>79</v>
      </c>
    </row>
    <row r="21" spans="1:17" ht="28.5" hidden="1" x14ac:dyDescent="0.2">
      <c r="A21" s="53" t="s">
        <v>112</v>
      </c>
      <c r="B21" s="230">
        <v>2.8E-3</v>
      </c>
      <c r="C21" s="231"/>
      <c r="D21" s="231"/>
      <c r="E21" s="231"/>
      <c r="F21" s="231"/>
      <c r="G21" s="231"/>
      <c r="H21" s="231"/>
    </row>
    <row r="22" spans="1:17" ht="28.5" hidden="1" x14ac:dyDescent="0.2">
      <c r="A22" s="53" t="s">
        <v>187</v>
      </c>
      <c r="B22" s="166"/>
      <c r="C22" s="167"/>
      <c r="D22" s="166">
        <v>2.3999999999999998E-3</v>
      </c>
      <c r="E22" s="167"/>
      <c r="F22" s="166">
        <f>D22</f>
        <v>2.3999999999999998E-3</v>
      </c>
      <c r="G22" s="167"/>
      <c r="H22" s="167"/>
    </row>
    <row r="23" spans="1:17" x14ac:dyDescent="0.2">
      <c r="G23" s="34"/>
    </row>
    <row r="24" spans="1:17" x14ac:dyDescent="0.2">
      <c r="A24" s="11" t="s">
        <v>12</v>
      </c>
      <c r="B24" s="11"/>
      <c r="C24" s="47"/>
      <c r="D24" s="47"/>
      <c r="E24" s="12"/>
      <c r="F24" s="208" t="s">
        <v>92</v>
      </c>
      <c r="G24" s="35"/>
      <c r="H24" s="36"/>
    </row>
    <row r="25" spans="1:17" x14ac:dyDescent="0.2">
      <c r="C25" s="48"/>
      <c r="F25" s="34"/>
      <c r="G25" s="34"/>
      <c r="H25" s="33"/>
    </row>
    <row r="26" spans="1:17" ht="37.5" customHeight="1" x14ac:dyDescent="0.2">
      <c r="A26" s="265" t="s">
        <v>2</v>
      </c>
      <c r="B26" s="212" t="s">
        <v>93</v>
      </c>
      <c r="C26" s="212" t="s">
        <v>154</v>
      </c>
      <c r="D26" s="266" t="s">
        <v>229</v>
      </c>
      <c r="E26" s="266" t="s">
        <v>157</v>
      </c>
      <c r="F26" s="266" t="s">
        <v>228</v>
      </c>
      <c r="G26" s="212" t="s">
        <v>3</v>
      </c>
      <c r="H26" s="212" t="s">
        <v>86</v>
      </c>
      <c r="I26" s="263" t="s">
        <v>4</v>
      </c>
      <c r="J26" s="109"/>
      <c r="L26" s="40"/>
    </row>
    <row r="27" spans="1:17" ht="23.25" customHeight="1" x14ac:dyDescent="0.2">
      <c r="A27" s="258" t="s">
        <v>5</v>
      </c>
      <c r="B27" s="215">
        <v>0.2</v>
      </c>
      <c r="C27" s="217">
        <v>0.28999999999999998</v>
      </c>
      <c r="D27" s="59">
        <v>0.21790000000000001</v>
      </c>
      <c r="E27" s="217">
        <v>0.24</v>
      </c>
      <c r="F27" s="217">
        <v>0.24</v>
      </c>
      <c r="G27" s="54" t="s">
        <v>6</v>
      </c>
      <c r="H27" s="56" t="s">
        <v>159</v>
      </c>
      <c r="I27" s="261" t="s">
        <v>73</v>
      </c>
      <c r="J27" s="110"/>
      <c r="K27" s="111"/>
      <c r="L27" s="42"/>
    </row>
    <row r="28" spans="1:17" ht="15.75" customHeight="1" x14ac:dyDescent="0.2">
      <c r="A28" s="258" t="s">
        <v>7</v>
      </c>
      <c r="B28" s="215">
        <v>0.21</v>
      </c>
      <c r="C28" s="217">
        <v>0.23</v>
      </c>
      <c r="D28" s="59">
        <v>0.2571</v>
      </c>
      <c r="E28" s="217">
        <v>0.23</v>
      </c>
      <c r="F28" s="217">
        <v>0.23</v>
      </c>
      <c r="G28" s="54" t="s">
        <v>8</v>
      </c>
      <c r="H28" s="56" t="s">
        <v>147</v>
      </c>
      <c r="I28" s="261" t="s">
        <v>74</v>
      </c>
      <c r="L28" s="40"/>
    </row>
    <row r="29" spans="1:17" ht="31.5" customHeight="1" x14ac:dyDescent="0.2">
      <c r="A29" s="258" t="s">
        <v>9</v>
      </c>
      <c r="B29" s="217">
        <v>0.46</v>
      </c>
      <c r="C29" s="217">
        <v>0.46</v>
      </c>
      <c r="D29" s="217">
        <v>0.4698</v>
      </c>
      <c r="E29" s="213">
        <v>0.46</v>
      </c>
      <c r="F29" s="213">
        <v>0.46</v>
      </c>
      <c r="G29" s="211" t="s">
        <v>8</v>
      </c>
      <c r="H29" s="210" t="s">
        <v>91</v>
      </c>
      <c r="I29" s="262" t="s">
        <v>75</v>
      </c>
      <c r="L29" s="40"/>
    </row>
    <row r="30" spans="1:17" ht="73.5" customHeight="1" x14ac:dyDescent="0.2">
      <c r="A30" s="258" t="s">
        <v>60</v>
      </c>
      <c r="B30" s="271" t="s">
        <v>203</v>
      </c>
      <c r="C30" s="271" t="s">
        <v>203</v>
      </c>
      <c r="D30" s="271" t="s">
        <v>203</v>
      </c>
      <c r="E30" s="272" t="s">
        <v>203</v>
      </c>
      <c r="F30" s="272" t="s">
        <v>203</v>
      </c>
      <c r="G30" s="274" t="s">
        <v>203</v>
      </c>
      <c r="H30" s="272" t="s">
        <v>203</v>
      </c>
      <c r="I30" s="275" t="s">
        <v>203</v>
      </c>
      <c r="L30" s="40"/>
    </row>
    <row r="31" spans="1:17" ht="35.25" customHeight="1" x14ac:dyDescent="0.2">
      <c r="A31" s="259" t="s">
        <v>67</v>
      </c>
      <c r="B31" s="88">
        <v>0.05</v>
      </c>
      <c r="C31" s="217">
        <v>0.1</v>
      </c>
      <c r="D31" s="59">
        <v>0.1003</v>
      </c>
      <c r="E31" s="217">
        <v>0.1</v>
      </c>
      <c r="F31" s="217">
        <v>0.1</v>
      </c>
      <c r="G31" s="57" t="s">
        <v>6</v>
      </c>
      <c r="H31" s="55" t="s">
        <v>109</v>
      </c>
      <c r="I31" s="261" t="s">
        <v>76</v>
      </c>
      <c r="L31" s="40"/>
    </row>
    <row r="32" spans="1:17" ht="24" customHeight="1" x14ac:dyDescent="0.2">
      <c r="A32" s="259" t="s">
        <v>68</v>
      </c>
      <c r="B32" s="60">
        <v>7.0000000000000007E-2</v>
      </c>
      <c r="C32" s="217">
        <v>7.0000000000000007E-2</v>
      </c>
      <c r="D32" s="59">
        <v>4.9399999999999999E-2</v>
      </c>
      <c r="E32" s="217">
        <v>7.0000000000000007E-2</v>
      </c>
      <c r="F32" s="217">
        <v>7.0000000000000007E-2</v>
      </c>
      <c r="G32" s="57" t="s">
        <v>6</v>
      </c>
      <c r="H32" s="55" t="s">
        <v>106</v>
      </c>
      <c r="I32" s="261" t="s">
        <v>77</v>
      </c>
      <c r="L32" s="40"/>
    </row>
    <row r="33" spans="1:12" ht="24" customHeight="1" x14ac:dyDescent="0.2">
      <c r="A33" s="259" t="s">
        <v>69</v>
      </c>
      <c r="B33" s="88">
        <v>0.05</v>
      </c>
      <c r="C33" s="217">
        <v>0.05</v>
      </c>
      <c r="D33" s="59">
        <v>3.8800000000000001E-2</v>
      </c>
      <c r="E33" s="217">
        <v>0.05</v>
      </c>
      <c r="F33" s="217">
        <v>0.05</v>
      </c>
      <c r="G33" s="57" t="s">
        <v>6</v>
      </c>
      <c r="H33" s="55" t="s">
        <v>72</v>
      </c>
      <c r="I33" s="261" t="s">
        <v>78</v>
      </c>
      <c r="L33" s="40"/>
    </row>
    <row r="34" spans="1:12" ht="24" customHeight="1" x14ac:dyDescent="0.2">
      <c r="A34" s="259" t="s">
        <v>107</v>
      </c>
      <c r="B34" s="88">
        <v>0.05</v>
      </c>
      <c r="C34" s="217">
        <v>0.05</v>
      </c>
      <c r="D34" s="59">
        <v>2.23E-2</v>
      </c>
      <c r="E34" s="217">
        <v>0.05</v>
      </c>
      <c r="F34" s="217">
        <v>0.05</v>
      </c>
      <c r="G34" s="57" t="s">
        <v>6</v>
      </c>
      <c r="H34" s="55" t="s">
        <v>72</v>
      </c>
      <c r="I34" s="261" t="s">
        <v>78</v>
      </c>
      <c r="L34" s="40"/>
    </row>
    <row r="35" spans="1:12" ht="21" customHeight="1" x14ac:dyDescent="0.2">
      <c r="A35" s="259" t="s">
        <v>70</v>
      </c>
      <c r="B35" s="88">
        <v>0.15</v>
      </c>
      <c r="C35" s="217">
        <v>0.13500000000000001</v>
      </c>
      <c r="D35" s="59">
        <v>0.14990000000000001</v>
      </c>
      <c r="E35" s="217">
        <v>0.15</v>
      </c>
      <c r="F35" s="217">
        <v>0.15</v>
      </c>
      <c r="G35" s="54" t="s">
        <v>6</v>
      </c>
      <c r="H35" s="55" t="s">
        <v>126</v>
      </c>
      <c r="I35" s="264" t="s">
        <v>78</v>
      </c>
      <c r="L35" s="40"/>
    </row>
    <row r="36" spans="1:12" ht="21" customHeight="1" x14ac:dyDescent="0.2">
      <c r="A36" s="259" t="s">
        <v>71</v>
      </c>
      <c r="B36" s="88">
        <v>0.05</v>
      </c>
      <c r="C36" s="217">
        <v>0.05</v>
      </c>
      <c r="D36" s="59">
        <v>5.6000000000000001E-2</v>
      </c>
      <c r="E36" s="217">
        <v>0.05</v>
      </c>
      <c r="F36" s="217">
        <v>0.05</v>
      </c>
      <c r="G36" s="54" t="s">
        <v>6</v>
      </c>
      <c r="H36" s="58" t="s">
        <v>72</v>
      </c>
      <c r="I36" s="276" t="s">
        <v>203</v>
      </c>
      <c r="L36" s="40"/>
    </row>
    <row r="37" spans="1:12" ht="22.5" customHeight="1" x14ac:dyDescent="0.2">
      <c r="A37" s="260" t="s">
        <v>10</v>
      </c>
      <c r="B37" s="88">
        <f>SUM(B27:B36)</f>
        <v>1.2900000000000003</v>
      </c>
      <c r="C37" s="77">
        <f>SUM(C27:C36)</f>
        <v>1.4350000000000003</v>
      </c>
      <c r="D37" s="77">
        <f>SUM(D27:D36)</f>
        <v>1.3614999999999999</v>
      </c>
      <c r="E37" s="77">
        <f>SUM(E27:E36)</f>
        <v>1.4000000000000001</v>
      </c>
      <c r="F37" s="77">
        <f>SUM(F27:F36)</f>
        <v>1.4000000000000001</v>
      </c>
      <c r="G37" s="277" t="s">
        <v>203</v>
      </c>
      <c r="H37" s="277" t="s">
        <v>203</v>
      </c>
      <c r="I37" s="278" t="s">
        <v>203</v>
      </c>
    </row>
    <row r="38" spans="1:12" x14ac:dyDescent="0.2">
      <c r="A38" s="267" t="s">
        <v>11</v>
      </c>
      <c r="B38" s="268">
        <v>0.2</v>
      </c>
      <c r="C38" s="269">
        <v>0.22</v>
      </c>
      <c r="D38" s="269">
        <v>0.26700000000000002</v>
      </c>
      <c r="E38" s="269">
        <v>0.22</v>
      </c>
      <c r="F38" s="269">
        <v>0.22</v>
      </c>
      <c r="G38" s="211" t="s">
        <v>8</v>
      </c>
      <c r="H38" s="270" t="s">
        <v>123</v>
      </c>
      <c r="I38" s="262" t="s">
        <v>79</v>
      </c>
    </row>
    <row r="39" spans="1:12" ht="28.5" hidden="1" x14ac:dyDescent="0.2">
      <c r="A39" s="53" t="s">
        <v>112</v>
      </c>
      <c r="B39" s="230" t="s">
        <v>114</v>
      </c>
      <c r="C39" s="231"/>
      <c r="D39" s="231"/>
      <c r="E39" s="231"/>
      <c r="F39" s="231"/>
      <c r="G39" s="231"/>
      <c r="H39" s="231"/>
      <c r="I39" s="204"/>
    </row>
    <row r="40" spans="1:12" ht="28.5" hidden="1" x14ac:dyDescent="0.2">
      <c r="A40" s="53" t="s">
        <v>187</v>
      </c>
      <c r="B40" s="166"/>
      <c r="C40" s="167"/>
      <c r="D40" s="167" t="s">
        <v>188</v>
      </c>
      <c r="E40" s="167"/>
      <c r="F40" s="166" t="str">
        <f>D40</f>
        <v>12533 - 0.24%</v>
      </c>
      <c r="G40" s="167"/>
      <c r="H40" s="167"/>
      <c r="I40" s="204"/>
    </row>
    <row r="41" spans="1:12" hidden="1" x14ac:dyDescent="0.2">
      <c r="A41" s="32"/>
      <c r="B41" s="62"/>
      <c r="C41" s="31"/>
      <c r="D41" s="31" t="s">
        <v>189</v>
      </c>
      <c r="E41" s="31"/>
      <c r="F41" s="166" t="str">
        <f>D41</f>
        <v>12535 - 0.23%</v>
      </c>
      <c r="G41" s="31"/>
      <c r="H41" s="31"/>
      <c r="I41" s="204"/>
    </row>
    <row r="42" spans="1:12" x14ac:dyDescent="0.2">
      <c r="A42" s="30"/>
      <c r="B42" s="30"/>
      <c r="C42" s="49"/>
      <c r="D42" s="49"/>
      <c r="E42" s="10"/>
      <c r="F42" s="34"/>
      <c r="G42" s="34"/>
      <c r="H42" s="34"/>
      <c r="I42" s="103"/>
    </row>
    <row r="43" spans="1:12" x14ac:dyDescent="0.2">
      <c r="A43" s="5" t="s">
        <v>13</v>
      </c>
      <c r="B43" s="5"/>
      <c r="C43" s="50"/>
      <c r="D43" s="50"/>
      <c r="E43" s="24"/>
      <c r="F43" s="38" t="s">
        <v>14</v>
      </c>
      <c r="G43" s="38"/>
      <c r="H43" s="37"/>
      <c r="I43" s="103"/>
    </row>
    <row r="44" spans="1:12" x14ac:dyDescent="0.2">
      <c r="C44" s="51"/>
      <c r="D44" s="49"/>
      <c r="E44" s="10"/>
      <c r="F44" s="34"/>
      <c r="G44" s="34"/>
      <c r="H44" s="33"/>
    </row>
    <row r="45" spans="1:12" ht="34.5" customHeight="1" x14ac:dyDescent="0.2">
      <c r="A45" s="265" t="s">
        <v>2</v>
      </c>
      <c r="B45" s="212" t="s">
        <v>93</v>
      </c>
      <c r="C45" s="212" t="s">
        <v>155</v>
      </c>
      <c r="D45" s="266" t="s">
        <v>229</v>
      </c>
      <c r="E45" s="266" t="s">
        <v>157</v>
      </c>
      <c r="F45" s="266" t="s">
        <v>228</v>
      </c>
      <c r="G45" s="212" t="s">
        <v>3</v>
      </c>
      <c r="H45" s="212" t="s">
        <v>86</v>
      </c>
      <c r="I45" s="263" t="s">
        <v>4</v>
      </c>
    </row>
    <row r="46" spans="1:12" ht="27.75" customHeight="1" x14ac:dyDescent="0.2">
      <c r="A46" s="258" t="s">
        <v>5</v>
      </c>
      <c r="B46" s="215">
        <v>0.23</v>
      </c>
      <c r="C46" s="217">
        <v>0.25</v>
      </c>
      <c r="D46" s="59">
        <v>0.25290000000000001</v>
      </c>
      <c r="E46" s="217">
        <v>0.25</v>
      </c>
      <c r="F46" s="217">
        <v>0.25</v>
      </c>
      <c r="G46" s="54" t="s">
        <v>6</v>
      </c>
      <c r="H46" s="56" t="s">
        <v>153</v>
      </c>
      <c r="I46" s="261" t="s">
        <v>73</v>
      </c>
    </row>
    <row r="47" spans="1:12" ht="15.75" customHeight="1" x14ac:dyDescent="0.2">
      <c r="A47" s="258" t="s">
        <v>7</v>
      </c>
      <c r="B47" s="88">
        <v>0.25</v>
      </c>
      <c r="C47" s="217">
        <v>0.27</v>
      </c>
      <c r="D47" s="59">
        <v>0.31240000000000001</v>
      </c>
      <c r="E47" s="217">
        <v>0.27</v>
      </c>
      <c r="F47" s="217">
        <v>0.28000000000000003</v>
      </c>
      <c r="G47" s="54" t="s">
        <v>8</v>
      </c>
      <c r="H47" s="56" t="s">
        <v>191</v>
      </c>
      <c r="I47" s="261" t="s">
        <v>74</v>
      </c>
    </row>
    <row r="48" spans="1:12" ht="34.5" customHeight="1" x14ac:dyDescent="0.2">
      <c r="A48" s="258" t="s">
        <v>9</v>
      </c>
      <c r="B48" s="215">
        <v>0.24</v>
      </c>
      <c r="C48" s="213">
        <v>0.24</v>
      </c>
      <c r="D48" s="213">
        <v>0.25119999999999998</v>
      </c>
      <c r="E48" s="213">
        <v>0.24</v>
      </c>
      <c r="F48" s="213">
        <v>0.24</v>
      </c>
      <c r="G48" s="211" t="s">
        <v>8</v>
      </c>
      <c r="H48" s="210" t="s">
        <v>83</v>
      </c>
      <c r="I48" s="262" t="s">
        <v>75</v>
      </c>
    </row>
    <row r="49" spans="1:9" ht="32.25" customHeight="1" x14ac:dyDescent="0.2">
      <c r="A49" s="258" t="s">
        <v>60</v>
      </c>
      <c r="B49" s="271" t="s">
        <v>203</v>
      </c>
      <c r="C49" s="272" t="s">
        <v>203</v>
      </c>
      <c r="D49" s="272" t="s">
        <v>203</v>
      </c>
      <c r="E49" s="272" t="s">
        <v>203</v>
      </c>
      <c r="F49" s="272" t="s">
        <v>203</v>
      </c>
      <c r="G49" s="274" t="s">
        <v>203</v>
      </c>
      <c r="H49" s="272" t="s">
        <v>203</v>
      </c>
      <c r="I49" s="275" t="s">
        <v>203</v>
      </c>
    </row>
    <row r="50" spans="1:9" ht="51.6" customHeight="1" x14ac:dyDescent="0.2">
      <c r="A50" s="259" t="s">
        <v>67</v>
      </c>
      <c r="B50" s="88">
        <v>0.05</v>
      </c>
      <c r="C50" s="217">
        <v>0.1</v>
      </c>
      <c r="D50" s="59">
        <v>8.3799999999999999E-2</v>
      </c>
      <c r="E50" s="217">
        <v>0.1</v>
      </c>
      <c r="F50" s="217">
        <v>0.1</v>
      </c>
      <c r="G50" s="57" t="s">
        <v>6</v>
      </c>
      <c r="H50" s="55" t="s">
        <v>109</v>
      </c>
      <c r="I50" s="261" t="s">
        <v>76</v>
      </c>
    </row>
    <row r="51" spans="1:9" ht="21" customHeight="1" x14ac:dyDescent="0.2">
      <c r="A51" s="259" t="s">
        <v>68</v>
      </c>
      <c r="B51" s="60">
        <v>7.0000000000000007E-2</v>
      </c>
      <c r="C51" s="217">
        <v>7.0000000000000007E-2</v>
      </c>
      <c r="D51" s="59">
        <v>5.21E-2</v>
      </c>
      <c r="E51" s="217">
        <v>7.0000000000000007E-2</v>
      </c>
      <c r="F51" s="217">
        <v>7.0000000000000007E-2</v>
      </c>
      <c r="G51" s="57" t="s">
        <v>6</v>
      </c>
      <c r="H51" s="55" t="s">
        <v>106</v>
      </c>
      <c r="I51" s="261" t="s">
        <v>77</v>
      </c>
    </row>
    <row r="52" spans="1:9" ht="21.75" customHeight="1" x14ac:dyDescent="0.2">
      <c r="A52" s="259" t="s">
        <v>69</v>
      </c>
      <c r="B52" s="88">
        <v>0.05</v>
      </c>
      <c r="C52" s="217">
        <v>0.05</v>
      </c>
      <c r="D52" s="59">
        <v>3.3999999999999998E-3</v>
      </c>
      <c r="E52" s="217">
        <v>0.05</v>
      </c>
      <c r="F52" s="217">
        <v>0.05</v>
      </c>
      <c r="G52" s="57" t="s">
        <v>6</v>
      </c>
      <c r="H52" s="55" t="s">
        <v>72</v>
      </c>
      <c r="I52" s="261" t="s">
        <v>78</v>
      </c>
    </row>
    <row r="53" spans="1:9" ht="36.75" customHeight="1" x14ac:dyDescent="0.2">
      <c r="A53" s="259" t="s">
        <v>107</v>
      </c>
      <c r="B53" s="88">
        <v>0.05</v>
      </c>
      <c r="C53" s="217">
        <v>0.05</v>
      </c>
      <c r="D53" s="59">
        <v>3.2500000000000001E-2</v>
      </c>
      <c r="E53" s="217">
        <v>0.05</v>
      </c>
      <c r="F53" s="217">
        <v>0.05</v>
      </c>
      <c r="G53" s="57" t="s">
        <v>6</v>
      </c>
      <c r="H53" s="55" t="s">
        <v>72</v>
      </c>
      <c r="I53" s="261" t="s">
        <v>78</v>
      </c>
    </row>
    <row r="54" spans="1:9" ht="20.25" customHeight="1" x14ac:dyDescent="0.2">
      <c r="A54" s="259" t="s">
        <v>70</v>
      </c>
      <c r="B54" s="88">
        <v>0.15</v>
      </c>
      <c r="C54" s="217">
        <v>0.15</v>
      </c>
      <c r="D54" s="59">
        <v>0.18840000000000001</v>
      </c>
      <c r="E54" s="217">
        <v>0.15</v>
      </c>
      <c r="F54" s="217">
        <v>0.15</v>
      </c>
      <c r="G54" s="54" t="s">
        <v>6</v>
      </c>
      <c r="H54" s="55" t="s">
        <v>126</v>
      </c>
      <c r="I54" s="264" t="s">
        <v>78</v>
      </c>
    </row>
    <row r="55" spans="1:9" ht="22.5" customHeight="1" x14ac:dyDescent="0.2">
      <c r="A55" s="259" t="s">
        <v>71</v>
      </c>
      <c r="B55" s="88">
        <v>0.05</v>
      </c>
      <c r="C55" s="217">
        <v>0.05</v>
      </c>
      <c r="D55" s="59">
        <v>5.2900000000000003E-2</v>
      </c>
      <c r="E55" s="217">
        <v>0.05</v>
      </c>
      <c r="F55" s="217">
        <v>0.05</v>
      </c>
      <c r="G55" s="54" t="s">
        <v>6</v>
      </c>
      <c r="H55" s="58" t="s">
        <v>72</v>
      </c>
      <c r="I55" s="276" t="s">
        <v>203</v>
      </c>
    </row>
    <row r="56" spans="1:9" ht="20.25" customHeight="1" x14ac:dyDescent="0.2">
      <c r="A56" s="260" t="s">
        <v>10</v>
      </c>
      <c r="B56" s="88">
        <f t="shared" ref="B56" si="0">SUM(B46:B55)</f>
        <v>1.1400000000000001</v>
      </c>
      <c r="C56" s="77">
        <f t="shared" ref="C56:E56" si="1">SUM(C46:C55)</f>
        <v>1.23</v>
      </c>
      <c r="D56" s="77">
        <f>SUM(D46:D55)</f>
        <v>1.2295999999999998</v>
      </c>
      <c r="E56" s="77">
        <f t="shared" si="1"/>
        <v>1.23</v>
      </c>
      <c r="F56" s="77">
        <f>SUM(F46:F55)</f>
        <v>1.24</v>
      </c>
      <c r="G56" s="277" t="s">
        <v>203</v>
      </c>
      <c r="H56" s="277" t="s">
        <v>203</v>
      </c>
      <c r="I56" s="278" t="s">
        <v>203</v>
      </c>
    </row>
    <row r="57" spans="1:9" x14ac:dyDescent="0.2">
      <c r="A57" s="267" t="s">
        <v>11</v>
      </c>
      <c r="B57" s="268">
        <v>0.15</v>
      </c>
      <c r="C57" s="269">
        <v>0.18</v>
      </c>
      <c r="D57" s="269">
        <v>0.25359999999999999</v>
      </c>
      <c r="E57" s="213">
        <v>0.19</v>
      </c>
      <c r="F57" s="213">
        <v>0.2</v>
      </c>
      <c r="G57" s="211" t="s">
        <v>8</v>
      </c>
      <c r="H57" s="270" t="s">
        <v>15</v>
      </c>
      <c r="I57" s="262" t="s">
        <v>79</v>
      </c>
    </row>
    <row r="58" spans="1:9" ht="28.5" hidden="1" x14ac:dyDescent="0.2">
      <c r="A58" s="53" t="s">
        <v>112</v>
      </c>
      <c r="B58" s="230">
        <v>2.8E-3</v>
      </c>
      <c r="C58" s="231"/>
      <c r="D58" s="231"/>
      <c r="E58" s="231"/>
      <c r="F58" s="231"/>
      <c r="G58" s="231"/>
      <c r="H58" s="231"/>
      <c r="I58" s="11"/>
    </row>
    <row r="59" spans="1:9" ht="28.5" hidden="1" x14ac:dyDescent="0.2">
      <c r="A59" s="53" t="s">
        <v>187</v>
      </c>
      <c r="B59" s="166"/>
      <c r="C59" s="167"/>
      <c r="D59" s="166">
        <v>2.5000000000000001E-3</v>
      </c>
      <c r="E59" s="167"/>
      <c r="F59" s="166">
        <f>D59</f>
        <v>2.5000000000000001E-3</v>
      </c>
      <c r="G59" s="167"/>
      <c r="H59" s="167"/>
      <c r="I59" s="205"/>
    </row>
    <row r="60" spans="1:9" x14ac:dyDescent="0.2">
      <c r="B60"/>
      <c r="C60"/>
      <c r="D60"/>
      <c r="E60"/>
      <c r="F60" s="201"/>
      <c r="G60"/>
      <c r="H60"/>
      <c r="I60" s="205"/>
    </row>
    <row r="61" spans="1:9" x14ac:dyDescent="0.2">
      <c r="A61"/>
      <c r="B61"/>
      <c r="C61"/>
      <c r="D61"/>
      <c r="E61"/>
      <c r="F61" s="201"/>
      <c r="G61"/>
      <c r="H61"/>
      <c r="I61" s="205"/>
    </row>
    <row r="62" spans="1:9" x14ac:dyDescent="0.2">
      <c r="A62" s="5" t="s">
        <v>88</v>
      </c>
      <c r="B62" s="5"/>
      <c r="C62" s="50"/>
      <c r="D62" s="50"/>
      <c r="E62" s="24"/>
      <c r="F62" s="38" t="s">
        <v>89</v>
      </c>
      <c r="G62" s="38"/>
      <c r="H62" s="37"/>
    </row>
    <row r="64" spans="1:9" ht="28.5" x14ac:dyDescent="0.2">
      <c r="A64" s="265" t="s">
        <v>2</v>
      </c>
      <c r="B64" s="212" t="s">
        <v>93</v>
      </c>
      <c r="C64" s="212" t="s">
        <v>154</v>
      </c>
      <c r="D64" s="266" t="s">
        <v>229</v>
      </c>
      <c r="E64" s="214" t="s">
        <v>157</v>
      </c>
      <c r="F64" s="266" t="s">
        <v>228</v>
      </c>
      <c r="G64" s="212" t="s">
        <v>3</v>
      </c>
      <c r="H64" s="212" t="s">
        <v>86</v>
      </c>
      <c r="I64" s="263" t="s">
        <v>4</v>
      </c>
    </row>
    <row r="65" spans="1:9" ht="26.25" customHeight="1" x14ac:dyDescent="0.2">
      <c r="A65" s="258" t="s">
        <v>5</v>
      </c>
      <c r="B65" s="215">
        <v>0.27</v>
      </c>
      <c r="C65" s="217">
        <v>0.3</v>
      </c>
      <c r="D65" s="217">
        <v>0.23169999999999999</v>
      </c>
      <c r="E65" s="217">
        <v>0.25</v>
      </c>
      <c r="F65" s="217">
        <v>0.25</v>
      </c>
      <c r="G65" s="54" t="s">
        <v>6</v>
      </c>
      <c r="H65" s="56" t="s">
        <v>153</v>
      </c>
      <c r="I65" s="261" t="s">
        <v>73</v>
      </c>
    </row>
    <row r="66" spans="1:9" ht="26.25" customHeight="1" x14ac:dyDescent="0.2">
      <c r="A66" s="258" t="s">
        <v>7</v>
      </c>
      <c r="B66" s="215">
        <v>0.21</v>
      </c>
      <c r="C66" s="217">
        <v>0.23</v>
      </c>
      <c r="D66" s="217">
        <v>0.25719999999999998</v>
      </c>
      <c r="E66" s="217">
        <v>0.23</v>
      </c>
      <c r="F66" s="217">
        <v>0.23</v>
      </c>
      <c r="G66" s="54" t="s">
        <v>8</v>
      </c>
      <c r="H66" s="56" t="s">
        <v>147</v>
      </c>
      <c r="I66" s="261" t="s">
        <v>74</v>
      </c>
    </row>
    <row r="67" spans="1:9" ht="26.25" customHeight="1" x14ac:dyDescent="0.2">
      <c r="A67" s="258" t="s">
        <v>9</v>
      </c>
      <c r="B67" s="215">
        <v>0.45</v>
      </c>
      <c r="C67" s="213">
        <v>0.45</v>
      </c>
      <c r="D67" s="213">
        <v>0.46660000000000001</v>
      </c>
      <c r="E67" s="213">
        <v>0.45</v>
      </c>
      <c r="F67" s="213">
        <v>0.45</v>
      </c>
      <c r="G67" s="211" t="s">
        <v>8</v>
      </c>
      <c r="H67" s="210" t="s">
        <v>85</v>
      </c>
      <c r="I67" s="262" t="s">
        <v>75</v>
      </c>
    </row>
    <row r="68" spans="1:9" ht="28.5" x14ac:dyDescent="0.2">
      <c r="A68" s="258" t="s">
        <v>60</v>
      </c>
      <c r="B68" s="271" t="s">
        <v>203</v>
      </c>
      <c r="C68" s="272" t="s">
        <v>203</v>
      </c>
      <c r="D68" s="272" t="s">
        <v>203</v>
      </c>
      <c r="E68" s="272" t="s">
        <v>203</v>
      </c>
      <c r="F68" s="272" t="s">
        <v>203</v>
      </c>
      <c r="G68" s="274" t="s">
        <v>203</v>
      </c>
      <c r="H68" s="272" t="s">
        <v>203</v>
      </c>
      <c r="I68" s="275" t="s">
        <v>203</v>
      </c>
    </row>
    <row r="69" spans="1:9" ht="41.45" customHeight="1" x14ac:dyDescent="0.2">
      <c r="A69" s="259" t="s">
        <v>67</v>
      </c>
      <c r="B69" s="88">
        <v>0.05</v>
      </c>
      <c r="C69" s="217">
        <v>0.1</v>
      </c>
      <c r="D69" s="217">
        <v>6.0100000000000001E-2</v>
      </c>
      <c r="E69" s="217">
        <v>0.1</v>
      </c>
      <c r="F69" s="217">
        <v>0.1</v>
      </c>
      <c r="G69" s="57" t="s">
        <v>6</v>
      </c>
      <c r="H69" s="55" t="s">
        <v>109</v>
      </c>
      <c r="I69" s="261" t="s">
        <v>76</v>
      </c>
    </row>
    <row r="70" spans="1:9" ht="21" customHeight="1" x14ac:dyDescent="0.2">
      <c r="A70" s="259" t="s">
        <v>68</v>
      </c>
      <c r="B70" s="60">
        <v>7.0000000000000007E-2</v>
      </c>
      <c r="C70" s="217">
        <v>7.0000000000000007E-2</v>
      </c>
      <c r="D70" s="217">
        <v>4.0099999999999997E-2</v>
      </c>
      <c r="E70" s="217">
        <v>7.0000000000000007E-2</v>
      </c>
      <c r="F70" s="217">
        <v>7.0000000000000007E-2</v>
      </c>
      <c r="G70" s="57" t="s">
        <v>6</v>
      </c>
      <c r="H70" s="55" t="s">
        <v>106</v>
      </c>
      <c r="I70" s="261" t="s">
        <v>77</v>
      </c>
    </row>
    <row r="71" spans="1:9" ht="21" customHeight="1" x14ac:dyDescent="0.2">
      <c r="A71" s="259" t="s">
        <v>69</v>
      </c>
      <c r="B71" s="88">
        <v>0.05</v>
      </c>
      <c r="C71" s="217">
        <v>0.05</v>
      </c>
      <c r="D71" s="217">
        <v>4.2299999999999997E-2</v>
      </c>
      <c r="E71" s="217">
        <v>0.05</v>
      </c>
      <c r="F71" s="217">
        <v>0.05</v>
      </c>
      <c r="G71" s="57" t="s">
        <v>6</v>
      </c>
      <c r="H71" s="55" t="s">
        <v>72</v>
      </c>
      <c r="I71" s="261" t="s">
        <v>78</v>
      </c>
    </row>
    <row r="72" spans="1:9" ht="36.75" customHeight="1" x14ac:dyDescent="0.2">
      <c r="A72" s="259" t="s">
        <v>107</v>
      </c>
      <c r="B72" s="88">
        <v>0.05</v>
      </c>
      <c r="C72" s="217">
        <v>0.05</v>
      </c>
      <c r="D72" s="217">
        <v>3.5400000000000001E-2</v>
      </c>
      <c r="E72" s="217">
        <v>0.05</v>
      </c>
      <c r="F72" s="217">
        <v>0.05</v>
      </c>
      <c r="G72" s="57" t="s">
        <v>6</v>
      </c>
      <c r="H72" s="55" t="s">
        <v>72</v>
      </c>
      <c r="I72" s="261" t="s">
        <v>78</v>
      </c>
    </row>
    <row r="73" spans="1:9" ht="21.75" customHeight="1" x14ac:dyDescent="0.2">
      <c r="A73" s="259" t="s">
        <v>70</v>
      </c>
      <c r="B73" s="88">
        <v>0.15</v>
      </c>
      <c r="C73" s="217">
        <v>0.13500000000000001</v>
      </c>
      <c r="D73" s="217">
        <v>0.19869999999999999</v>
      </c>
      <c r="E73" s="217">
        <v>0.15</v>
      </c>
      <c r="F73" s="217">
        <v>0.15</v>
      </c>
      <c r="G73" s="54" t="s">
        <v>6</v>
      </c>
      <c r="H73" s="55" t="s">
        <v>126</v>
      </c>
      <c r="I73" s="264" t="s">
        <v>78</v>
      </c>
    </row>
    <row r="74" spans="1:9" ht="21.75" customHeight="1" x14ac:dyDescent="0.2">
      <c r="A74" s="259" t="s">
        <v>71</v>
      </c>
      <c r="B74" s="88">
        <v>0.05</v>
      </c>
      <c r="C74" s="217">
        <v>0.05</v>
      </c>
      <c r="D74" s="217">
        <v>2.8400000000000002E-2</v>
      </c>
      <c r="E74" s="217">
        <v>0.05</v>
      </c>
      <c r="F74" s="217">
        <v>0.05</v>
      </c>
      <c r="G74" s="54" t="s">
        <v>6</v>
      </c>
      <c r="H74" s="58" t="s">
        <v>72</v>
      </c>
      <c r="I74" s="276" t="s">
        <v>203</v>
      </c>
    </row>
    <row r="75" spans="1:9" ht="21.75" customHeight="1" x14ac:dyDescent="0.2">
      <c r="A75" s="260" t="s">
        <v>10</v>
      </c>
      <c r="B75" s="88">
        <f t="shared" ref="B75" si="2">SUM(B65:B74)</f>
        <v>1.35</v>
      </c>
      <c r="C75" s="77">
        <f t="shared" ref="C75" si="3">SUM(C65:C74)</f>
        <v>1.4350000000000003</v>
      </c>
      <c r="D75" s="77">
        <f>SUM(D65:D74)</f>
        <v>1.3605</v>
      </c>
      <c r="E75" s="77">
        <f t="shared" ref="E75:F75" si="4">SUM(E65:E74)</f>
        <v>1.4000000000000001</v>
      </c>
      <c r="F75" s="77">
        <f t="shared" si="4"/>
        <v>1.4000000000000001</v>
      </c>
      <c r="G75" s="277" t="s">
        <v>203</v>
      </c>
      <c r="H75" s="277" t="s">
        <v>203</v>
      </c>
      <c r="I75" s="278" t="s">
        <v>203</v>
      </c>
    </row>
    <row r="76" spans="1:9" ht="21.75" customHeight="1" x14ac:dyDescent="0.2">
      <c r="A76" s="267" t="s">
        <v>11</v>
      </c>
      <c r="B76" s="268">
        <v>0.16</v>
      </c>
      <c r="C76" s="269">
        <v>0.22</v>
      </c>
      <c r="D76" s="269">
        <v>0.26989999999999997</v>
      </c>
      <c r="E76" s="269">
        <v>0.22</v>
      </c>
      <c r="F76" s="269">
        <v>0.22</v>
      </c>
      <c r="G76" s="211" t="s">
        <v>8</v>
      </c>
      <c r="H76" s="270" t="s">
        <v>123</v>
      </c>
      <c r="I76" s="262" t="s">
        <v>79</v>
      </c>
    </row>
    <row r="77" spans="1:9" ht="28.5" hidden="1" x14ac:dyDescent="0.2">
      <c r="A77" s="53" t="s">
        <v>112</v>
      </c>
      <c r="B77" s="227">
        <v>2E-3</v>
      </c>
      <c r="C77" s="228"/>
      <c r="D77" s="228"/>
      <c r="E77" s="228"/>
      <c r="F77" s="228"/>
      <c r="G77" s="228"/>
      <c r="H77" s="229"/>
    </row>
    <row r="78" spans="1:9" ht="28.5" hidden="1" x14ac:dyDescent="0.2">
      <c r="A78" s="53" t="s">
        <v>187</v>
      </c>
      <c r="C78" s="1"/>
      <c r="D78" s="166">
        <v>2E-3</v>
      </c>
      <c r="F78" s="166">
        <f>D78</f>
        <v>2E-3</v>
      </c>
    </row>
    <row r="79" spans="1:9" x14ac:dyDescent="0.2">
      <c r="C79" s="1"/>
      <c r="D79" s="1"/>
    </row>
    <row r="80" spans="1:9" x14ac:dyDescent="0.2">
      <c r="C80" s="1"/>
      <c r="D80" s="1"/>
    </row>
    <row r="81" spans="1:9" x14ac:dyDescent="0.2">
      <c r="C81" s="1"/>
      <c r="D81" s="1"/>
    </row>
    <row r="82" spans="1:9" x14ac:dyDescent="0.2">
      <c r="C82" s="1"/>
      <c r="D82" s="1"/>
    </row>
    <row r="83" spans="1:9" x14ac:dyDescent="0.2">
      <c r="C83" s="1"/>
      <c r="D83" s="1"/>
    </row>
    <row r="84" spans="1:9" x14ac:dyDescent="0.2">
      <c r="C84" s="1"/>
      <c r="D84" s="1"/>
    </row>
    <row r="85" spans="1:9" x14ac:dyDescent="0.2">
      <c r="C85" s="1"/>
      <c r="D85" s="1"/>
    </row>
    <row r="87" spans="1:9" ht="14.25" customHeight="1" x14ac:dyDescent="0.2">
      <c r="A87" s="43" t="s">
        <v>55</v>
      </c>
      <c r="B87" s="43"/>
      <c r="C87" s="43"/>
      <c r="D87" s="43"/>
      <c r="E87" s="43"/>
      <c r="F87" s="43"/>
      <c r="G87" s="43"/>
      <c r="H87" s="43"/>
      <c r="I87" s="206"/>
    </row>
    <row r="88" spans="1:9" ht="57" x14ac:dyDescent="0.2">
      <c r="A88" s="44" t="s">
        <v>61</v>
      </c>
      <c r="B88" s="44"/>
      <c r="C88" s="52"/>
      <c r="D88" s="52"/>
      <c r="E88" s="44"/>
      <c r="F88" s="207"/>
      <c r="G88" s="44"/>
      <c r="H88" s="44"/>
      <c r="I88" s="44"/>
    </row>
    <row r="89" spans="1:9" x14ac:dyDescent="0.2">
      <c r="A89" s="44"/>
      <c r="B89" s="44"/>
      <c r="C89" s="1"/>
      <c r="D89" s="1"/>
      <c r="E89" s="44"/>
      <c r="F89" s="207"/>
      <c r="G89" s="44"/>
      <c r="H89" s="44"/>
      <c r="I89" s="44"/>
    </row>
    <row r="90" spans="1:9" x14ac:dyDescent="0.2">
      <c r="A90" s="44"/>
      <c r="B90" s="44"/>
      <c r="C90" s="1"/>
      <c r="D90" s="1"/>
      <c r="E90" s="44"/>
      <c r="F90" s="207"/>
      <c r="G90" s="44"/>
      <c r="H90" s="44"/>
      <c r="I90" s="44"/>
    </row>
    <row r="91" spans="1:9" x14ac:dyDescent="0.2">
      <c r="A91" s="44"/>
      <c r="B91" s="44"/>
      <c r="C91" s="1"/>
      <c r="D91" s="1"/>
      <c r="E91" s="44"/>
      <c r="F91" s="207"/>
      <c r="G91" s="44"/>
      <c r="H91" s="44"/>
      <c r="I91" s="44"/>
    </row>
    <row r="92" spans="1:9" x14ac:dyDescent="0.2">
      <c r="A92" s="44"/>
      <c r="B92" s="44"/>
      <c r="C92" s="1"/>
      <c r="D92" s="1"/>
      <c r="E92" s="44"/>
      <c r="F92" s="207"/>
      <c r="G92" s="44"/>
      <c r="H92" s="44"/>
      <c r="I92" s="44"/>
    </row>
    <row r="93" spans="1:9" x14ac:dyDescent="0.2">
      <c r="A93" s="44"/>
      <c r="B93" s="44"/>
      <c r="C93" s="1"/>
      <c r="D93" s="1"/>
      <c r="E93" s="44"/>
      <c r="F93" s="207"/>
      <c r="G93" s="44"/>
      <c r="H93" s="44"/>
      <c r="I93" s="44"/>
    </row>
    <row r="94" spans="1:9" x14ac:dyDescent="0.2">
      <c r="A94" s="44"/>
      <c r="B94" s="44"/>
      <c r="C94" s="1"/>
      <c r="D94" s="1"/>
      <c r="E94" s="44"/>
      <c r="F94" s="207"/>
      <c r="G94" s="44"/>
      <c r="H94" s="44"/>
      <c r="I94" s="44"/>
    </row>
    <row r="95" spans="1:9" x14ac:dyDescent="0.2">
      <c r="A95" s="44"/>
      <c r="B95" s="44"/>
      <c r="C95" s="1"/>
      <c r="D95" s="1"/>
      <c r="E95" s="44"/>
      <c r="F95" s="207"/>
      <c r="G95" s="44"/>
      <c r="H95" s="44"/>
      <c r="I95" s="44"/>
    </row>
    <row r="96" spans="1:9" x14ac:dyDescent="0.2">
      <c r="A96" s="44"/>
      <c r="B96" s="44"/>
      <c r="C96" s="1"/>
      <c r="D96" s="1"/>
      <c r="E96" s="44"/>
      <c r="F96" s="207"/>
      <c r="G96" s="44"/>
      <c r="H96" s="44"/>
      <c r="I96" s="44"/>
    </row>
    <row r="97" spans="1:9" x14ac:dyDescent="0.2">
      <c r="A97" s="44"/>
      <c r="B97" s="44"/>
      <c r="C97" s="1"/>
      <c r="D97" s="1"/>
      <c r="E97" s="44"/>
      <c r="F97" s="207"/>
      <c r="G97" s="44"/>
      <c r="H97" s="44"/>
      <c r="I97" s="44"/>
    </row>
    <row r="98" spans="1:9" x14ac:dyDescent="0.2">
      <c r="A98" s="44"/>
      <c r="B98" s="44"/>
      <c r="C98" s="1"/>
      <c r="D98" s="1"/>
      <c r="E98" s="44"/>
      <c r="F98" s="207"/>
      <c r="G98" s="44"/>
      <c r="H98" s="44"/>
      <c r="I98" s="44"/>
    </row>
    <row r="99" spans="1:9" x14ac:dyDescent="0.2">
      <c r="A99" s="44"/>
      <c r="B99" s="44"/>
      <c r="C99" s="1"/>
      <c r="D99" s="1"/>
      <c r="E99" s="44"/>
      <c r="F99" s="207"/>
      <c r="G99" s="44"/>
      <c r="H99" s="44"/>
      <c r="I99" s="44"/>
    </row>
    <row r="100" spans="1:9" x14ac:dyDescent="0.2">
      <c r="A100" s="44"/>
      <c r="B100" s="44"/>
      <c r="C100" s="1"/>
      <c r="D100" s="1"/>
      <c r="E100" s="44"/>
      <c r="F100" s="207"/>
      <c r="G100" s="44"/>
      <c r="H100" s="44"/>
      <c r="I100" s="44"/>
    </row>
    <row r="101" spans="1:9" x14ac:dyDescent="0.2">
      <c r="A101" s="44"/>
      <c r="B101" s="44"/>
      <c r="C101" s="1"/>
      <c r="D101" s="1"/>
      <c r="E101" s="44"/>
      <c r="F101" s="207"/>
      <c r="G101" s="44"/>
      <c r="H101" s="44"/>
      <c r="I101" s="44"/>
    </row>
    <row r="102" spans="1:9" x14ac:dyDescent="0.2">
      <c r="A102" s="44"/>
      <c r="B102" s="44"/>
      <c r="C102" s="1"/>
      <c r="D102" s="1"/>
      <c r="E102" s="44"/>
      <c r="F102" s="207"/>
      <c r="G102" s="44"/>
      <c r="H102" s="44"/>
      <c r="I102" s="44"/>
    </row>
    <row r="103" spans="1:9" x14ac:dyDescent="0.2">
      <c r="A103" s="44"/>
      <c r="B103" s="44"/>
      <c r="C103" s="1"/>
      <c r="D103" s="1"/>
      <c r="E103" s="44"/>
      <c r="F103" s="207"/>
      <c r="G103" s="44"/>
      <c r="H103" s="44"/>
      <c r="I103" s="44"/>
    </row>
    <row r="104" spans="1:9" x14ac:dyDescent="0.2">
      <c r="A104" s="44"/>
      <c r="B104" s="44"/>
      <c r="C104" s="1"/>
      <c r="D104" s="1"/>
      <c r="E104" s="44"/>
      <c r="F104" s="207"/>
      <c r="G104" s="44"/>
      <c r="H104" s="44"/>
    </row>
    <row r="105" spans="1:9" x14ac:dyDescent="0.2">
      <c r="C105" s="1"/>
      <c r="D105" s="1"/>
    </row>
    <row r="106" spans="1:9" x14ac:dyDescent="0.2">
      <c r="C106" s="1"/>
      <c r="D106" s="1"/>
    </row>
    <row r="107" spans="1:9" x14ac:dyDescent="0.2">
      <c r="C107" s="1"/>
      <c r="D107" s="1"/>
    </row>
    <row r="108" spans="1:9" x14ac:dyDescent="0.2">
      <c r="C108" s="1"/>
      <c r="D108" s="1"/>
    </row>
    <row r="109" spans="1:9" x14ac:dyDescent="0.2">
      <c r="C109" s="1"/>
      <c r="D109" s="1"/>
    </row>
    <row r="110" spans="1:9" x14ac:dyDescent="0.2">
      <c r="C110" s="1"/>
      <c r="D110" s="1"/>
    </row>
    <row r="111" spans="1:9" x14ac:dyDescent="0.2">
      <c r="C111" s="1"/>
      <c r="D111" s="1"/>
    </row>
    <row r="112" spans="1:9" x14ac:dyDescent="0.2">
      <c r="C112" s="1"/>
      <c r="D112" s="1"/>
    </row>
    <row r="113" spans="3:4" x14ac:dyDescent="0.2">
      <c r="C113" s="1"/>
      <c r="D113" s="1"/>
    </row>
    <row r="114" spans="3:4" x14ac:dyDescent="0.2">
      <c r="C114" s="1"/>
      <c r="D114" s="1"/>
    </row>
    <row r="115" spans="3:4" x14ac:dyDescent="0.2">
      <c r="C115" s="1"/>
      <c r="D115" s="1"/>
    </row>
    <row r="116" spans="3:4" x14ac:dyDescent="0.2">
      <c r="C116" s="1"/>
      <c r="D116" s="1"/>
    </row>
    <row r="117" spans="3:4" x14ac:dyDescent="0.2">
      <c r="C117" s="1"/>
      <c r="D117" s="1"/>
    </row>
    <row r="118" spans="3:4" x14ac:dyDescent="0.2">
      <c r="C118" s="1"/>
      <c r="D118" s="1"/>
    </row>
    <row r="119" spans="3:4" x14ac:dyDescent="0.2">
      <c r="C119" s="1"/>
      <c r="D119" s="1"/>
    </row>
    <row r="120" spans="3:4" x14ac:dyDescent="0.2">
      <c r="C120" s="1"/>
      <c r="D120" s="1"/>
    </row>
    <row r="121" spans="3:4" x14ac:dyDescent="0.2">
      <c r="C121" s="1"/>
      <c r="D121" s="1"/>
    </row>
    <row r="122" spans="3:4" x14ac:dyDescent="0.2">
      <c r="C122" s="1"/>
      <c r="D122" s="1"/>
    </row>
    <row r="123" spans="3:4" x14ac:dyDescent="0.2">
      <c r="C123" s="1"/>
      <c r="D123" s="1"/>
    </row>
    <row r="124" spans="3:4" x14ac:dyDescent="0.2">
      <c r="C124" s="1"/>
      <c r="D124" s="1"/>
    </row>
    <row r="125" spans="3:4" x14ac:dyDescent="0.2">
      <c r="C125" s="1"/>
      <c r="D125" s="1"/>
    </row>
    <row r="126" spans="3:4" x14ac:dyDescent="0.2">
      <c r="C126" s="1"/>
      <c r="D126" s="1"/>
    </row>
    <row r="127" spans="3:4" x14ac:dyDescent="0.2">
      <c r="C127" s="1"/>
      <c r="D127" s="1"/>
    </row>
    <row r="128" spans="3:4" x14ac:dyDescent="0.2">
      <c r="C128" s="1"/>
      <c r="D128" s="1"/>
    </row>
    <row r="129" spans="3:4" x14ac:dyDescent="0.2">
      <c r="C129" s="1"/>
      <c r="D129" s="1"/>
    </row>
    <row r="130" spans="3:4" x14ac:dyDescent="0.2">
      <c r="C130" s="1"/>
      <c r="D130" s="1"/>
    </row>
    <row r="131" spans="3:4" x14ac:dyDescent="0.2">
      <c r="C131" s="1"/>
      <c r="D131" s="1"/>
    </row>
    <row r="132" spans="3:4" x14ac:dyDescent="0.2">
      <c r="C132" s="1"/>
      <c r="D132" s="1"/>
    </row>
    <row r="133" spans="3:4" x14ac:dyDescent="0.2">
      <c r="C133" s="1"/>
      <c r="D133" s="1"/>
    </row>
    <row r="134" spans="3:4" x14ac:dyDescent="0.2">
      <c r="C134" s="1"/>
      <c r="D134" s="1"/>
    </row>
    <row r="135" spans="3:4" x14ac:dyDescent="0.2">
      <c r="C135" s="1"/>
      <c r="D135" s="1"/>
    </row>
    <row r="136" spans="3:4" x14ac:dyDescent="0.2">
      <c r="C136" s="1"/>
      <c r="D136" s="1"/>
    </row>
    <row r="137" spans="3:4" x14ac:dyDescent="0.2">
      <c r="C137" s="1"/>
      <c r="D137" s="1"/>
    </row>
    <row r="138" spans="3:4" x14ac:dyDescent="0.2">
      <c r="C138" s="1"/>
      <c r="D138" s="1"/>
    </row>
    <row r="139" spans="3:4" x14ac:dyDescent="0.2">
      <c r="C139" s="1"/>
      <c r="D139" s="1"/>
    </row>
    <row r="140" spans="3:4" x14ac:dyDescent="0.2">
      <c r="C140" s="1"/>
      <c r="D140" s="1"/>
    </row>
    <row r="141" spans="3:4" x14ac:dyDescent="0.2">
      <c r="C141" s="1"/>
      <c r="D141" s="1"/>
    </row>
    <row r="142" spans="3:4" x14ac:dyDescent="0.2">
      <c r="C142" s="1"/>
      <c r="D142" s="1"/>
    </row>
    <row r="143" spans="3:4" x14ac:dyDescent="0.2">
      <c r="C143" s="1"/>
      <c r="D143" s="1"/>
    </row>
    <row r="144" spans="3:4" x14ac:dyDescent="0.2">
      <c r="C144" s="1"/>
      <c r="D144" s="1"/>
    </row>
    <row r="145" spans="3:4" x14ac:dyDescent="0.2">
      <c r="C145" s="1"/>
      <c r="D145" s="1"/>
    </row>
    <row r="146" spans="3:4" x14ac:dyDescent="0.2">
      <c r="C146" s="1"/>
      <c r="D146" s="1"/>
    </row>
    <row r="147" spans="3:4" x14ac:dyDescent="0.2">
      <c r="C147" s="1"/>
      <c r="D147" s="1"/>
    </row>
    <row r="148" spans="3:4" x14ac:dyDescent="0.2">
      <c r="C148" s="1"/>
      <c r="D148" s="1"/>
    </row>
    <row r="149" spans="3:4" x14ac:dyDescent="0.2">
      <c r="C149" s="1"/>
      <c r="D149" s="1"/>
    </row>
    <row r="150" spans="3:4" x14ac:dyDescent="0.2">
      <c r="C150" s="1"/>
      <c r="D150" s="1"/>
    </row>
    <row r="151" spans="3:4" x14ac:dyDescent="0.2">
      <c r="C151" s="1"/>
      <c r="D151" s="1"/>
    </row>
    <row r="152" spans="3:4" x14ac:dyDescent="0.2">
      <c r="C152" s="1"/>
      <c r="D152" s="1"/>
    </row>
    <row r="153" spans="3:4" x14ac:dyDescent="0.2">
      <c r="C153" s="1"/>
      <c r="D153" s="1"/>
    </row>
    <row r="154" spans="3:4" x14ac:dyDescent="0.2">
      <c r="C154" s="1"/>
      <c r="D154" s="1"/>
    </row>
    <row r="155" spans="3:4" x14ac:dyDescent="0.2">
      <c r="C155" s="1"/>
      <c r="D155" s="1"/>
    </row>
    <row r="156" spans="3:4" x14ac:dyDescent="0.2">
      <c r="C156" s="1"/>
      <c r="D156" s="1"/>
    </row>
    <row r="157" spans="3:4" x14ac:dyDescent="0.2">
      <c r="C157" s="1"/>
      <c r="D157" s="1"/>
    </row>
    <row r="158" spans="3:4" x14ac:dyDescent="0.2">
      <c r="C158" s="1"/>
      <c r="D158" s="1"/>
    </row>
    <row r="159" spans="3:4" x14ac:dyDescent="0.2">
      <c r="C159" s="1"/>
      <c r="D159" s="1"/>
    </row>
    <row r="160" spans="3:4" x14ac:dyDescent="0.2">
      <c r="C160" s="1"/>
      <c r="D160" s="1"/>
    </row>
    <row r="161" spans="3:4" x14ac:dyDescent="0.2">
      <c r="C161" s="1"/>
      <c r="D161" s="1"/>
    </row>
    <row r="162" spans="3:4" x14ac:dyDescent="0.2">
      <c r="C162" s="1"/>
      <c r="D162" s="1"/>
    </row>
    <row r="163" spans="3:4" x14ac:dyDescent="0.2">
      <c r="C163" s="1"/>
      <c r="D163" s="1"/>
    </row>
    <row r="164" spans="3:4" x14ac:dyDescent="0.2">
      <c r="C164" s="1"/>
      <c r="D164" s="1"/>
    </row>
    <row r="165" spans="3:4" x14ac:dyDescent="0.2">
      <c r="C165" s="1"/>
      <c r="D165" s="1"/>
    </row>
    <row r="166" spans="3:4" x14ac:dyDescent="0.2">
      <c r="C166" s="1"/>
      <c r="D166" s="1"/>
    </row>
    <row r="167" spans="3:4" x14ac:dyDescent="0.2">
      <c r="C167" s="1"/>
      <c r="D167" s="1"/>
    </row>
    <row r="168" spans="3:4" x14ac:dyDescent="0.2">
      <c r="C168" s="1"/>
      <c r="D168" s="1"/>
    </row>
    <row r="169" spans="3:4" x14ac:dyDescent="0.2">
      <c r="C169" s="1"/>
      <c r="D169" s="1"/>
    </row>
    <row r="170" spans="3:4" x14ac:dyDescent="0.2">
      <c r="C170" s="1"/>
      <c r="D170" s="1"/>
    </row>
    <row r="171" spans="3:4" x14ac:dyDescent="0.2">
      <c r="C171" s="1"/>
      <c r="D171" s="1"/>
    </row>
    <row r="172" spans="3:4" x14ac:dyDescent="0.2">
      <c r="C172" s="1"/>
      <c r="D172" s="1"/>
    </row>
    <row r="173" spans="3:4" x14ac:dyDescent="0.2">
      <c r="C173" s="1"/>
      <c r="D173" s="1"/>
    </row>
    <row r="174" spans="3:4" x14ac:dyDescent="0.2">
      <c r="C174" s="1"/>
      <c r="D174" s="1"/>
    </row>
    <row r="175" spans="3:4" x14ac:dyDescent="0.2">
      <c r="C175" s="1"/>
      <c r="D175" s="1"/>
    </row>
    <row r="176" spans="3:4" x14ac:dyDescent="0.2">
      <c r="C176" s="1"/>
      <c r="D176" s="1"/>
    </row>
    <row r="177" spans="3:4" x14ac:dyDescent="0.2">
      <c r="C177" s="1"/>
      <c r="D177" s="1"/>
    </row>
    <row r="178" spans="3:4" x14ac:dyDescent="0.2">
      <c r="C178" s="1"/>
      <c r="D178" s="1"/>
    </row>
    <row r="179" spans="3:4" x14ac:dyDescent="0.2">
      <c r="C179" s="1"/>
      <c r="D179" s="1"/>
    </row>
    <row r="180" spans="3:4" x14ac:dyDescent="0.2">
      <c r="C180" s="1"/>
      <c r="D180" s="1"/>
    </row>
    <row r="181" spans="3:4" x14ac:dyDescent="0.2">
      <c r="C181" s="1"/>
      <c r="D181" s="1"/>
    </row>
    <row r="182" spans="3:4" x14ac:dyDescent="0.2">
      <c r="C182" s="1"/>
      <c r="D182" s="1"/>
    </row>
    <row r="183" spans="3:4" x14ac:dyDescent="0.2">
      <c r="C183" s="1"/>
      <c r="D183" s="1"/>
    </row>
    <row r="184" spans="3:4" x14ac:dyDescent="0.2">
      <c r="C184" s="1"/>
      <c r="D184" s="1"/>
    </row>
    <row r="185" spans="3:4" x14ac:dyDescent="0.2">
      <c r="C185" s="1"/>
      <c r="D185" s="1"/>
    </row>
    <row r="186" spans="3:4" x14ac:dyDescent="0.2">
      <c r="C186" s="1"/>
      <c r="D186" s="1"/>
    </row>
    <row r="187" spans="3:4" x14ac:dyDescent="0.2">
      <c r="C187" s="1"/>
      <c r="D187" s="1"/>
    </row>
    <row r="188" spans="3:4" x14ac:dyDescent="0.2">
      <c r="C188" s="1"/>
      <c r="D188" s="1"/>
    </row>
    <row r="189" spans="3:4" x14ac:dyDescent="0.2">
      <c r="C189" s="1"/>
      <c r="D189" s="1"/>
    </row>
    <row r="190" spans="3:4" x14ac:dyDescent="0.2">
      <c r="C190" s="1"/>
      <c r="D190" s="1"/>
    </row>
    <row r="191" spans="3:4" x14ac:dyDescent="0.2">
      <c r="C191" s="1"/>
      <c r="D191" s="1"/>
    </row>
    <row r="192" spans="3:4" x14ac:dyDescent="0.2">
      <c r="C192" s="1"/>
      <c r="D192" s="1"/>
    </row>
    <row r="193" spans="3:4" x14ac:dyDescent="0.2">
      <c r="C193" s="1"/>
      <c r="D193" s="1"/>
    </row>
    <row r="194" spans="3:4" x14ac:dyDescent="0.2">
      <c r="C194" s="1"/>
      <c r="D194" s="1"/>
    </row>
    <row r="195" spans="3:4" x14ac:dyDescent="0.2">
      <c r="C195" s="1"/>
      <c r="D195" s="1"/>
    </row>
    <row r="196" spans="3:4" x14ac:dyDescent="0.2">
      <c r="C196" s="1"/>
      <c r="D196" s="1"/>
    </row>
    <row r="197" spans="3:4" x14ac:dyDescent="0.2">
      <c r="C197" s="1"/>
      <c r="D197" s="1"/>
    </row>
    <row r="198" spans="3:4" x14ac:dyDescent="0.2">
      <c r="C198" s="1"/>
      <c r="D198" s="1"/>
    </row>
    <row r="199" spans="3:4" x14ac:dyDescent="0.2">
      <c r="C199" s="1"/>
      <c r="D199" s="1"/>
    </row>
    <row r="200" spans="3:4" x14ac:dyDescent="0.2">
      <c r="C200" s="1"/>
      <c r="D200" s="1"/>
    </row>
    <row r="201" spans="3:4" x14ac:dyDescent="0.2">
      <c r="C201" s="1"/>
      <c r="D201" s="1"/>
    </row>
    <row r="202" spans="3:4" x14ac:dyDescent="0.2">
      <c r="C202" s="1"/>
      <c r="D202" s="1"/>
    </row>
    <row r="203" spans="3:4" x14ac:dyDescent="0.2">
      <c r="C203" s="1"/>
      <c r="D203" s="1"/>
    </row>
    <row r="204" spans="3:4" x14ac:dyDescent="0.2">
      <c r="C204" s="1"/>
      <c r="D204" s="1"/>
    </row>
    <row r="205" spans="3:4" x14ac:dyDescent="0.2">
      <c r="C205" s="1"/>
      <c r="D205" s="1"/>
    </row>
    <row r="206" spans="3:4" x14ac:dyDescent="0.2">
      <c r="C206" s="1"/>
      <c r="D206" s="1"/>
    </row>
    <row r="207" spans="3:4" x14ac:dyDescent="0.2">
      <c r="C207" s="1"/>
      <c r="D207" s="1"/>
    </row>
    <row r="208" spans="3:4" x14ac:dyDescent="0.2">
      <c r="C208" s="1"/>
      <c r="D208" s="1"/>
    </row>
    <row r="209" spans="3:4" x14ac:dyDescent="0.2">
      <c r="C209" s="1"/>
      <c r="D209" s="1"/>
    </row>
    <row r="210" spans="3:4" x14ac:dyDescent="0.2">
      <c r="C210" s="1"/>
      <c r="D210" s="1"/>
    </row>
    <row r="211" spans="3:4" x14ac:dyDescent="0.2">
      <c r="C211" s="1"/>
      <c r="D211" s="1"/>
    </row>
    <row r="212" spans="3:4" x14ac:dyDescent="0.2">
      <c r="C212" s="1"/>
      <c r="D212" s="1"/>
    </row>
    <row r="213" spans="3:4" x14ac:dyDescent="0.2">
      <c r="C213" s="1"/>
      <c r="D213" s="1"/>
    </row>
    <row r="214" spans="3:4" x14ac:dyDescent="0.2">
      <c r="C214" s="1"/>
      <c r="D214" s="1"/>
    </row>
    <row r="215" spans="3:4" x14ac:dyDescent="0.2">
      <c r="C215" s="1"/>
      <c r="D215" s="1"/>
    </row>
    <row r="216" spans="3:4" x14ac:dyDescent="0.2">
      <c r="C216" s="1"/>
      <c r="D216" s="1"/>
    </row>
    <row r="217" spans="3:4" x14ac:dyDescent="0.2">
      <c r="C217" s="1"/>
      <c r="D217" s="1"/>
    </row>
    <row r="218" spans="3:4" x14ac:dyDescent="0.2">
      <c r="C218" s="1"/>
      <c r="D218" s="1"/>
    </row>
    <row r="219" spans="3:4" x14ac:dyDescent="0.2">
      <c r="C219" s="1"/>
      <c r="D219" s="1"/>
    </row>
    <row r="220" spans="3:4" x14ac:dyDescent="0.2">
      <c r="C220" s="1"/>
      <c r="D220" s="1"/>
    </row>
    <row r="221" spans="3:4" x14ac:dyDescent="0.2">
      <c r="C221" s="1"/>
      <c r="D221" s="1"/>
    </row>
    <row r="222" spans="3:4" x14ac:dyDescent="0.2">
      <c r="C222" s="1"/>
      <c r="D222" s="1"/>
    </row>
    <row r="223" spans="3:4" x14ac:dyDescent="0.2">
      <c r="C223" s="1"/>
      <c r="D223" s="1"/>
    </row>
    <row r="224" spans="3:4" x14ac:dyDescent="0.2">
      <c r="C224" s="1"/>
      <c r="D224" s="1"/>
    </row>
    <row r="225" spans="3:4" x14ac:dyDescent="0.2">
      <c r="C225" s="1"/>
      <c r="D225" s="1"/>
    </row>
    <row r="226" spans="3:4" x14ac:dyDescent="0.2">
      <c r="C226" s="1"/>
      <c r="D226" s="1"/>
    </row>
    <row r="227" spans="3:4" x14ac:dyDescent="0.2">
      <c r="C227" s="1"/>
      <c r="D227" s="1"/>
    </row>
    <row r="228" spans="3:4" x14ac:dyDescent="0.2">
      <c r="C228" s="1"/>
      <c r="D228" s="1"/>
    </row>
    <row r="229" spans="3:4" x14ac:dyDescent="0.2">
      <c r="C229" s="1"/>
      <c r="D229" s="1"/>
    </row>
    <row r="230" spans="3:4" x14ac:dyDescent="0.2">
      <c r="C230" s="1"/>
      <c r="D230" s="1"/>
    </row>
    <row r="231" spans="3:4" x14ac:dyDescent="0.2">
      <c r="C231" s="1"/>
      <c r="D231" s="1"/>
    </row>
    <row r="232" spans="3:4" x14ac:dyDescent="0.2">
      <c r="C232" s="1"/>
      <c r="D232" s="1"/>
    </row>
    <row r="233" spans="3:4" x14ac:dyDescent="0.2">
      <c r="C233" s="1"/>
      <c r="D233" s="1"/>
    </row>
    <row r="234" spans="3:4" x14ac:dyDescent="0.2">
      <c r="C234" s="1"/>
      <c r="D234" s="1"/>
    </row>
    <row r="235" spans="3:4" x14ac:dyDescent="0.2">
      <c r="C235" s="1"/>
      <c r="D235" s="1"/>
    </row>
    <row r="236" spans="3:4" x14ac:dyDescent="0.2">
      <c r="C236" s="1"/>
      <c r="D236" s="1"/>
    </row>
    <row r="237" spans="3:4" x14ac:dyDescent="0.2">
      <c r="C237" s="1"/>
      <c r="D237" s="1"/>
    </row>
    <row r="238" spans="3:4" x14ac:dyDescent="0.2">
      <c r="C238" s="1"/>
      <c r="D238" s="1"/>
    </row>
    <row r="239" spans="3:4" x14ac:dyDescent="0.2">
      <c r="C239" s="1"/>
      <c r="D239" s="1"/>
    </row>
    <row r="240" spans="3:4" x14ac:dyDescent="0.2">
      <c r="C240" s="1"/>
      <c r="D240" s="1"/>
    </row>
    <row r="241" spans="3:4" x14ac:dyDescent="0.2">
      <c r="C241" s="1"/>
      <c r="D241" s="1"/>
    </row>
    <row r="242" spans="3:4" x14ac:dyDescent="0.2">
      <c r="C242" s="1"/>
      <c r="D242" s="1"/>
    </row>
    <row r="243" spans="3:4" x14ac:dyDescent="0.2">
      <c r="C243" s="1"/>
      <c r="D243" s="1"/>
    </row>
    <row r="244" spans="3:4" x14ac:dyDescent="0.2">
      <c r="C244" s="1"/>
      <c r="D244" s="1"/>
    </row>
    <row r="245" spans="3:4" x14ac:dyDescent="0.2">
      <c r="C245" s="1"/>
      <c r="D245" s="1"/>
    </row>
    <row r="246" spans="3:4" x14ac:dyDescent="0.2">
      <c r="C246" s="1"/>
      <c r="D246" s="1"/>
    </row>
    <row r="247" spans="3:4" x14ac:dyDescent="0.2">
      <c r="C247" s="1"/>
      <c r="D247" s="1"/>
    </row>
    <row r="248" spans="3:4" x14ac:dyDescent="0.2">
      <c r="C248" s="1"/>
      <c r="D248" s="1"/>
    </row>
    <row r="249" spans="3:4" x14ac:dyDescent="0.2">
      <c r="C249" s="1"/>
      <c r="D249" s="1"/>
    </row>
    <row r="250" spans="3:4" x14ac:dyDescent="0.2">
      <c r="C250" s="1"/>
      <c r="D250" s="1"/>
    </row>
    <row r="251" spans="3:4" x14ac:dyDescent="0.2">
      <c r="C251" s="1"/>
      <c r="D251" s="1"/>
    </row>
    <row r="252" spans="3:4" x14ac:dyDescent="0.2">
      <c r="C252" s="1"/>
      <c r="D252" s="1"/>
    </row>
    <row r="253" spans="3:4" x14ac:dyDescent="0.2">
      <c r="C253" s="1"/>
      <c r="D253" s="1"/>
    </row>
    <row r="254" spans="3:4" x14ac:dyDescent="0.2">
      <c r="C254" s="1"/>
      <c r="D254" s="1"/>
    </row>
    <row r="255" spans="3:4" x14ac:dyDescent="0.2">
      <c r="C255" s="1"/>
      <c r="D255" s="1"/>
    </row>
    <row r="256" spans="3:4" x14ac:dyDescent="0.2">
      <c r="C256" s="1"/>
      <c r="D256" s="1"/>
    </row>
    <row r="257" spans="3:4" x14ac:dyDescent="0.2">
      <c r="C257" s="1"/>
      <c r="D257" s="1"/>
    </row>
    <row r="258" spans="3:4" x14ac:dyDescent="0.2">
      <c r="C258" s="1"/>
      <c r="D258" s="1"/>
    </row>
    <row r="259" spans="3:4" x14ac:dyDescent="0.2">
      <c r="C259" s="1"/>
      <c r="D259" s="1"/>
    </row>
    <row r="260" spans="3:4" x14ac:dyDescent="0.2">
      <c r="C260" s="1"/>
      <c r="D260" s="1"/>
    </row>
    <row r="261" spans="3:4" x14ac:dyDescent="0.2">
      <c r="C261" s="1"/>
      <c r="D261" s="1"/>
    </row>
    <row r="262" spans="3:4" x14ac:dyDescent="0.2">
      <c r="C262" s="1"/>
      <c r="D262" s="1"/>
    </row>
    <row r="263" spans="3:4" x14ac:dyDescent="0.2">
      <c r="C263" s="1"/>
      <c r="D263" s="1"/>
    </row>
    <row r="264" spans="3:4" x14ac:dyDescent="0.2">
      <c r="C264" s="1"/>
      <c r="D264" s="1"/>
    </row>
    <row r="265" spans="3:4" x14ac:dyDescent="0.2">
      <c r="C265" s="1"/>
      <c r="D265" s="1"/>
    </row>
    <row r="266" spans="3:4" x14ac:dyDescent="0.2">
      <c r="C266" s="1"/>
      <c r="D266" s="1"/>
    </row>
    <row r="267" spans="3:4" x14ac:dyDescent="0.2">
      <c r="C267" s="1"/>
      <c r="D267" s="1"/>
    </row>
    <row r="268" spans="3:4" x14ac:dyDescent="0.2">
      <c r="C268" s="1"/>
      <c r="D268" s="1"/>
    </row>
    <row r="269" spans="3:4" x14ac:dyDescent="0.2">
      <c r="C269" s="1"/>
      <c r="D269" s="1"/>
    </row>
    <row r="270" spans="3:4" x14ac:dyDescent="0.2">
      <c r="C270" s="1"/>
      <c r="D270" s="1"/>
    </row>
    <row r="271" spans="3:4" x14ac:dyDescent="0.2">
      <c r="C271" s="1"/>
      <c r="D271" s="1"/>
    </row>
    <row r="272" spans="3:4" x14ac:dyDescent="0.2">
      <c r="C272" s="1"/>
      <c r="D272" s="1"/>
    </row>
    <row r="273" spans="3:4" x14ac:dyDescent="0.2">
      <c r="C273" s="1"/>
      <c r="D273" s="1"/>
    </row>
    <row r="274" spans="3:4" x14ac:dyDescent="0.2">
      <c r="C274" s="1"/>
      <c r="D274" s="1"/>
    </row>
    <row r="275" spans="3:4" x14ac:dyDescent="0.2">
      <c r="C275" s="1"/>
      <c r="D275" s="1"/>
    </row>
    <row r="276" spans="3:4" x14ac:dyDescent="0.2">
      <c r="C276" s="1"/>
      <c r="D276" s="1"/>
    </row>
    <row r="277" spans="3:4" x14ac:dyDescent="0.2">
      <c r="C277" s="1"/>
      <c r="D277" s="1"/>
    </row>
    <row r="10000" spans="52:52" x14ac:dyDescent="0.2">
      <c r="AZ10000" s="1">
        <v>4</v>
      </c>
    </row>
  </sheetData>
  <mergeCells count="5">
    <mergeCell ref="A3:H3"/>
    <mergeCell ref="B21:H21"/>
    <mergeCell ref="B39:H39"/>
    <mergeCell ref="B58:H58"/>
    <mergeCell ref="B77:H77"/>
  </mergeCells>
  <pageMargins left="0.7" right="0.7" top="0.75" bottom="0.75" header="0.3" footer="0.3"/>
  <pageSetup paperSize="9" scale="16" orientation="portrait" r:id="rId1"/>
  <drawing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07E17-2761-404B-BBB9-DB7B0A59E596}">
  <sheetPr>
    <pageSetUpPr fitToPage="1"/>
  </sheetPr>
  <dimension ref="B1:AZ10000"/>
  <sheetViews>
    <sheetView showGridLines="0" rightToLeft="1" zoomScale="85" zoomScaleNormal="85" workbookViewId="0">
      <selection activeCell="B139" sqref="B139:K145"/>
    </sheetView>
  </sheetViews>
  <sheetFormatPr defaultColWidth="9" defaultRowHeight="12.75" x14ac:dyDescent="0.2"/>
  <cols>
    <col min="1" max="1" width="9" style="80"/>
    <col min="2" max="2" width="26.625" style="118" customWidth="1"/>
    <col min="3" max="5" width="17.75" style="80" hidden="1" customWidth="1"/>
    <col min="6" max="6" width="18.125" style="80" hidden="1" customWidth="1"/>
    <col min="7" max="7" width="22.625" style="80" customWidth="1"/>
    <col min="8" max="8" width="10.125" style="80" customWidth="1"/>
    <col min="9" max="9" width="23" style="80" customWidth="1"/>
    <col min="10" max="10" width="10" style="80" customWidth="1"/>
    <col min="11" max="11" width="25.375" style="80" customWidth="1"/>
    <col min="12" max="12" width="0" style="80" hidden="1" customWidth="1"/>
    <col min="13" max="13" width="9" style="80"/>
    <col min="14" max="24" width="9" style="80" hidden="1" customWidth="1"/>
    <col min="25" max="16384" width="9" style="80"/>
  </cols>
  <sheetData>
    <row r="1" spans="2:24" ht="19.5" x14ac:dyDescent="0.2">
      <c r="B1" s="232" t="s">
        <v>185</v>
      </c>
      <c r="C1" s="232"/>
      <c r="D1" s="232"/>
      <c r="E1" s="232"/>
      <c r="F1" s="232"/>
      <c r="G1" s="232"/>
      <c r="H1" s="232"/>
      <c r="I1" s="232"/>
      <c r="J1" s="232"/>
    </row>
    <row r="2" spans="2:24" ht="19.5" x14ac:dyDescent="0.2">
      <c r="B2" s="232" t="s">
        <v>160</v>
      </c>
      <c r="C2" s="232"/>
      <c r="D2" s="232"/>
      <c r="E2" s="232"/>
      <c r="F2" s="232"/>
      <c r="G2" s="232"/>
      <c r="H2" s="232"/>
      <c r="I2" s="232"/>
      <c r="J2" s="232"/>
    </row>
    <row r="3" spans="2:24" ht="13.5" thickBot="1" x14ac:dyDescent="0.25"/>
    <row r="4" spans="2:24" ht="13.5" thickBot="1" x14ac:dyDescent="0.25">
      <c r="B4" s="119" t="s">
        <v>23</v>
      </c>
      <c r="C4" s="242" t="s">
        <v>230</v>
      </c>
      <c r="D4" s="243"/>
      <c r="E4" s="244"/>
    </row>
    <row r="5" spans="2:24" ht="26.25" thickBot="1" x14ac:dyDescent="0.25">
      <c r="B5" s="171" t="s">
        <v>161</v>
      </c>
      <c r="C5" s="172" t="s">
        <v>162</v>
      </c>
      <c r="D5" s="173" t="s">
        <v>163</v>
      </c>
      <c r="E5" s="174" t="s">
        <v>164</v>
      </c>
      <c r="F5" s="172" t="s">
        <v>165</v>
      </c>
      <c r="G5" s="172" t="s">
        <v>228</v>
      </c>
      <c r="H5" s="197" t="s">
        <v>166</v>
      </c>
      <c r="I5" s="173" t="s">
        <v>167</v>
      </c>
      <c r="J5" s="189" t="s">
        <v>203</v>
      </c>
      <c r="K5" s="281" t="s">
        <v>168</v>
      </c>
      <c r="N5" s="246" t="s">
        <v>169</v>
      </c>
      <c r="O5" s="247"/>
      <c r="P5" s="247"/>
      <c r="Q5" s="247"/>
      <c r="R5" s="247"/>
      <c r="S5" s="247"/>
      <c r="T5" s="247"/>
      <c r="U5" s="247"/>
      <c r="V5" s="247"/>
      <c r="W5" s="247"/>
      <c r="X5" s="248"/>
    </row>
    <row r="6" spans="2:24" ht="25.5" x14ac:dyDescent="0.2">
      <c r="B6" s="176" t="s">
        <v>170</v>
      </c>
      <c r="C6" s="127">
        <v>1.0118</v>
      </c>
      <c r="D6" s="128">
        <v>1.0238</v>
      </c>
      <c r="E6" s="129">
        <v>1.0214000000000001</v>
      </c>
      <c r="F6" s="130">
        <v>0.99</v>
      </c>
      <c r="G6" s="130">
        <v>0.99</v>
      </c>
      <c r="H6" s="131" t="s">
        <v>171</v>
      </c>
      <c r="I6" s="132">
        <f>G6+6%</f>
        <v>1.05</v>
      </c>
      <c r="J6" s="132">
        <f>G6-6%</f>
        <v>0.92999999999999994</v>
      </c>
      <c r="K6" s="279" t="s">
        <v>130</v>
      </c>
      <c r="L6" s="134">
        <v>0.06</v>
      </c>
      <c r="N6" s="236" t="s">
        <v>62</v>
      </c>
      <c r="O6" s="252"/>
      <c r="P6" s="252"/>
      <c r="Q6" s="252"/>
      <c r="R6" s="252"/>
      <c r="S6" s="252"/>
      <c r="T6" s="252"/>
      <c r="U6" s="252"/>
      <c r="V6" s="252"/>
      <c r="W6" s="252"/>
      <c r="X6" s="253"/>
    </row>
    <row r="7" spans="2:24" x14ac:dyDescent="0.2">
      <c r="B7" s="179" t="s">
        <v>172</v>
      </c>
      <c r="C7" s="127">
        <v>0.30840000000000001</v>
      </c>
      <c r="D7" s="128">
        <v>0.33610000000000001</v>
      </c>
      <c r="E7" s="129">
        <v>0.34789999999999999</v>
      </c>
      <c r="F7" s="130">
        <v>0.3</v>
      </c>
      <c r="G7" s="130">
        <v>0.3</v>
      </c>
      <c r="H7" s="131" t="s">
        <v>173</v>
      </c>
      <c r="I7" s="132">
        <f>F7+5%</f>
        <v>0.35</v>
      </c>
      <c r="J7" s="132">
        <f>F7-5%</f>
        <v>0.25</v>
      </c>
      <c r="K7" s="280" t="s">
        <v>73</v>
      </c>
      <c r="L7" s="134">
        <v>0.05</v>
      </c>
      <c r="N7" s="251"/>
      <c r="O7" s="252"/>
      <c r="P7" s="252"/>
      <c r="Q7" s="252"/>
      <c r="R7" s="252"/>
      <c r="S7" s="252"/>
      <c r="T7" s="252"/>
      <c r="U7" s="252"/>
      <c r="V7" s="252"/>
      <c r="W7" s="252"/>
      <c r="X7" s="253"/>
    </row>
    <row r="8" spans="2:24" ht="25.5" x14ac:dyDescent="0.2">
      <c r="B8" s="176" t="s">
        <v>174</v>
      </c>
      <c r="C8" s="127">
        <v>4.3499999999999997E-2</v>
      </c>
      <c r="D8" s="128">
        <v>4.1200000000000001E-2</v>
      </c>
      <c r="E8" s="129">
        <v>5.2900000000000003E-2</v>
      </c>
      <c r="F8" s="130">
        <v>0.06</v>
      </c>
      <c r="G8" s="130">
        <v>0.06</v>
      </c>
      <c r="H8" s="131" t="s">
        <v>171</v>
      </c>
      <c r="I8" s="132">
        <f t="shared" ref="I8:I16" si="0">F8+6%</f>
        <v>0.12</v>
      </c>
      <c r="J8" s="132">
        <f t="shared" ref="J8:J16" si="1">F8-6%</f>
        <v>0</v>
      </c>
      <c r="K8" s="280" t="s">
        <v>74</v>
      </c>
      <c r="L8" s="134">
        <v>0.06</v>
      </c>
      <c r="N8" s="251"/>
      <c r="O8" s="252"/>
      <c r="P8" s="252"/>
      <c r="Q8" s="252"/>
      <c r="R8" s="252"/>
      <c r="S8" s="252"/>
      <c r="T8" s="252"/>
      <c r="U8" s="252"/>
      <c r="V8" s="252"/>
      <c r="W8" s="252"/>
      <c r="X8" s="253"/>
    </row>
    <row r="9" spans="2:24" ht="25.5" x14ac:dyDescent="0.2">
      <c r="B9" s="176" t="s">
        <v>67</v>
      </c>
      <c r="C9" s="127">
        <v>8.7300000000000003E-2</v>
      </c>
      <c r="D9" s="128">
        <v>6.5699999999999995E-2</v>
      </c>
      <c r="E9" s="129">
        <v>5.1299999999999998E-2</v>
      </c>
      <c r="F9" s="130">
        <v>7.0000000000000007E-2</v>
      </c>
      <c r="G9" s="130">
        <v>7.0000000000000007E-2</v>
      </c>
      <c r="H9" s="131" t="s">
        <v>173</v>
      </c>
      <c r="I9" s="132">
        <f t="shared" ref="I9:I10" si="2">F9+5%</f>
        <v>0.12000000000000001</v>
      </c>
      <c r="J9" s="132">
        <f t="shared" ref="J9:J10" si="3">F9-5%</f>
        <v>2.0000000000000004E-2</v>
      </c>
      <c r="K9" s="279" t="s">
        <v>76</v>
      </c>
      <c r="L9" s="134">
        <v>0.05</v>
      </c>
      <c r="N9" s="251"/>
      <c r="O9" s="252"/>
      <c r="P9" s="252"/>
      <c r="Q9" s="252"/>
      <c r="R9" s="252"/>
      <c r="S9" s="252"/>
      <c r="T9" s="252"/>
      <c r="U9" s="252"/>
      <c r="V9" s="252"/>
      <c r="W9" s="252"/>
      <c r="X9" s="253"/>
    </row>
    <row r="10" spans="2:24" x14ac:dyDescent="0.2">
      <c r="B10" s="176" t="s">
        <v>68</v>
      </c>
      <c r="C10" s="127">
        <v>4.6999999999999993E-3</v>
      </c>
      <c r="D10" s="128">
        <v>3.5999999999999999E-3</v>
      </c>
      <c r="E10" s="129">
        <v>2.5000000000000001E-3</v>
      </c>
      <c r="F10" s="130">
        <v>0.05</v>
      </c>
      <c r="G10" s="130">
        <v>0.05</v>
      </c>
      <c r="H10" s="131" t="s">
        <v>173</v>
      </c>
      <c r="I10" s="132">
        <f t="shared" si="2"/>
        <v>0.1</v>
      </c>
      <c r="J10" s="132">
        <f t="shared" si="3"/>
        <v>0</v>
      </c>
      <c r="K10" s="280" t="s">
        <v>77</v>
      </c>
      <c r="L10" s="134">
        <v>0.05</v>
      </c>
      <c r="N10" s="251"/>
      <c r="O10" s="252"/>
      <c r="P10" s="252"/>
      <c r="Q10" s="252"/>
      <c r="R10" s="252"/>
      <c r="S10" s="252"/>
      <c r="T10" s="252"/>
      <c r="U10" s="252"/>
      <c r="V10" s="252"/>
      <c r="W10" s="252"/>
      <c r="X10" s="253"/>
    </row>
    <row r="11" spans="2:24" x14ac:dyDescent="0.2">
      <c r="B11" s="179" t="s">
        <v>69</v>
      </c>
      <c r="C11" s="127">
        <v>0</v>
      </c>
      <c r="D11" s="128">
        <v>5.7000000000000002E-3</v>
      </c>
      <c r="E11" s="129">
        <v>3.0999999999999999E-3</v>
      </c>
      <c r="F11" s="130">
        <v>0.05</v>
      </c>
      <c r="G11" s="130">
        <v>0.05</v>
      </c>
      <c r="H11" s="131" t="s">
        <v>173</v>
      </c>
      <c r="I11" s="132">
        <f>F11+5%</f>
        <v>0.1</v>
      </c>
      <c r="J11" s="132">
        <f>F11-5%</f>
        <v>0</v>
      </c>
      <c r="K11" s="280" t="s">
        <v>78</v>
      </c>
      <c r="L11" s="134">
        <v>0.05</v>
      </c>
      <c r="N11" s="251"/>
      <c r="O11" s="252"/>
      <c r="P11" s="252"/>
      <c r="Q11" s="252"/>
      <c r="R11" s="252"/>
      <c r="S11" s="252"/>
      <c r="T11" s="252"/>
      <c r="U11" s="252"/>
      <c r="V11" s="252"/>
      <c r="W11" s="252"/>
      <c r="X11" s="253"/>
    </row>
    <row r="12" spans="2:24" x14ac:dyDescent="0.2">
      <c r="B12" s="179" t="s">
        <v>107</v>
      </c>
      <c r="C12" s="127">
        <v>5.3400000000000003E-2</v>
      </c>
      <c r="D12" s="128">
        <v>5.0599999999999999E-2</v>
      </c>
      <c r="E12" s="129">
        <v>6.4399999999999999E-2</v>
      </c>
      <c r="F12" s="130">
        <v>0.05</v>
      </c>
      <c r="G12" s="130">
        <v>0.05</v>
      </c>
      <c r="H12" s="131" t="s">
        <v>173</v>
      </c>
      <c r="I12" s="132">
        <f>F12+5%</f>
        <v>0.1</v>
      </c>
      <c r="J12" s="132">
        <f>F12-5%</f>
        <v>0</v>
      </c>
      <c r="K12" s="280" t="s">
        <v>78</v>
      </c>
      <c r="L12" s="134">
        <v>0.05</v>
      </c>
      <c r="N12" s="251"/>
      <c r="O12" s="252"/>
      <c r="P12" s="252"/>
      <c r="Q12" s="252"/>
      <c r="R12" s="252"/>
      <c r="S12" s="252"/>
      <c r="T12" s="252"/>
      <c r="U12" s="252"/>
      <c r="V12" s="252"/>
      <c r="W12" s="252"/>
      <c r="X12" s="253"/>
    </row>
    <row r="13" spans="2:24" x14ac:dyDescent="0.2">
      <c r="B13" s="179" t="s">
        <v>70</v>
      </c>
      <c r="C13" s="127">
        <v>0.19650000000000001</v>
      </c>
      <c r="D13" s="128">
        <v>0.1956</v>
      </c>
      <c r="E13" s="129">
        <v>0.19919999999999999</v>
      </c>
      <c r="F13" s="130">
        <v>0.15</v>
      </c>
      <c r="G13" s="130">
        <v>0.15</v>
      </c>
      <c r="H13" s="131" t="s">
        <v>173</v>
      </c>
      <c r="I13" s="132">
        <f>F13+5%</f>
        <v>0.2</v>
      </c>
      <c r="J13" s="132">
        <f>F13-5%</f>
        <v>9.9999999999999992E-2</v>
      </c>
      <c r="K13" s="280" t="s">
        <v>78</v>
      </c>
      <c r="L13" s="134">
        <v>0.05</v>
      </c>
      <c r="N13" s="251"/>
      <c r="O13" s="252"/>
      <c r="P13" s="252"/>
      <c r="Q13" s="252"/>
      <c r="R13" s="252"/>
      <c r="S13" s="252"/>
      <c r="T13" s="252"/>
      <c r="U13" s="252"/>
      <c r="V13" s="252"/>
      <c r="W13" s="252"/>
      <c r="X13" s="253"/>
    </row>
    <row r="14" spans="2:24" x14ac:dyDescent="0.2">
      <c r="B14" s="179" t="s">
        <v>71</v>
      </c>
      <c r="C14" s="127">
        <v>1.6299999999999999E-2</v>
      </c>
      <c r="D14" s="128">
        <v>1.54E-2</v>
      </c>
      <c r="E14" s="129">
        <v>1.6899999999999998E-2</v>
      </c>
      <c r="F14" s="130">
        <v>0.05</v>
      </c>
      <c r="G14" s="130">
        <v>0.05</v>
      </c>
      <c r="H14" s="131" t="s">
        <v>173</v>
      </c>
      <c r="I14" s="132">
        <f t="shared" ref="I14" si="4">F14+5%</f>
        <v>0.1</v>
      </c>
      <c r="J14" s="132">
        <f t="shared" ref="J14" si="5">F14-5%</f>
        <v>0</v>
      </c>
      <c r="K14" s="285" t="s">
        <v>203</v>
      </c>
      <c r="L14" s="134">
        <v>0.05</v>
      </c>
      <c r="N14" s="251"/>
      <c r="O14" s="252"/>
      <c r="P14" s="252"/>
      <c r="Q14" s="252"/>
      <c r="R14" s="252"/>
      <c r="S14" s="252"/>
      <c r="T14" s="252"/>
      <c r="U14" s="252"/>
      <c r="V14" s="252"/>
      <c r="W14" s="252"/>
      <c r="X14" s="253"/>
    </row>
    <row r="15" spans="2:24" x14ac:dyDescent="0.2">
      <c r="B15" s="179" t="s">
        <v>175</v>
      </c>
      <c r="C15" s="137">
        <f>SUM(C6:C14)</f>
        <v>1.7219</v>
      </c>
      <c r="D15" s="138">
        <f>SUM(D6:D14)</f>
        <v>1.7377000000000002</v>
      </c>
      <c r="E15" s="139">
        <f>SUM(E6:E14)</f>
        <v>1.7595999999999998</v>
      </c>
      <c r="F15" s="140">
        <f>SUM(F6:F14)</f>
        <v>1.7700000000000002</v>
      </c>
      <c r="G15" s="140">
        <f>SUM(G6:G14)</f>
        <v>1.7700000000000002</v>
      </c>
      <c r="H15" s="181" t="s">
        <v>203</v>
      </c>
      <c r="I15" s="181" t="s">
        <v>203</v>
      </c>
      <c r="J15" s="181" t="s">
        <v>203</v>
      </c>
      <c r="K15" s="285" t="s">
        <v>203</v>
      </c>
      <c r="N15" s="251"/>
      <c r="O15" s="252"/>
      <c r="P15" s="252"/>
      <c r="Q15" s="252"/>
      <c r="R15" s="252"/>
      <c r="S15" s="252"/>
      <c r="T15" s="252"/>
      <c r="U15" s="252"/>
      <c r="V15" s="252"/>
      <c r="W15" s="252"/>
      <c r="X15" s="253"/>
    </row>
    <row r="16" spans="2:24" ht="13.5" thickBot="1" x14ac:dyDescent="0.25">
      <c r="B16" s="182" t="s">
        <v>176</v>
      </c>
      <c r="C16" s="183">
        <v>0.32929999999999998</v>
      </c>
      <c r="D16" s="184">
        <v>0.32879999999999998</v>
      </c>
      <c r="E16" s="185">
        <v>0.32840000000000003</v>
      </c>
      <c r="F16" s="186">
        <v>0.3</v>
      </c>
      <c r="G16" s="186">
        <v>0.3</v>
      </c>
      <c r="H16" s="282" t="s">
        <v>171</v>
      </c>
      <c r="I16" s="283">
        <f t="shared" si="0"/>
        <v>0.36</v>
      </c>
      <c r="J16" s="283">
        <f t="shared" si="1"/>
        <v>0.24</v>
      </c>
      <c r="K16" s="284" t="s">
        <v>79</v>
      </c>
      <c r="L16" s="134">
        <v>0.06</v>
      </c>
      <c r="N16" s="254"/>
      <c r="O16" s="255"/>
      <c r="P16" s="255"/>
      <c r="Q16" s="255"/>
      <c r="R16" s="255"/>
      <c r="S16" s="255"/>
      <c r="T16" s="255"/>
      <c r="U16" s="255"/>
      <c r="V16" s="255"/>
      <c r="W16" s="255"/>
      <c r="X16" s="256"/>
    </row>
    <row r="17" spans="2:24" hidden="1" x14ac:dyDescent="0.2">
      <c r="B17" s="148" t="s">
        <v>112</v>
      </c>
      <c r="C17" s="149"/>
      <c r="D17" s="149"/>
      <c r="E17" s="149"/>
      <c r="F17" s="149"/>
      <c r="G17" s="149"/>
      <c r="H17" s="150"/>
      <c r="I17" s="151"/>
      <c r="J17" s="151"/>
      <c r="K17" s="152"/>
    </row>
    <row r="18" spans="2:24" ht="28.5" hidden="1" x14ac:dyDescent="0.2">
      <c r="B18" s="53" t="s">
        <v>187</v>
      </c>
      <c r="C18" s="169">
        <v>2E-3</v>
      </c>
      <c r="D18" s="169">
        <v>2E-3</v>
      </c>
      <c r="E18" s="169">
        <v>1.5E-3</v>
      </c>
    </row>
    <row r="20" spans="2:24" ht="13.5" thickBot="1" x14ac:dyDescent="0.25"/>
    <row r="21" spans="2:24" ht="13.5" thickBot="1" x14ac:dyDescent="0.25">
      <c r="B21" s="119" t="s">
        <v>232</v>
      </c>
      <c r="C21" s="242" t="s">
        <v>230</v>
      </c>
      <c r="D21" s="243"/>
      <c r="E21" s="244"/>
    </row>
    <row r="22" spans="2:24" ht="26.25" thickBot="1" x14ac:dyDescent="0.25">
      <c r="B22" s="171" t="s">
        <v>161</v>
      </c>
      <c r="C22" s="172" t="s">
        <v>220</v>
      </c>
      <c r="D22" s="173" t="s">
        <v>224</v>
      </c>
      <c r="E22" s="174" t="s">
        <v>225</v>
      </c>
      <c r="F22" s="172" t="s">
        <v>165</v>
      </c>
      <c r="G22" s="172" t="s">
        <v>235</v>
      </c>
      <c r="H22" s="197" t="s">
        <v>166</v>
      </c>
      <c r="I22" s="173" t="s">
        <v>167</v>
      </c>
      <c r="J22" s="189" t="s">
        <v>203</v>
      </c>
      <c r="K22" s="281" t="s">
        <v>168</v>
      </c>
      <c r="N22" s="246" t="s">
        <v>169</v>
      </c>
      <c r="O22" s="247"/>
      <c r="P22" s="247"/>
      <c r="Q22" s="247"/>
      <c r="R22" s="247"/>
      <c r="S22" s="247"/>
      <c r="T22" s="247"/>
      <c r="U22" s="247"/>
      <c r="V22" s="247"/>
      <c r="W22" s="247"/>
      <c r="X22" s="248"/>
    </row>
    <row r="23" spans="2:24" ht="25.5" x14ac:dyDescent="0.2">
      <c r="B23" s="176" t="s">
        <v>170</v>
      </c>
      <c r="C23" s="127">
        <v>1.5299999999999999E-2</v>
      </c>
      <c r="D23" s="128">
        <v>1.6299999999999999E-2</v>
      </c>
      <c r="E23" s="129">
        <v>1.7000000000000001E-2</v>
      </c>
      <c r="F23" s="130">
        <v>0.06</v>
      </c>
      <c r="G23" s="130">
        <v>0.06</v>
      </c>
      <c r="H23" s="131" t="s">
        <v>171</v>
      </c>
      <c r="I23" s="132">
        <f>F23+6%</f>
        <v>0.12</v>
      </c>
      <c r="J23" s="132">
        <f>F23-6%</f>
        <v>0</v>
      </c>
      <c r="K23" s="279" t="s">
        <v>130</v>
      </c>
      <c r="L23" s="134">
        <v>0.06</v>
      </c>
      <c r="N23" s="236" t="s">
        <v>198</v>
      </c>
      <c r="O23" s="237"/>
      <c r="P23" s="237"/>
      <c r="Q23" s="237"/>
      <c r="R23" s="237"/>
      <c r="S23" s="237"/>
      <c r="T23" s="237"/>
      <c r="U23" s="237"/>
      <c r="V23" s="237"/>
      <c r="W23" s="237"/>
      <c r="X23" s="238"/>
    </row>
    <row r="24" spans="2:24" x14ac:dyDescent="0.2">
      <c r="B24" s="179" t="s">
        <v>172</v>
      </c>
      <c r="C24" s="127">
        <v>0.13089999999999999</v>
      </c>
      <c r="D24" s="128">
        <v>0.13</v>
      </c>
      <c r="E24" s="129">
        <v>0.13089999999999999</v>
      </c>
      <c r="F24" s="130">
        <v>0.18</v>
      </c>
      <c r="G24" s="221">
        <v>0.12</v>
      </c>
      <c r="H24" s="131" t="s">
        <v>173</v>
      </c>
      <c r="I24" s="132">
        <f>G24+5%</f>
        <v>0.16999999999999998</v>
      </c>
      <c r="J24" s="132">
        <f>G24-5%</f>
        <v>6.9999999999999993E-2</v>
      </c>
      <c r="K24" s="280" t="s">
        <v>73</v>
      </c>
      <c r="L24" s="134">
        <v>0.05</v>
      </c>
      <c r="N24" s="236"/>
      <c r="O24" s="237"/>
      <c r="P24" s="237"/>
      <c r="Q24" s="237"/>
      <c r="R24" s="237"/>
      <c r="S24" s="237"/>
      <c r="T24" s="237"/>
      <c r="U24" s="237"/>
      <c r="V24" s="237"/>
      <c r="W24" s="237"/>
      <c r="X24" s="238"/>
    </row>
    <row r="25" spans="2:24" ht="25.5" x14ac:dyDescent="0.2">
      <c r="B25" s="176" t="s">
        <v>174</v>
      </c>
      <c r="C25" s="127">
        <v>0.73089999999999999</v>
      </c>
      <c r="D25" s="128">
        <v>0.73060000000000003</v>
      </c>
      <c r="E25" s="129">
        <v>0.73</v>
      </c>
      <c r="F25" s="130">
        <v>0.7</v>
      </c>
      <c r="G25" s="221">
        <v>0.75</v>
      </c>
      <c r="H25" s="131" t="s">
        <v>171</v>
      </c>
      <c r="I25" s="132">
        <f>G25+6%</f>
        <v>0.81</v>
      </c>
      <c r="J25" s="132">
        <f>G25-6%</f>
        <v>0.69</v>
      </c>
      <c r="K25" s="280" t="s">
        <v>74</v>
      </c>
      <c r="L25" s="134">
        <v>0.06</v>
      </c>
      <c r="N25" s="236"/>
      <c r="O25" s="237"/>
      <c r="P25" s="237"/>
      <c r="Q25" s="237"/>
      <c r="R25" s="237"/>
      <c r="S25" s="237"/>
      <c r="T25" s="237"/>
      <c r="U25" s="237"/>
      <c r="V25" s="237"/>
      <c r="W25" s="237"/>
      <c r="X25" s="238"/>
    </row>
    <row r="26" spans="2:24" ht="25.5" x14ac:dyDescent="0.2">
      <c r="B26" s="176" t="s">
        <v>67</v>
      </c>
      <c r="C26" s="127">
        <v>3.1199999999999999E-2</v>
      </c>
      <c r="D26" s="128">
        <v>2.8000000000000001E-2</v>
      </c>
      <c r="E26" s="129">
        <v>3.2000000000000001E-2</v>
      </c>
      <c r="F26" s="130">
        <v>0.05</v>
      </c>
      <c r="G26" s="130">
        <v>0.05</v>
      </c>
      <c r="H26" s="131" t="s">
        <v>173</v>
      </c>
      <c r="I26" s="132">
        <f t="shared" ref="I26:I27" si="6">F26+5%</f>
        <v>0.1</v>
      </c>
      <c r="J26" s="132">
        <f t="shared" ref="J26:J27" si="7">F26-5%</f>
        <v>0</v>
      </c>
      <c r="K26" s="279" t="s">
        <v>76</v>
      </c>
      <c r="L26" s="134">
        <v>0.05</v>
      </c>
      <c r="N26" s="236"/>
      <c r="O26" s="237"/>
      <c r="P26" s="237"/>
      <c r="Q26" s="237"/>
      <c r="R26" s="237"/>
      <c r="S26" s="237"/>
      <c r="T26" s="237"/>
      <c r="U26" s="237"/>
      <c r="V26" s="237"/>
      <c r="W26" s="237"/>
      <c r="X26" s="238"/>
    </row>
    <row r="27" spans="2:24" x14ac:dyDescent="0.2">
      <c r="B27" s="176" t="s">
        <v>68</v>
      </c>
      <c r="C27" s="127">
        <v>1.2800000000000001E-2</v>
      </c>
      <c r="D27" s="128">
        <v>1.3899999999999999E-2</v>
      </c>
      <c r="E27" s="129">
        <v>1.34E-2</v>
      </c>
      <c r="F27" s="130">
        <v>0.05</v>
      </c>
      <c r="G27" s="130">
        <v>0.05</v>
      </c>
      <c r="H27" s="131" t="s">
        <v>173</v>
      </c>
      <c r="I27" s="132">
        <f t="shared" si="6"/>
        <v>0.1</v>
      </c>
      <c r="J27" s="132">
        <f t="shared" si="7"/>
        <v>0</v>
      </c>
      <c r="K27" s="280" t="s">
        <v>77</v>
      </c>
      <c r="L27" s="134">
        <v>0.05</v>
      </c>
      <c r="N27" s="236"/>
      <c r="O27" s="237"/>
      <c r="P27" s="237"/>
      <c r="Q27" s="237"/>
      <c r="R27" s="237"/>
      <c r="S27" s="237"/>
      <c r="T27" s="237"/>
      <c r="U27" s="237"/>
      <c r="V27" s="237"/>
      <c r="W27" s="237"/>
      <c r="X27" s="238"/>
    </row>
    <row r="28" spans="2:24" x14ac:dyDescent="0.2">
      <c r="B28" s="179" t="s">
        <v>69</v>
      </c>
      <c r="C28" s="127">
        <v>0</v>
      </c>
      <c r="D28" s="128">
        <v>0</v>
      </c>
      <c r="E28" s="129">
        <v>0</v>
      </c>
      <c r="F28" s="130">
        <v>0.05</v>
      </c>
      <c r="G28" s="130">
        <v>0.05</v>
      </c>
      <c r="H28" s="131" t="s">
        <v>173</v>
      </c>
      <c r="I28" s="132">
        <f>F28+5%</f>
        <v>0.1</v>
      </c>
      <c r="J28" s="132">
        <f>F28-5%</f>
        <v>0</v>
      </c>
      <c r="K28" s="280" t="s">
        <v>78</v>
      </c>
      <c r="L28" s="134">
        <v>0.05</v>
      </c>
      <c r="N28" s="236"/>
      <c r="O28" s="237"/>
      <c r="P28" s="237"/>
      <c r="Q28" s="237"/>
      <c r="R28" s="237"/>
      <c r="S28" s="237"/>
      <c r="T28" s="237"/>
      <c r="U28" s="237"/>
      <c r="V28" s="237"/>
      <c r="W28" s="237"/>
      <c r="X28" s="238"/>
    </row>
    <row r="29" spans="2:24" x14ac:dyDescent="0.2">
      <c r="B29" s="179" t="s">
        <v>107</v>
      </c>
      <c r="C29" s="127">
        <v>0</v>
      </c>
      <c r="D29" s="128">
        <v>0</v>
      </c>
      <c r="E29" s="129">
        <v>0</v>
      </c>
      <c r="F29" s="130">
        <v>0.05</v>
      </c>
      <c r="G29" s="130">
        <v>0.05</v>
      </c>
      <c r="H29" s="131" t="s">
        <v>173</v>
      </c>
      <c r="I29" s="132">
        <f>F29+5%</f>
        <v>0.1</v>
      </c>
      <c r="J29" s="132">
        <f>F29-5%</f>
        <v>0</v>
      </c>
      <c r="K29" s="280" t="s">
        <v>78</v>
      </c>
      <c r="L29" s="134">
        <v>0.05</v>
      </c>
      <c r="N29" s="236"/>
      <c r="O29" s="237"/>
      <c r="P29" s="237"/>
      <c r="Q29" s="237"/>
      <c r="R29" s="237"/>
      <c r="S29" s="237"/>
      <c r="T29" s="237"/>
      <c r="U29" s="237"/>
      <c r="V29" s="237"/>
      <c r="W29" s="237"/>
      <c r="X29" s="238"/>
    </row>
    <row r="30" spans="2:24" x14ac:dyDescent="0.2">
      <c r="B30" s="179" t="s">
        <v>70</v>
      </c>
      <c r="C30" s="127">
        <v>7.7799999999999994E-2</v>
      </c>
      <c r="D30" s="128">
        <v>7.8799999999999995E-2</v>
      </c>
      <c r="E30" s="129">
        <v>7.5700000000000003E-2</v>
      </c>
      <c r="F30" s="130">
        <v>0.11</v>
      </c>
      <c r="G30" s="221">
        <v>7.0000000000000007E-2</v>
      </c>
      <c r="H30" s="131" t="s">
        <v>173</v>
      </c>
      <c r="I30" s="132">
        <f>IF(G30+5%&gt;20%,20%,G30+5%)</f>
        <v>0.12000000000000001</v>
      </c>
      <c r="J30" s="132">
        <f>IF(G30+5%&gt;20%,15%,G30-5%)</f>
        <v>2.0000000000000004E-2</v>
      </c>
      <c r="K30" s="280" t="s">
        <v>78</v>
      </c>
      <c r="L30" s="134">
        <v>0.05</v>
      </c>
      <c r="N30" s="236"/>
      <c r="O30" s="237"/>
      <c r="P30" s="237"/>
      <c r="Q30" s="237"/>
      <c r="R30" s="237"/>
      <c r="S30" s="237"/>
      <c r="T30" s="237"/>
      <c r="U30" s="237"/>
      <c r="V30" s="237"/>
      <c r="W30" s="237"/>
      <c r="X30" s="238"/>
    </row>
    <row r="31" spans="2:24" x14ac:dyDescent="0.2">
      <c r="B31" s="179" t="s">
        <v>71</v>
      </c>
      <c r="C31" s="127">
        <v>1.1000000000000001E-3</v>
      </c>
      <c r="D31" s="128">
        <v>2.3999999999999998E-3</v>
      </c>
      <c r="E31" s="129">
        <v>1E-3</v>
      </c>
      <c r="F31" s="130">
        <v>0.05</v>
      </c>
      <c r="G31" s="130">
        <v>0.05</v>
      </c>
      <c r="H31" s="131" t="s">
        <v>173</v>
      </c>
      <c r="I31" s="132">
        <f t="shared" ref="I31" si="8">F31+5%</f>
        <v>0.1</v>
      </c>
      <c r="J31" s="132">
        <f t="shared" ref="J31" si="9">F31-5%</f>
        <v>0</v>
      </c>
      <c r="K31" s="285" t="s">
        <v>203</v>
      </c>
      <c r="L31" s="134">
        <v>0.05</v>
      </c>
      <c r="N31" s="236"/>
      <c r="O31" s="237"/>
      <c r="P31" s="237"/>
      <c r="Q31" s="237"/>
      <c r="R31" s="237"/>
      <c r="S31" s="237"/>
      <c r="T31" s="237"/>
      <c r="U31" s="237"/>
      <c r="V31" s="237"/>
      <c r="W31" s="237"/>
      <c r="X31" s="238"/>
    </row>
    <row r="32" spans="2:24" x14ac:dyDescent="0.2">
      <c r="B32" s="179" t="s">
        <v>175</v>
      </c>
      <c r="C32" s="137">
        <f>SUM(C23:C31)</f>
        <v>1</v>
      </c>
      <c r="D32" s="138">
        <f>SUM(D23:D31)</f>
        <v>1</v>
      </c>
      <c r="E32" s="139">
        <f>SUM(E23:E31)</f>
        <v>0.99999999999999989</v>
      </c>
      <c r="F32" s="140">
        <v>1.3000000000000003</v>
      </c>
      <c r="G32" s="140">
        <f>SUM(G23:G31)</f>
        <v>1.2500000000000002</v>
      </c>
      <c r="H32" s="181" t="s">
        <v>203</v>
      </c>
      <c r="I32" s="181" t="s">
        <v>203</v>
      </c>
      <c r="J32" s="181" t="s">
        <v>203</v>
      </c>
      <c r="K32" s="285" t="s">
        <v>203</v>
      </c>
      <c r="N32" s="236"/>
      <c r="O32" s="237"/>
      <c r="P32" s="237"/>
      <c r="Q32" s="237"/>
      <c r="R32" s="237"/>
      <c r="S32" s="237"/>
      <c r="T32" s="237"/>
      <c r="U32" s="237"/>
      <c r="V32" s="237"/>
      <c r="W32" s="237"/>
      <c r="X32" s="238"/>
    </row>
    <row r="33" spans="2:24" ht="13.5" thickBot="1" x14ac:dyDescent="0.25">
      <c r="B33" s="182" t="s">
        <v>176</v>
      </c>
      <c r="C33" s="183">
        <v>8.3900000000000002E-2</v>
      </c>
      <c r="D33" s="184">
        <v>8.3500000000000005E-2</v>
      </c>
      <c r="E33" s="185">
        <v>8.2699999999999996E-2</v>
      </c>
      <c r="F33" s="186">
        <v>0.08</v>
      </c>
      <c r="G33" s="186">
        <v>0.08</v>
      </c>
      <c r="H33" s="282" t="s">
        <v>171</v>
      </c>
      <c r="I33" s="283">
        <f t="shared" ref="I33" si="10">F33+6%</f>
        <v>0.14000000000000001</v>
      </c>
      <c r="J33" s="283">
        <f t="shared" ref="J33" si="11">F33-6%</f>
        <v>2.0000000000000004E-2</v>
      </c>
      <c r="K33" s="284" t="s">
        <v>79</v>
      </c>
      <c r="L33" s="134">
        <v>0.06</v>
      </c>
      <c r="N33" s="239"/>
      <c r="O33" s="240"/>
      <c r="P33" s="240"/>
      <c r="Q33" s="240"/>
      <c r="R33" s="240"/>
      <c r="S33" s="240"/>
      <c r="T33" s="240"/>
      <c r="U33" s="240"/>
      <c r="V33" s="240"/>
      <c r="W33" s="240"/>
      <c r="X33" s="241"/>
    </row>
    <row r="34" spans="2:24" hidden="1" x14ac:dyDescent="0.2">
      <c r="B34" s="148" t="s">
        <v>112</v>
      </c>
      <c r="C34" s="149"/>
      <c r="D34" s="149"/>
      <c r="E34" s="149"/>
      <c r="F34" s="149"/>
      <c r="G34" s="149"/>
      <c r="H34" s="150"/>
      <c r="I34" s="151"/>
      <c r="J34" s="151"/>
      <c r="K34" s="152"/>
    </row>
    <row r="35" spans="2:24" ht="28.5" hidden="1" x14ac:dyDescent="0.2">
      <c r="B35" s="53" t="s">
        <v>187</v>
      </c>
      <c r="C35" s="169">
        <v>2E-3</v>
      </c>
      <c r="D35" s="169">
        <v>2E-3</v>
      </c>
      <c r="E35" s="169">
        <v>2E-3</v>
      </c>
    </row>
    <row r="37" spans="2:24" ht="13.5" thickBot="1" x14ac:dyDescent="0.25"/>
    <row r="38" spans="2:24" ht="13.5" thickBot="1" x14ac:dyDescent="0.25">
      <c r="B38" s="119" t="s">
        <v>199</v>
      </c>
      <c r="C38" s="242" t="s">
        <v>230</v>
      </c>
      <c r="D38" s="243"/>
      <c r="E38" s="244"/>
    </row>
    <row r="39" spans="2:24" ht="26.25" thickBot="1" x14ac:dyDescent="0.25">
      <c r="B39" s="171" t="s">
        <v>161</v>
      </c>
      <c r="C39" s="286" t="s">
        <v>203</v>
      </c>
      <c r="D39" s="173" t="s">
        <v>226</v>
      </c>
      <c r="E39" s="174" t="s">
        <v>222</v>
      </c>
      <c r="F39" s="172" t="s">
        <v>165</v>
      </c>
      <c r="G39" s="172" t="s">
        <v>228</v>
      </c>
      <c r="H39" s="197" t="s">
        <v>166</v>
      </c>
      <c r="I39" s="173" t="s">
        <v>167</v>
      </c>
      <c r="J39" s="189" t="s">
        <v>236</v>
      </c>
      <c r="K39" s="281" t="s">
        <v>168</v>
      </c>
      <c r="N39" s="246" t="s">
        <v>169</v>
      </c>
      <c r="O39" s="247"/>
      <c r="P39" s="247"/>
      <c r="Q39" s="247"/>
      <c r="R39" s="247"/>
      <c r="S39" s="247"/>
      <c r="T39" s="247"/>
      <c r="U39" s="247"/>
      <c r="V39" s="247"/>
      <c r="W39" s="247"/>
      <c r="X39" s="248"/>
    </row>
    <row r="40" spans="2:24" ht="25.5" x14ac:dyDescent="0.2">
      <c r="B40" s="176" t="s">
        <v>170</v>
      </c>
      <c r="C40" s="287" t="s">
        <v>203</v>
      </c>
      <c r="D40" s="128">
        <v>0.23949999999999999</v>
      </c>
      <c r="E40" s="129">
        <v>0.24</v>
      </c>
      <c r="F40" s="130">
        <v>0.19</v>
      </c>
      <c r="G40" s="130">
        <v>0.19</v>
      </c>
      <c r="H40" s="131" t="s">
        <v>171</v>
      </c>
      <c r="I40" s="132">
        <f>F40+6%</f>
        <v>0.25</v>
      </c>
      <c r="J40" s="132">
        <f>F40-6%</f>
        <v>0.13</v>
      </c>
      <c r="K40" s="279" t="s">
        <v>130</v>
      </c>
      <c r="L40" s="134">
        <v>0.06</v>
      </c>
      <c r="N40" s="236" t="s">
        <v>200</v>
      </c>
      <c r="O40" s="252"/>
      <c r="P40" s="252"/>
      <c r="Q40" s="252"/>
      <c r="R40" s="252"/>
      <c r="S40" s="252"/>
      <c r="T40" s="252"/>
      <c r="U40" s="252"/>
      <c r="V40" s="252"/>
      <c r="W40" s="252"/>
      <c r="X40" s="253"/>
    </row>
    <row r="41" spans="2:24" x14ac:dyDescent="0.2">
      <c r="B41" s="179" t="s">
        <v>172</v>
      </c>
      <c r="C41" s="287" t="s">
        <v>203</v>
      </c>
      <c r="D41" s="128">
        <v>0.2702</v>
      </c>
      <c r="E41" s="129">
        <v>0.25519999999999998</v>
      </c>
      <c r="F41" s="130">
        <v>0.25</v>
      </c>
      <c r="G41" s="130">
        <v>0.25</v>
      </c>
      <c r="H41" s="131" t="s">
        <v>173</v>
      </c>
      <c r="I41" s="132">
        <f>F41+5%</f>
        <v>0.3</v>
      </c>
      <c r="J41" s="132">
        <f>F41-5%</f>
        <v>0.2</v>
      </c>
      <c r="K41" s="280" t="s">
        <v>73</v>
      </c>
      <c r="L41" s="134">
        <v>0.05</v>
      </c>
      <c r="N41" s="251"/>
      <c r="O41" s="252"/>
      <c r="P41" s="252"/>
      <c r="Q41" s="252"/>
      <c r="R41" s="252"/>
      <c r="S41" s="252"/>
      <c r="T41" s="252"/>
      <c r="U41" s="252"/>
      <c r="V41" s="252"/>
      <c r="W41" s="252"/>
      <c r="X41" s="253"/>
    </row>
    <row r="42" spans="2:24" ht="25.5" x14ac:dyDescent="0.2">
      <c r="B42" s="176" t="s">
        <v>174</v>
      </c>
      <c r="C42" s="287" t="s">
        <v>203</v>
      </c>
      <c r="D42" s="128">
        <v>0.37230000000000002</v>
      </c>
      <c r="E42" s="129">
        <v>0.41070000000000001</v>
      </c>
      <c r="F42" s="130">
        <v>0.39</v>
      </c>
      <c r="G42" s="130">
        <v>0.39</v>
      </c>
      <c r="H42" s="131" t="s">
        <v>171</v>
      </c>
      <c r="I42" s="132">
        <f t="shared" ref="I42" si="12">F42+6%</f>
        <v>0.45</v>
      </c>
      <c r="J42" s="132">
        <f t="shared" ref="J42" si="13">F42-6%</f>
        <v>0.33</v>
      </c>
      <c r="K42" s="280" t="s">
        <v>74</v>
      </c>
      <c r="L42" s="134">
        <v>0.06</v>
      </c>
      <c r="N42" s="251"/>
      <c r="O42" s="252"/>
      <c r="P42" s="252"/>
      <c r="Q42" s="252"/>
      <c r="R42" s="252"/>
      <c r="S42" s="252"/>
      <c r="T42" s="252"/>
      <c r="U42" s="252"/>
      <c r="V42" s="252"/>
      <c r="W42" s="252"/>
      <c r="X42" s="253"/>
    </row>
    <row r="43" spans="2:24" ht="25.5" x14ac:dyDescent="0.2">
      <c r="B43" s="176" t="s">
        <v>67</v>
      </c>
      <c r="C43" s="287" t="s">
        <v>203</v>
      </c>
      <c r="D43" s="128">
        <v>4.9200000000000001E-2</v>
      </c>
      <c r="E43" s="129">
        <v>4.8399999999999999E-2</v>
      </c>
      <c r="F43" s="130">
        <v>0.05</v>
      </c>
      <c r="G43" s="130">
        <v>0.05</v>
      </c>
      <c r="H43" s="131" t="s">
        <v>173</v>
      </c>
      <c r="I43" s="132">
        <f t="shared" ref="I43:I44" si="14">F43+5%</f>
        <v>0.1</v>
      </c>
      <c r="J43" s="132">
        <f t="shared" ref="J43:J44" si="15">F43-5%</f>
        <v>0</v>
      </c>
      <c r="K43" s="279" t="s">
        <v>76</v>
      </c>
      <c r="L43" s="134">
        <v>0.05</v>
      </c>
      <c r="N43" s="251"/>
      <c r="O43" s="252"/>
      <c r="P43" s="252"/>
      <c r="Q43" s="252"/>
      <c r="R43" s="252"/>
      <c r="S43" s="252"/>
      <c r="T43" s="252"/>
      <c r="U43" s="252"/>
      <c r="V43" s="252"/>
      <c r="W43" s="252"/>
      <c r="X43" s="253"/>
    </row>
    <row r="44" spans="2:24" x14ac:dyDescent="0.2">
      <c r="B44" s="176" t="s">
        <v>68</v>
      </c>
      <c r="C44" s="287" t="s">
        <v>203</v>
      </c>
      <c r="D44" s="128">
        <v>0.03</v>
      </c>
      <c r="E44" s="129">
        <v>3.8300000000000001E-2</v>
      </c>
      <c r="F44" s="130">
        <v>0.05</v>
      </c>
      <c r="G44" s="130">
        <v>0.05</v>
      </c>
      <c r="H44" s="131" t="s">
        <v>173</v>
      </c>
      <c r="I44" s="132">
        <f t="shared" si="14"/>
        <v>0.1</v>
      </c>
      <c r="J44" s="132">
        <f t="shared" si="15"/>
        <v>0</v>
      </c>
      <c r="K44" s="280" t="s">
        <v>77</v>
      </c>
      <c r="L44" s="134">
        <v>0.05</v>
      </c>
      <c r="N44" s="251"/>
      <c r="O44" s="252"/>
      <c r="P44" s="252"/>
      <c r="Q44" s="252"/>
      <c r="R44" s="252"/>
      <c r="S44" s="252"/>
      <c r="T44" s="252"/>
      <c r="U44" s="252"/>
      <c r="V44" s="252"/>
      <c r="W44" s="252"/>
      <c r="X44" s="253"/>
    </row>
    <row r="45" spans="2:24" x14ac:dyDescent="0.2">
      <c r="B45" s="179" t="s">
        <v>69</v>
      </c>
      <c r="C45" s="287" t="s">
        <v>203</v>
      </c>
      <c r="D45" s="128">
        <v>0</v>
      </c>
      <c r="E45" s="129">
        <v>0</v>
      </c>
      <c r="F45" s="130">
        <v>0.05</v>
      </c>
      <c r="G45" s="130">
        <v>0.05</v>
      </c>
      <c r="H45" s="131" t="s">
        <v>173</v>
      </c>
      <c r="I45" s="132">
        <f>F45+5%</f>
        <v>0.1</v>
      </c>
      <c r="J45" s="132">
        <f>F45-5%</f>
        <v>0</v>
      </c>
      <c r="K45" s="280" t="s">
        <v>78</v>
      </c>
      <c r="L45" s="134">
        <v>0.05</v>
      </c>
      <c r="N45" s="251"/>
      <c r="O45" s="252"/>
      <c r="P45" s="252"/>
      <c r="Q45" s="252"/>
      <c r="R45" s="252"/>
      <c r="S45" s="252"/>
      <c r="T45" s="252"/>
      <c r="U45" s="252"/>
      <c r="V45" s="252"/>
      <c r="W45" s="252"/>
      <c r="X45" s="253"/>
    </row>
    <row r="46" spans="2:24" x14ac:dyDescent="0.2">
      <c r="B46" s="179" t="s">
        <v>107</v>
      </c>
      <c r="C46" s="287" t="s">
        <v>203</v>
      </c>
      <c r="D46" s="128">
        <v>1.46E-2</v>
      </c>
      <c r="E46" s="129">
        <v>3.2599999999999997E-2</v>
      </c>
      <c r="F46" s="130">
        <v>0.05</v>
      </c>
      <c r="G46" s="130">
        <v>0.05</v>
      </c>
      <c r="H46" s="131" t="s">
        <v>173</v>
      </c>
      <c r="I46" s="132">
        <f>F46+5%</f>
        <v>0.1</v>
      </c>
      <c r="J46" s="132">
        <f>F46-5%</f>
        <v>0</v>
      </c>
      <c r="K46" s="280" t="s">
        <v>78</v>
      </c>
      <c r="L46" s="134">
        <v>0.05</v>
      </c>
      <c r="N46" s="251"/>
      <c r="O46" s="252"/>
      <c r="P46" s="252"/>
      <c r="Q46" s="252"/>
      <c r="R46" s="252"/>
      <c r="S46" s="252"/>
      <c r="T46" s="252"/>
      <c r="U46" s="252"/>
      <c r="V46" s="252"/>
      <c r="W46" s="252"/>
      <c r="X46" s="253"/>
    </row>
    <row r="47" spans="2:24" x14ac:dyDescent="0.2">
      <c r="B47" s="179" t="s">
        <v>70</v>
      </c>
      <c r="C47" s="287" t="s">
        <v>203</v>
      </c>
      <c r="D47" s="128">
        <v>0.1862</v>
      </c>
      <c r="E47" s="129">
        <v>0.14549999999999999</v>
      </c>
      <c r="F47" s="130">
        <v>0.15</v>
      </c>
      <c r="G47" s="130">
        <v>0.12</v>
      </c>
      <c r="H47" s="131" t="s">
        <v>173</v>
      </c>
      <c r="I47" s="132">
        <f>G47+5%</f>
        <v>0.16999999999999998</v>
      </c>
      <c r="J47" s="132">
        <f>G47-5%</f>
        <v>6.9999999999999993E-2</v>
      </c>
      <c r="K47" s="280" t="s">
        <v>78</v>
      </c>
      <c r="L47" s="134">
        <v>0.05</v>
      </c>
      <c r="N47" s="251"/>
      <c r="O47" s="252"/>
      <c r="P47" s="252"/>
      <c r="Q47" s="252"/>
      <c r="R47" s="252"/>
      <c r="S47" s="252"/>
      <c r="T47" s="252"/>
      <c r="U47" s="252"/>
      <c r="V47" s="252"/>
      <c r="W47" s="252"/>
      <c r="X47" s="253"/>
    </row>
    <row r="48" spans="2:24" x14ac:dyDescent="0.2">
      <c r="B48" s="179" t="s">
        <v>71</v>
      </c>
      <c r="C48" s="287" t="s">
        <v>203</v>
      </c>
      <c r="D48" s="128">
        <v>2.8299999999999999E-2</v>
      </c>
      <c r="E48" s="129">
        <v>3.1800000000000002E-2</v>
      </c>
      <c r="F48" s="130">
        <v>0.05</v>
      </c>
      <c r="G48" s="130">
        <v>0.05</v>
      </c>
      <c r="H48" s="131" t="s">
        <v>173</v>
      </c>
      <c r="I48" s="132">
        <f t="shared" ref="I48" si="16">F48+5%</f>
        <v>0.1</v>
      </c>
      <c r="J48" s="132">
        <f t="shared" ref="J48" si="17">F48-5%</f>
        <v>0</v>
      </c>
      <c r="K48" s="285" t="s">
        <v>203</v>
      </c>
      <c r="L48" s="134">
        <v>0.05</v>
      </c>
      <c r="N48" s="251"/>
      <c r="O48" s="252"/>
      <c r="P48" s="252"/>
      <c r="Q48" s="252"/>
      <c r="R48" s="252"/>
      <c r="S48" s="252"/>
      <c r="T48" s="252"/>
      <c r="U48" s="252"/>
      <c r="V48" s="252"/>
      <c r="W48" s="252"/>
      <c r="X48" s="253"/>
    </row>
    <row r="49" spans="2:24" x14ac:dyDescent="0.2">
      <c r="B49" s="179" t="s">
        <v>175</v>
      </c>
      <c r="C49" s="288" t="s">
        <v>203</v>
      </c>
      <c r="D49" s="138">
        <f t="shared" ref="D49:E49" si="18">SUM(D40:D48)</f>
        <v>1.1903000000000001</v>
      </c>
      <c r="E49" s="139">
        <f t="shared" si="18"/>
        <v>1.2024999999999999</v>
      </c>
      <c r="F49" s="140">
        <v>1.2300000000000002</v>
      </c>
      <c r="G49" s="140">
        <f>SUM(G40:G48)</f>
        <v>1.2000000000000004</v>
      </c>
      <c r="H49" s="181" t="s">
        <v>203</v>
      </c>
      <c r="I49" s="181" t="s">
        <v>203</v>
      </c>
      <c r="J49" s="181" t="s">
        <v>203</v>
      </c>
      <c r="K49" s="285" t="s">
        <v>203</v>
      </c>
      <c r="N49" s="251"/>
      <c r="O49" s="252"/>
      <c r="P49" s="252"/>
      <c r="Q49" s="252"/>
      <c r="R49" s="252"/>
      <c r="S49" s="252"/>
      <c r="T49" s="252"/>
      <c r="U49" s="252"/>
      <c r="V49" s="252"/>
      <c r="W49" s="252"/>
      <c r="X49" s="253"/>
    </row>
    <row r="50" spans="2:24" ht="13.5" thickBot="1" x14ac:dyDescent="0.25">
      <c r="B50" s="182" t="s">
        <v>176</v>
      </c>
      <c r="C50" s="289" t="s">
        <v>203</v>
      </c>
      <c r="D50" s="184">
        <v>0.2303</v>
      </c>
      <c r="E50" s="185">
        <v>0.2409</v>
      </c>
      <c r="F50" s="186">
        <v>0.25</v>
      </c>
      <c r="G50" s="186">
        <v>0.25</v>
      </c>
      <c r="H50" s="282" t="s">
        <v>171</v>
      </c>
      <c r="I50" s="283">
        <f t="shared" ref="I50" si="19">F50+6%</f>
        <v>0.31</v>
      </c>
      <c r="J50" s="283">
        <f t="shared" ref="J50" si="20">F50-6%</f>
        <v>0.19</v>
      </c>
      <c r="K50" s="284" t="s">
        <v>79</v>
      </c>
      <c r="L50" s="134">
        <v>0.06</v>
      </c>
      <c r="N50" s="254"/>
      <c r="O50" s="255"/>
      <c r="P50" s="255"/>
      <c r="Q50" s="255"/>
      <c r="R50" s="255"/>
      <c r="S50" s="255"/>
      <c r="T50" s="255"/>
      <c r="U50" s="255"/>
      <c r="V50" s="255"/>
      <c r="W50" s="255"/>
      <c r="X50" s="256"/>
    </row>
    <row r="51" spans="2:24" hidden="1" x14ac:dyDescent="0.2">
      <c r="B51" s="153" t="s">
        <v>112</v>
      </c>
      <c r="C51" s="128"/>
      <c r="D51" s="128"/>
      <c r="E51" s="128"/>
      <c r="F51" s="128"/>
      <c r="G51" s="128"/>
      <c r="H51" s="154"/>
      <c r="I51" s="155"/>
      <c r="J51" s="155"/>
      <c r="K51" s="156"/>
    </row>
    <row r="52" spans="2:24" ht="28.5" hidden="1" x14ac:dyDescent="0.2">
      <c r="B52" s="53" t="s">
        <v>187</v>
      </c>
      <c r="C52" s="169">
        <v>2.3999999999999998E-3</v>
      </c>
      <c r="D52" s="169">
        <v>2.3999999999999998E-3</v>
      </c>
      <c r="E52" s="169">
        <v>2E-3</v>
      </c>
    </row>
    <row r="53" spans="2:24" ht="14.25" x14ac:dyDescent="0.2">
      <c r="B53" s="32"/>
      <c r="C53" s="169"/>
      <c r="D53" s="169"/>
      <c r="E53" s="169"/>
    </row>
    <row r="54" spans="2:24" ht="15" thickBot="1" x14ac:dyDescent="0.25">
      <c r="B54" s="32"/>
      <c r="C54" s="169"/>
      <c r="D54" s="169"/>
      <c r="E54" s="169"/>
    </row>
    <row r="55" spans="2:24" ht="13.5" thickBot="1" x14ac:dyDescent="0.25">
      <c r="B55" s="119" t="s">
        <v>196</v>
      </c>
      <c r="C55" s="242" t="s">
        <v>230</v>
      </c>
      <c r="D55" s="243"/>
      <c r="E55" s="244"/>
    </row>
    <row r="56" spans="2:24" ht="26.25" thickBot="1" x14ac:dyDescent="0.25">
      <c r="B56" s="171" t="s">
        <v>161</v>
      </c>
      <c r="C56" s="172" t="s">
        <v>223</v>
      </c>
      <c r="D56" s="173" t="s">
        <v>226</v>
      </c>
      <c r="E56" s="174" t="s">
        <v>227</v>
      </c>
      <c r="F56" s="172" t="s">
        <v>165</v>
      </c>
      <c r="G56" s="172" t="s">
        <v>235</v>
      </c>
      <c r="H56" s="197" t="s">
        <v>166</v>
      </c>
      <c r="I56" s="173" t="s">
        <v>167</v>
      </c>
      <c r="J56" s="189" t="s">
        <v>203</v>
      </c>
      <c r="K56" s="281" t="s">
        <v>168</v>
      </c>
      <c r="N56" s="246" t="s">
        <v>169</v>
      </c>
      <c r="O56" s="247"/>
      <c r="P56" s="247"/>
      <c r="Q56" s="247"/>
      <c r="R56" s="247"/>
      <c r="S56" s="247"/>
      <c r="T56" s="247"/>
      <c r="U56" s="247"/>
      <c r="V56" s="247"/>
      <c r="W56" s="247"/>
      <c r="X56" s="248"/>
    </row>
    <row r="57" spans="2:24" ht="25.5" x14ac:dyDescent="0.2">
      <c r="B57" s="176" t="s">
        <v>170</v>
      </c>
      <c r="C57" s="287" t="s">
        <v>203</v>
      </c>
      <c r="D57" s="290" t="s">
        <v>203</v>
      </c>
      <c r="E57" s="291" t="s">
        <v>203</v>
      </c>
      <c r="F57" s="200" t="s">
        <v>203</v>
      </c>
      <c r="G57" s="200" t="s">
        <v>203</v>
      </c>
      <c r="H57" s="131" t="s">
        <v>171</v>
      </c>
      <c r="I57" s="181" t="s">
        <v>203</v>
      </c>
      <c r="J57" s="181" t="s">
        <v>203</v>
      </c>
      <c r="K57" s="292" t="s">
        <v>203</v>
      </c>
      <c r="L57" s="134">
        <v>0.06</v>
      </c>
      <c r="N57" s="233" t="s">
        <v>197</v>
      </c>
      <c r="O57" s="249"/>
      <c r="P57" s="249"/>
      <c r="Q57" s="249"/>
      <c r="R57" s="249"/>
      <c r="S57" s="249"/>
      <c r="T57" s="249"/>
      <c r="U57" s="249"/>
      <c r="V57" s="249"/>
      <c r="W57" s="249"/>
      <c r="X57" s="250"/>
    </row>
    <row r="58" spans="2:24" x14ac:dyDescent="0.2">
      <c r="B58" s="179" t="s">
        <v>172</v>
      </c>
      <c r="C58" s="287" t="s">
        <v>203</v>
      </c>
      <c r="D58" s="290" t="s">
        <v>203</v>
      </c>
      <c r="E58" s="291" t="s">
        <v>203</v>
      </c>
      <c r="F58" s="200" t="s">
        <v>203</v>
      </c>
      <c r="G58" s="221">
        <v>1</v>
      </c>
      <c r="H58" s="131" t="s">
        <v>173</v>
      </c>
      <c r="I58" s="165">
        <f>G58+5%</f>
        <v>1.05</v>
      </c>
      <c r="J58" s="165">
        <f>G58-5%</f>
        <v>0.95</v>
      </c>
      <c r="K58" s="292" t="s">
        <v>203</v>
      </c>
      <c r="L58" s="134">
        <v>0.05</v>
      </c>
      <c r="N58" s="251"/>
      <c r="O58" s="252"/>
      <c r="P58" s="252"/>
      <c r="Q58" s="252"/>
      <c r="R58" s="252"/>
      <c r="S58" s="252"/>
      <c r="T58" s="252"/>
      <c r="U58" s="252"/>
      <c r="V58" s="252"/>
      <c r="W58" s="252"/>
      <c r="X58" s="253"/>
    </row>
    <row r="59" spans="2:24" ht="25.5" x14ac:dyDescent="0.2">
      <c r="B59" s="176" t="s">
        <v>174</v>
      </c>
      <c r="C59" s="287" t="s">
        <v>203</v>
      </c>
      <c r="D59" s="290" t="s">
        <v>203</v>
      </c>
      <c r="E59" s="291" t="s">
        <v>203</v>
      </c>
      <c r="F59" s="200" t="s">
        <v>203</v>
      </c>
      <c r="G59" s="221">
        <v>0.06</v>
      </c>
      <c r="H59" s="131" t="s">
        <v>171</v>
      </c>
      <c r="I59" s="165">
        <f>G59+6%</f>
        <v>0.12</v>
      </c>
      <c r="J59" s="165">
        <f>G59-6%</f>
        <v>0</v>
      </c>
      <c r="K59" s="285" t="s">
        <v>203</v>
      </c>
      <c r="L59" s="134">
        <v>0.06</v>
      </c>
      <c r="N59" s="251"/>
      <c r="O59" s="252"/>
      <c r="P59" s="252"/>
      <c r="Q59" s="252"/>
      <c r="R59" s="252"/>
      <c r="S59" s="252"/>
      <c r="T59" s="252"/>
      <c r="U59" s="252"/>
      <c r="V59" s="252"/>
      <c r="W59" s="252"/>
      <c r="X59" s="253"/>
    </row>
    <row r="60" spans="2:24" x14ac:dyDescent="0.2">
      <c r="B60" s="179" t="s">
        <v>70</v>
      </c>
      <c r="C60" s="127">
        <v>1</v>
      </c>
      <c r="D60" s="128">
        <v>1</v>
      </c>
      <c r="E60" s="129">
        <v>1</v>
      </c>
      <c r="F60" s="130">
        <v>0.95</v>
      </c>
      <c r="G60" s="221">
        <v>0.15</v>
      </c>
      <c r="H60" s="131" t="s">
        <v>173</v>
      </c>
      <c r="I60" s="165">
        <f>G60+5%</f>
        <v>0.2</v>
      </c>
      <c r="J60" s="165">
        <f>G60-5%</f>
        <v>9.9999999999999992E-2</v>
      </c>
      <c r="K60" s="280" t="s">
        <v>78</v>
      </c>
      <c r="L60" s="134">
        <v>0.05</v>
      </c>
      <c r="N60" s="251"/>
      <c r="O60" s="252"/>
      <c r="P60" s="252"/>
      <c r="Q60" s="252"/>
      <c r="R60" s="252"/>
      <c r="S60" s="252"/>
      <c r="T60" s="252"/>
      <c r="U60" s="252"/>
      <c r="V60" s="252"/>
      <c r="W60" s="252"/>
      <c r="X60" s="253"/>
    </row>
    <row r="61" spans="2:24" x14ac:dyDescent="0.2">
      <c r="B61" s="179" t="s">
        <v>175</v>
      </c>
      <c r="C61" s="137">
        <f>SUM(C57:C60)</f>
        <v>1</v>
      </c>
      <c r="D61" s="138">
        <f>SUM(D57:D60)</f>
        <v>1</v>
      </c>
      <c r="E61" s="139">
        <f>SUM(E57:E60)</f>
        <v>1</v>
      </c>
      <c r="F61" s="140">
        <v>1</v>
      </c>
      <c r="G61" s="140">
        <f>SUM(G57:G60)</f>
        <v>1.21</v>
      </c>
      <c r="H61" s="181" t="s">
        <v>203</v>
      </c>
      <c r="I61" s="181" t="s">
        <v>203</v>
      </c>
      <c r="J61" s="181" t="s">
        <v>203</v>
      </c>
      <c r="K61" s="285" t="s">
        <v>203</v>
      </c>
      <c r="N61" s="251"/>
      <c r="O61" s="252"/>
      <c r="P61" s="252"/>
      <c r="Q61" s="252"/>
      <c r="R61" s="252"/>
      <c r="S61" s="252"/>
      <c r="T61" s="252"/>
      <c r="U61" s="252"/>
      <c r="V61" s="252"/>
      <c r="W61" s="252"/>
      <c r="X61" s="253"/>
    </row>
    <row r="62" spans="2:24" ht="13.5" thickBot="1" x14ac:dyDescent="0.25">
      <c r="B62" s="182" t="s">
        <v>176</v>
      </c>
      <c r="C62" s="289" t="s">
        <v>203</v>
      </c>
      <c r="D62" s="293" t="s">
        <v>203</v>
      </c>
      <c r="E62" s="294" t="s">
        <v>203</v>
      </c>
      <c r="F62" s="295" t="s">
        <v>203</v>
      </c>
      <c r="G62" s="295" t="s">
        <v>203</v>
      </c>
      <c r="H62" s="282" t="s">
        <v>171</v>
      </c>
      <c r="I62" s="296" t="s">
        <v>203</v>
      </c>
      <c r="J62" s="296" t="s">
        <v>203</v>
      </c>
      <c r="K62" s="297" t="s">
        <v>203</v>
      </c>
      <c r="L62" s="134">
        <v>0.06</v>
      </c>
      <c r="N62" s="254"/>
      <c r="O62" s="255"/>
      <c r="P62" s="255"/>
      <c r="Q62" s="255"/>
      <c r="R62" s="255"/>
      <c r="S62" s="255"/>
      <c r="T62" s="255"/>
      <c r="U62" s="255"/>
      <c r="V62" s="255"/>
      <c r="W62" s="255"/>
      <c r="X62" s="256"/>
    </row>
    <row r="63" spans="2:24" ht="28.5" hidden="1" x14ac:dyDescent="0.2">
      <c r="B63" s="53" t="s">
        <v>187</v>
      </c>
      <c r="C63" s="169">
        <v>1E-3</v>
      </c>
      <c r="D63" s="169">
        <v>1E-3</v>
      </c>
      <c r="E63" s="169">
        <v>1E-3</v>
      </c>
    </row>
    <row r="65" spans="2:24" ht="13.5" thickBot="1" x14ac:dyDescent="0.25"/>
    <row r="66" spans="2:24" ht="13.5" thickBot="1" x14ac:dyDescent="0.25">
      <c r="B66" s="119" t="s">
        <v>97</v>
      </c>
      <c r="C66" s="242" t="s">
        <v>230</v>
      </c>
      <c r="D66" s="243"/>
      <c r="E66" s="244"/>
    </row>
    <row r="67" spans="2:24" ht="26.25" thickBot="1" x14ac:dyDescent="0.25">
      <c r="B67" s="171" t="s">
        <v>161</v>
      </c>
      <c r="C67" s="172" t="s">
        <v>223</v>
      </c>
      <c r="D67" s="173" t="s">
        <v>226</v>
      </c>
      <c r="E67" s="299" t="s">
        <v>203</v>
      </c>
      <c r="F67" s="172" t="s">
        <v>165</v>
      </c>
      <c r="G67" s="172" t="s">
        <v>228</v>
      </c>
      <c r="H67" s="197" t="s">
        <v>166</v>
      </c>
      <c r="I67" s="173" t="s">
        <v>167</v>
      </c>
      <c r="J67" s="189" t="s">
        <v>236</v>
      </c>
      <c r="K67" s="281" t="s">
        <v>168</v>
      </c>
      <c r="N67" s="246" t="s">
        <v>169</v>
      </c>
      <c r="O67" s="247"/>
      <c r="P67" s="247"/>
      <c r="Q67" s="247"/>
      <c r="R67" s="247"/>
      <c r="S67" s="247"/>
      <c r="T67" s="247"/>
      <c r="U67" s="247"/>
      <c r="V67" s="247"/>
      <c r="W67" s="247"/>
      <c r="X67" s="248"/>
    </row>
    <row r="68" spans="2:24" ht="25.5" x14ac:dyDescent="0.2">
      <c r="B68" s="176" t="s">
        <v>170</v>
      </c>
      <c r="C68" s="127">
        <v>0.3624</v>
      </c>
      <c r="D68" s="202" t="s">
        <v>231</v>
      </c>
      <c r="E68" s="300" t="s">
        <v>203</v>
      </c>
      <c r="F68" s="130">
        <v>0.46</v>
      </c>
      <c r="G68" s="130">
        <v>0.46</v>
      </c>
      <c r="H68" s="131" t="s">
        <v>171</v>
      </c>
      <c r="I68" s="132">
        <f>F68+6%</f>
        <v>0.52</v>
      </c>
      <c r="J68" s="132">
        <f>F68-6%</f>
        <v>0.4</v>
      </c>
      <c r="K68" s="279" t="s">
        <v>233</v>
      </c>
      <c r="L68" s="134">
        <v>0.06</v>
      </c>
      <c r="N68" s="233" t="s">
        <v>177</v>
      </c>
      <c r="O68" s="249"/>
      <c r="P68" s="249"/>
      <c r="Q68" s="249"/>
      <c r="R68" s="249"/>
      <c r="S68" s="249"/>
      <c r="T68" s="249"/>
      <c r="U68" s="249"/>
      <c r="V68" s="249"/>
      <c r="W68" s="249"/>
      <c r="X68" s="250"/>
    </row>
    <row r="69" spans="2:24" x14ac:dyDescent="0.2">
      <c r="B69" s="179" t="s">
        <v>172</v>
      </c>
      <c r="C69" s="127">
        <v>0.3367</v>
      </c>
      <c r="D69" s="301" t="s">
        <v>203</v>
      </c>
      <c r="E69" s="300" t="s">
        <v>203</v>
      </c>
      <c r="F69" s="130">
        <v>0.38</v>
      </c>
      <c r="G69" s="130">
        <v>0.38</v>
      </c>
      <c r="H69" s="131" t="s">
        <v>173</v>
      </c>
      <c r="I69" s="132">
        <f>F69+5%</f>
        <v>0.43</v>
      </c>
      <c r="J69" s="132">
        <f>F69-5%</f>
        <v>0.33</v>
      </c>
      <c r="K69" s="298" t="s">
        <v>73</v>
      </c>
      <c r="L69" s="134">
        <v>0.05</v>
      </c>
      <c r="N69" s="251"/>
      <c r="O69" s="252"/>
      <c r="P69" s="252"/>
      <c r="Q69" s="252"/>
      <c r="R69" s="252"/>
      <c r="S69" s="252"/>
      <c r="T69" s="252"/>
      <c r="U69" s="252"/>
      <c r="V69" s="252"/>
      <c r="W69" s="252"/>
      <c r="X69" s="253"/>
    </row>
    <row r="70" spans="2:24" ht="25.5" x14ac:dyDescent="0.2">
      <c r="B70" s="176" t="s">
        <v>174</v>
      </c>
      <c r="C70" s="127">
        <v>0.3392</v>
      </c>
      <c r="D70" s="301" t="s">
        <v>203</v>
      </c>
      <c r="E70" s="300" t="s">
        <v>203</v>
      </c>
      <c r="F70" s="130">
        <v>0.33</v>
      </c>
      <c r="G70" s="130">
        <v>0.33</v>
      </c>
      <c r="H70" s="131" t="s">
        <v>171</v>
      </c>
      <c r="I70" s="132">
        <f t="shared" ref="I70" si="21">F70+6%</f>
        <v>0.39</v>
      </c>
      <c r="J70" s="132">
        <f t="shared" ref="J70" si="22">F70-6%</f>
        <v>0.27</v>
      </c>
      <c r="K70" s="279" t="s">
        <v>74</v>
      </c>
      <c r="L70" s="134">
        <v>0.06</v>
      </c>
      <c r="N70" s="251"/>
      <c r="O70" s="252"/>
      <c r="P70" s="252"/>
      <c r="Q70" s="252"/>
      <c r="R70" s="252"/>
      <c r="S70" s="252"/>
      <c r="T70" s="252"/>
      <c r="U70" s="252"/>
      <c r="V70" s="252"/>
      <c r="W70" s="252"/>
      <c r="X70" s="253"/>
    </row>
    <row r="71" spans="2:24" x14ac:dyDescent="0.2">
      <c r="B71" s="179" t="s">
        <v>70</v>
      </c>
      <c r="C71" s="127">
        <v>0.192</v>
      </c>
      <c r="D71" s="301" t="s">
        <v>203</v>
      </c>
      <c r="E71" s="300" t="s">
        <v>203</v>
      </c>
      <c r="F71" s="130">
        <v>0.15</v>
      </c>
      <c r="G71" s="130">
        <v>0.15</v>
      </c>
      <c r="H71" s="131" t="s">
        <v>173</v>
      </c>
      <c r="I71" s="132">
        <f>IF(F71+5%&gt;20%,20%,F71+5%)</f>
        <v>0.2</v>
      </c>
      <c r="J71" s="132">
        <f>IF(F71+5%&gt;20%,15%,F71-5%)</f>
        <v>9.9999999999999992E-2</v>
      </c>
      <c r="K71" s="280" t="s">
        <v>78</v>
      </c>
      <c r="L71" s="134">
        <v>0.05</v>
      </c>
      <c r="N71" s="251"/>
      <c r="O71" s="252"/>
      <c r="P71" s="252"/>
      <c r="Q71" s="252"/>
      <c r="R71" s="252"/>
      <c r="S71" s="252"/>
      <c r="T71" s="252"/>
      <c r="U71" s="252"/>
      <c r="V71" s="252"/>
      <c r="W71" s="252"/>
      <c r="X71" s="253"/>
    </row>
    <row r="72" spans="2:24" x14ac:dyDescent="0.2">
      <c r="B72" s="179" t="s">
        <v>175</v>
      </c>
      <c r="C72" s="137">
        <f>SUM(C68:C71)</f>
        <v>1.2302999999999999</v>
      </c>
      <c r="D72" s="302" t="s">
        <v>203</v>
      </c>
      <c r="E72" s="303" t="s">
        <v>203</v>
      </c>
      <c r="F72" s="140">
        <v>1.32</v>
      </c>
      <c r="G72" s="140">
        <f>SUM(G68:G71)</f>
        <v>1.32</v>
      </c>
      <c r="H72" s="181" t="s">
        <v>203</v>
      </c>
      <c r="I72" s="181" t="s">
        <v>203</v>
      </c>
      <c r="J72" s="181" t="s">
        <v>203</v>
      </c>
      <c r="K72" s="285" t="s">
        <v>203</v>
      </c>
      <c r="N72" s="251"/>
      <c r="O72" s="252"/>
      <c r="P72" s="252"/>
      <c r="Q72" s="252"/>
      <c r="R72" s="252"/>
      <c r="S72" s="252"/>
      <c r="T72" s="252"/>
      <c r="U72" s="252"/>
      <c r="V72" s="252"/>
      <c r="W72" s="252"/>
      <c r="X72" s="253"/>
    </row>
    <row r="73" spans="2:24" ht="13.5" thickBot="1" x14ac:dyDescent="0.25">
      <c r="B73" s="182" t="s">
        <v>176</v>
      </c>
      <c r="C73" s="183">
        <v>0.85609999999999997</v>
      </c>
      <c r="D73" s="304" t="s">
        <v>203</v>
      </c>
      <c r="E73" s="305" t="s">
        <v>203</v>
      </c>
      <c r="F73" s="186">
        <v>0.22</v>
      </c>
      <c r="G73" s="186">
        <v>0.22</v>
      </c>
      <c r="H73" s="282" t="s">
        <v>171</v>
      </c>
      <c r="I73" s="283">
        <f>G73+6%</f>
        <v>0.28000000000000003</v>
      </c>
      <c r="J73" s="283">
        <f>G73-6%</f>
        <v>0.16</v>
      </c>
      <c r="K73" s="284" t="s">
        <v>79</v>
      </c>
      <c r="L73" s="134">
        <v>0.06</v>
      </c>
      <c r="N73" s="254"/>
      <c r="O73" s="255"/>
      <c r="P73" s="255"/>
      <c r="Q73" s="255"/>
      <c r="R73" s="255"/>
      <c r="S73" s="255"/>
      <c r="T73" s="255"/>
      <c r="U73" s="255"/>
      <c r="V73" s="255"/>
      <c r="W73" s="255"/>
      <c r="X73" s="256"/>
    </row>
    <row r="74" spans="2:24" hidden="1" x14ac:dyDescent="0.2">
      <c r="B74" s="148" t="s">
        <v>112</v>
      </c>
      <c r="C74" s="149"/>
      <c r="D74" s="149"/>
      <c r="E74" s="149"/>
      <c r="F74" s="149"/>
      <c r="G74" s="149"/>
      <c r="H74" s="150"/>
      <c r="I74" s="151"/>
      <c r="J74" s="151"/>
      <c r="K74" s="152"/>
      <c r="P74" s="163"/>
      <c r="Q74" s="163"/>
      <c r="R74" s="163"/>
      <c r="S74" s="163"/>
      <c r="T74" s="163"/>
      <c r="U74" s="163"/>
      <c r="V74" s="163"/>
      <c r="W74" s="163"/>
      <c r="X74" s="164"/>
    </row>
    <row r="75" spans="2:24" ht="28.5" hidden="1" x14ac:dyDescent="0.2">
      <c r="B75" s="53" t="s">
        <v>187</v>
      </c>
      <c r="C75" s="169">
        <v>2E-3</v>
      </c>
    </row>
    <row r="76" spans="2:24" ht="14.25" x14ac:dyDescent="0.2">
      <c r="B76" s="32"/>
      <c r="C76" s="169"/>
    </row>
    <row r="77" spans="2:24" ht="15" thickBot="1" x14ac:dyDescent="0.25">
      <c r="B77" s="32"/>
      <c r="C77" s="169"/>
    </row>
    <row r="78" spans="2:24" ht="13.5" thickBot="1" x14ac:dyDescent="0.25">
      <c r="B78" s="119" t="s">
        <v>201</v>
      </c>
      <c r="C78" s="242" t="s">
        <v>230</v>
      </c>
      <c r="D78" s="243"/>
      <c r="E78" s="244"/>
      <c r="F78" s="80" t="s">
        <v>202</v>
      </c>
    </row>
    <row r="79" spans="2:24" ht="26.25" thickBot="1" x14ac:dyDescent="0.25">
      <c r="B79" s="171" t="s">
        <v>161</v>
      </c>
      <c r="C79" s="172" t="s">
        <v>162</v>
      </c>
      <c r="D79" s="173" t="s">
        <v>163</v>
      </c>
      <c r="E79" s="174" t="s">
        <v>164</v>
      </c>
      <c r="F79" s="172" t="s">
        <v>165</v>
      </c>
      <c r="G79" s="175" t="s">
        <v>228</v>
      </c>
      <c r="H79" s="306" t="s">
        <v>166</v>
      </c>
      <c r="I79" s="173" t="s">
        <v>167</v>
      </c>
      <c r="J79" s="189" t="s">
        <v>203</v>
      </c>
      <c r="K79" s="281" t="s">
        <v>168</v>
      </c>
      <c r="N79" s="246" t="s">
        <v>169</v>
      </c>
      <c r="O79" s="247"/>
      <c r="P79" s="247"/>
      <c r="Q79" s="247"/>
      <c r="R79" s="247"/>
      <c r="S79" s="247"/>
      <c r="T79" s="247"/>
      <c r="U79" s="247"/>
      <c r="V79" s="247"/>
      <c r="W79" s="247"/>
      <c r="X79" s="248"/>
    </row>
    <row r="80" spans="2:24" ht="25.5" x14ac:dyDescent="0.2">
      <c r="B80" s="176" t="s">
        <v>170</v>
      </c>
      <c r="C80" s="202" t="s">
        <v>231</v>
      </c>
      <c r="D80" s="202" t="s">
        <v>231</v>
      </c>
      <c r="E80" s="202" t="s">
        <v>231</v>
      </c>
      <c r="F80" s="130">
        <v>0.99</v>
      </c>
      <c r="G80" s="177">
        <v>0.99</v>
      </c>
      <c r="H80" s="178" t="s">
        <v>171</v>
      </c>
      <c r="I80" s="132">
        <f>F80+6%</f>
        <v>1.05</v>
      </c>
      <c r="J80" s="132">
        <f>F80-6%</f>
        <v>0.92999999999999994</v>
      </c>
      <c r="K80" s="279" t="s">
        <v>233</v>
      </c>
      <c r="L80" s="134">
        <v>0.06</v>
      </c>
      <c r="N80" s="236" t="s">
        <v>207</v>
      </c>
      <c r="O80" s="252"/>
      <c r="P80" s="252"/>
      <c r="Q80" s="252"/>
      <c r="R80" s="252"/>
      <c r="S80" s="252"/>
      <c r="T80" s="252"/>
      <c r="U80" s="252"/>
      <c r="V80" s="252"/>
      <c r="W80" s="252"/>
      <c r="X80" s="253"/>
    </row>
    <row r="81" spans="2:24" x14ac:dyDescent="0.2">
      <c r="B81" s="179" t="s">
        <v>172</v>
      </c>
      <c r="C81" s="287" t="s">
        <v>203</v>
      </c>
      <c r="D81" s="290" t="s">
        <v>203</v>
      </c>
      <c r="E81" s="291" t="s">
        <v>203</v>
      </c>
      <c r="F81" s="130">
        <v>0.3</v>
      </c>
      <c r="G81" s="177">
        <v>0.3</v>
      </c>
      <c r="H81" s="178" t="s">
        <v>173</v>
      </c>
      <c r="I81" s="132">
        <f>F81+5%</f>
        <v>0.35</v>
      </c>
      <c r="J81" s="132">
        <f>F81-5%</f>
        <v>0.25</v>
      </c>
      <c r="K81" s="280" t="s">
        <v>73</v>
      </c>
      <c r="L81" s="134">
        <v>0.05</v>
      </c>
      <c r="N81" s="251"/>
      <c r="O81" s="252"/>
      <c r="P81" s="252"/>
      <c r="Q81" s="252"/>
      <c r="R81" s="252"/>
      <c r="S81" s="252"/>
      <c r="T81" s="252"/>
      <c r="U81" s="252"/>
      <c r="V81" s="252"/>
      <c r="W81" s="252"/>
      <c r="X81" s="253"/>
    </row>
    <row r="82" spans="2:24" ht="25.5" x14ac:dyDescent="0.2">
      <c r="B82" s="176" t="s">
        <v>174</v>
      </c>
      <c r="C82" s="287" t="s">
        <v>203</v>
      </c>
      <c r="D82" s="290" t="s">
        <v>203</v>
      </c>
      <c r="E82" s="291" t="s">
        <v>203</v>
      </c>
      <c r="F82" s="130">
        <v>0.06</v>
      </c>
      <c r="G82" s="177">
        <v>0.06</v>
      </c>
      <c r="H82" s="178" t="s">
        <v>171</v>
      </c>
      <c r="I82" s="132">
        <f t="shared" ref="I82:I85" si="23">F82+6%</f>
        <v>0.12</v>
      </c>
      <c r="J82" s="132">
        <f t="shared" ref="J82:J85" si="24">F82-6%</f>
        <v>0</v>
      </c>
      <c r="K82" s="280" t="s">
        <v>74</v>
      </c>
      <c r="L82" s="134">
        <v>0.06</v>
      </c>
      <c r="N82" s="251"/>
      <c r="O82" s="252"/>
      <c r="P82" s="252"/>
      <c r="Q82" s="252"/>
      <c r="R82" s="252"/>
      <c r="S82" s="252"/>
      <c r="T82" s="252"/>
      <c r="U82" s="252"/>
      <c r="V82" s="252"/>
      <c r="W82" s="252"/>
      <c r="X82" s="253"/>
    </row>
    <row r="83" spans="2:24" x14ac:dyDescent="0.2">
      <c r="B83" s="179" t="s">
        <v>70</v>
      </c>
      <c r="C83" s="287" t="s">
        <v>203</v>
      </c>
      <c r="D83" s="290" t="s">
        <v>203</v>
      </c>
      <c r="E83" s="291" t="s">
        <v>203</v>
      </c>
      <c r="F83" s="130">
        <v>0.15</v>
      </c>
      <c r="G83" s="177">
        <v>0.15</v>
      </c>
      <c r="H83" s="178" t="s">
        <v>173</v>
      </c>
      <c r="I83" s="132">
        <f>F83+5%</f>
        <v>0.2</v>
      </c>
      <c r="J83" s="132">
        <f>F83-5%</f>
        <v>9.9999999999999992E-2</v>
      </c>
      <c r="K83" s="280" t="s">
        <v>78</v>
      </c>
      <c r="L83" s="134">
        <v>0.05</v>
      </c>
      <c r="N83" s="251"/>
      <c r="O83" s="252"/>
      <c r="P83" s="252"/>
      <c r="Q83" s="252"/>
      <c r="R83" s="252"/>
      <c r="S83" s="252"/>
      <c r="T83" s="252"/>
      <c r="U83" s="252"/>
      <c r="V83" s="252"/>
      <c r="W83" s="252"/>
      <c r="X83" s="253"/>
    </row>
    <row r="84" spans="2:24" x14ac:dyDescent="0.2">
      <c r="B84" s="179" t="s">
        <v>175</v>
      </c>
      <c r="C84" s="288" t="s">
        <v>203</v>
      </c>
      <c r="D84" s="308" t="s">
        <v>203</v>
      </c>
      <c r="E84" s="309" t="s">
        <v>203</v>
      </c>
      <c r="F84" s="140">
        <f>SUM(F80:F83)</f>
        <v>1.5</v>
      </c>
      <c r="G84" s="140">
        <f>SUM(G80:G83)</f>
        <v>1.5</v>
      </c>
      <c r="H84" s="180" t="s">
        <v>203</v>
      </c>
      <c r="I84" s="181" t="s">
        <v>203</v>
      </c>
      <c r="J84" s="181" t="s">
        <v>203</v>
      </c>
      <c r="K84" s="285" t="s">
        <v>203</v>
      </c>
      <c r="N84" s="251"/>
      <c r="O84" s="252"/>
      <c r="P84" s="252"/>
      <c r="Q84" s="252"/>
      <c r="R84" s="252"/>
      <c r="S84" s="252"/>
      <c r="T84" s="252"/>
      <c r="U84" s="252"/>
      <c r="V84" s="252"/>
      <c r="W84" s="252"/>
      <c r="X84" s="253"/>
    </row>
    <row r="85" spans="2:24" ht="13.5" thickBot="1" x14ac:dyDescent="0.25">
      <c r="B85" s="182" t="s">
        <v>176</v>
      </c>
      <c r="C85" s="289" t="s">
        <v>203</v>
      </c>
      <c r="D85" s="293" t="s">
        <v>203</v>
      </c>
      <c r="E85" s="294" t="s">
        <v>203</v>
      </c>
      <c r="F85" s="186">
        <v>0.3</v>
      </c>
      <c r="G85" s="187">
        <v>0.3</v>
      </c>
      <c r="H85" s="307" t="s">
        <v>171</v>
      </c>
      <c r="I85" s="283">
        <f t="shared" si="23"/>
        <v>0.36</v>
      </c>
      <c r="J85" s="283">
        <f t="shared" si="24"/>
        <v>0.24</v>
      </c>
      <c r="K85" s="284" t="s">
        <v>79</v>
      </c>
      <c r="L85" s="134">
        <v>0.06</v>
      </c>
      <c r="N85" s="254"/>
      <c r="O85" s="255"/>
      <c r="P85" s="255"/>
      <c r="Q85" s="255"/>
      <c r="R85" s="255"/>
      <c r="S85" s="255"/>
      <c r="T85" s="255"/>
      <c r="U85" s="255"/>
      <c r="V85" s="255"/>
      <c r="W85" s="255"/>
      <c r="X85" s="256"/>
    </row>
    <row r="86" spans="2:24" ht="28.5" hidden="1" x14ac:dyDescent="0.2">
      <c r="B86" s="53" t="s">
        <v>187</v>
      </c>
      <c r="C86" s="169">
        <v>2E-3</v>
      </c>
      <c r="D86" s="169">
        <v>2E-3</v>
      </c>
      <c r="E86" s="169">
        <v>1.5E-3</v>
      </c>
      <c r="F86" s="188">
        <v>1.5E-3</v>
      </c>
    </row>
    <row r="88" spans="2:24" ht="15" thickBot="1" x14ac:dyDescent="0.25">
      <c r="B88" s="32"/>
      <c r="C88" s="169"/>
      <c r="F88" s="188"/>
    </row>
    <row r="89" spans="2:24" ht="13.5" thickBot="1" x14ac:dyDescent="0.25">
      <c r="B89" s="119" t="s">
        <v>206</v>
      </c>
      <c r="C89" s="242" t="s">
        <v>230</v>
      </c>
      <c r="D89" s="243"/>
      <c r="E89" s="244"/>
      <c r="F89" s="80" t="s">
        <v>202</v>
      </c>
    </row>
    <row r="90" spans="2:24" ht="26.25" thickBot="1" x14ac:dyDescent="0.25">
      <c r="B90" s="171" t="s">
        <v>161</v>
      </c>
      <c r="C90" s="172" t="s">
        <v>220</v>
      </c>
      <c r="D90" s="173" t="s">
        <v>221</v>
      </c>
      <c r="E90" s="174" t="s">
        <v>222</v>
      </c>
      <c r="F90" s="172" t="s">
        <v>165</v>
      </c>
      <c r="G90" s="172" t="s">
        <v>228</v>
      </c>
      <c r="H90" s="190" t="s">
        <v>166</v>
      </c>
      <c r="I90" s="191" t="s">
        <v>167</v>
      </c>
      <c r="J90" s="192" t="s">
        <v>203</v>
      </c>
      <c r="K90" s="193" t="s">
        <v>168</v>
      </c>
      <c r="N90" s="246" t="s">
        <v>169</v>
      </c>
      <c r="O90" s="247"/>
      <c r="P90" s="247"/>
      <c r="Q90" s="247"/>
      <c r="R90" s="247"/>
      <c r="S90" s="247"/>
      <c r="T90" s="247"/>
      <c r="U90" s="247"/>
      <c r="V90" s="247"/>
      <c r="W90" s="247"/>
      <c r="X90" s="248"/>
    </row>
    <row r="91" spans="2:24" ht="25.5" x14ac:dyDescent="0.2">
      <c r="B91" s="176" t="s">
        <v>170</v>
      </c>
      <c r="C91" s="202" t="s">
        <v>231</v>
      </c>
      <c r="D91" s="202" t="s">
        <v>231</v>
      </c>
      <c r="E91" s="202" t="s">
        <v>231</v>
      </c>
      <c r="F91" s="130">
        <v>0.06</v>
      </c>
      <c r="G91" s="177">
        <v>0.06</v>
      </c>
      <c r="H91" s="194" t="s">
        <v>171</v>
      </c>
      <c r="I91" s="195">
        <f>G91+6%</f>
        <v>0.12</v>
      </c>
      <c r="J91" s="195">
        <f>F91-6%</f>
        <v>0</v>
      </c>
      <c r="K91" s="310" t="s">
        <v>233</v>
      </c>
      <c r="L91" s="134">
        <v>0.06</v>
      </c>
      <c r="N91" s="236" t="s">
        <v>209</v>
      </c>
      <c r="O91" s="237"/>
      <c r="P91" s="237"/>
      <c r="Q91" s="237"/>
      <c r="R91" s="237"/>
      <c r="S91" s="237"/>
      <c r="T91" s="237"/>
      <c r="U91" s="237"/>
      <c r="V91" s="237"/>
      <c r="W91" s="237"/>
      <c r="X91" s="238"/>
    </row>
    <row r="92" spans="2:24" x14ac:dyDescent="0.2">
      <c r="B92" s="179" t="s">
        <v>172</v>
      </c>
      <c r="C92" s="287" t="s">
        <v>203</v>
      </c>
      <c r="D92" s="290" t="s">
        <v>203</v>
      </c>
      <c r="E92" s="291" t="s">
        <v>203</v>
      </c>
      <c r="F92" s="130">
        <v>0.3</v>
      </c>
      <c r="G92" s="177">
        <v>0.3</v>
      </c>
      <c r="H92" s="178" t="s">
        <v>173</v>
      </c>
      <c r="I92" s="132">
        <f>F92+5%</f>
        <v>0.35</v>
      </c>
      <c r="J92" s="132">
        <f>F92-5%</f>
        <v>0.25</v>
      </c>
      <c r="K92" s="280" t="s">
        <v>73</v>
      </c>
      <c r="L92" s="134">
        <v>0.05</v>
      </c>
      <c r="N92" s="236"/>
      <c r="O92" s="237"/>
      <c r="P92" s="237"/>
      <c r="Q92" s="237"/>
      <c r="R92" s="237"/>
      <c r="S92" s="237"/>
      <c r="T92" s="237"/>
      <c r="U92" s="237"/>
      <c r="V92" s="237"/>
      <c r="W92" s="237"/>
      <c r="X92" s="238"/>
    </row>
    <row r="93" spans="2:24" ht="25.5" x14ac:dyDescent="0.2">
      <c r="B93" s="176" t="s">
        <v>174</v>
      </c>
      <c r="C93" s="287" t="s">
        <v>203</v>
      </c>
      <c r="D93" s="290" t="s">
        <v>203</v>
      </c>
      <c r="E93" s="291" t="s">
        <v>203</v>
      </c>
      <c r="F93" s="130">
        <v>0.7</v>
      </c>
      <c r="G93" s="177">
        <v>0.7</v>
      </c>
      <c r="H93" s="178" t="s">
        <v>171</v>
      </c>
      <c r="I93" s="132">
        <f>F93+6%</f>
        <v>0.76</v>
      </c>
      <c r="J93" s="132">
        <f t="shared" ref="J93" si="25">F93-6%</f>
        <v>0.6399999999999999</v>
      </c>
      <c r="K93" s="280" t="s">
        <v>74</v>
      </c>
      <c r="L93" s="134">
        <v>0.06</v>
      </c>
      <c r="N93" s="236"/>
      <c r="O93" s="237"/>
      <c r="P93" s="237"/>
      <c r="Q93" s="237"/>
      <c r="R93" s="237"/>
      <c r="S93" s="237"/>
      <c r="T93" s="237"/>
      <c r="U93" s="237"/>
      <c r="V93" s="237"/>
      <c r="W93" s="237"/>
      <c r="X93" s="238"/>
    </row>
    <row r="94" spans="2:24" x14ac:dyDescent="0.2">
      <c r="B94" s="179" t="s">
        <v>70</v>
      </c>
      <c r="C94" s="287" t="s">
        <v>203</v>
      </c>
      <c r="D94" s="290" t="s">
        <v>203</v>
      </c>
      <c r="E94" s="291" t="s">
        <v>203</v>
      </c>
      <c r="F94" s="130">
        <v>0.11</v>
      </c>
      <c r="G94" s="177">
        <v>0.11</v>
      </c>
      <c r="H94" s="178" t="s">
        <v>173</v>
      </c>
      <c r="I94" s="132">
        <f>IF(F94+5%&gt;20%,20%,F94+5%)</f>
        <v>0.16</v>
      </c>
      <c r="J94" s="132">
        <f>IF(F94+5%&gt;20%,15%,F94-5%)</f>
        <v>0.06</v>
      </c>
      <c r="K94" s="280" t="s">
        <v>78</v>
      </c>
      <c r="L94" s="134">
        <v>0.05</v>
      </c>
      <c r="N94" s="236"/>
      <c r="O94" s="237"/>
      <c r="P94" s="237"/>
      <c r="Q94" s="237"/>
      <c r="R94" s="237"/>
      <c r="S94" s="237"/>
      <c r="T94" s="237"/>
      <c r="U94" s="237"/>
      <c r="V94" s="237"/>
      <c r="W94" s="237"/>
      <c r="X94" s="238"/>
    </row>
    <row r="95" spans="2:24" x14ac:dyDescent="0.2">
      <c r="B95" s="179" t="s">
        <v>175</v>
      </c>
      <c r="C95" s="288" t="s">
        <v>203</v>
      </c>
      <c r="D95" s="308" t="s">
        <v>203</v>
      </c>
      <c r="E95" s="309" t="s">
        <v>203</v>
      </c>
      <c r="F95" s="140">
        <f>SUM(F91:F94)</f>
        <v>1.1700000000000002</v>
      </c>
      <c r="G95" s="140">
        <f>SUM(G91:G94)</f>
        <v>1.1700000000000002</v>
      </c>
      <c r="H95" s="180" t="s">
        <v>203</v>
      </c>
      <c r="I95" s="181" t="s">
        <v>203</v>
      </c>
      <c r="J95" s="181" t="s">
        <v>203</v>
      </c>
      <c r="K95" s="285" t="s">
        <v>203</v>
      </c>
      <c r="N95" s="236"/>
      <c r="O95" s="237"/>
      <c r="P95" s="237"/>
      <c r="Q95" s="237"/>
      <c r="R95" s="237"/>
      <c r="S95" s="237"/>
      <c r="T95" s="237"/>
      <c r="U95" s="237"/>
      <c r="V95" s="237"/>
      <c r="W95" s="237"/>
      <c r="X95" s="238"/>
    </row>
    <row r="96" spans="2:24" ht="13.5" thickBot="1" x14ac:dyDescent="0.25">
      <c r="B96" s="182" t="s">
        <v>176</v>
      </c>
      <c r="C96" s="289" t="s">
        <v>203</v>
      </c>
      <c r="D96" s="293" t="s">
        <v>203</v>
      </c>
      <c r="E96" s="294" t="s">
        <v>203</v>
      </c>
      <c r="F96" s="186">
        <v>0.08</v>
      </c>
      <c r="G96" s="187">
        <v>0.08</v>
      </c>
      <c r="H96" s="307" t="s">
        <v>171</v>
      </c>
      <c r="I96" s="283">
        <f t="shared" ref="I96" si="26">F96+6%</f>
        <v>0.14000000000000001</v>
      </c>
      <c r="J96" s="283">
        <f t="shared" ref="J96" si="27">F96-6%</f>
        <v>2.0000000000000004E-2</v>
      </c>
      <c r="K96" s="284" t="s">
        <v>79</v>
      </c>
      <c r="L96" s="134">
        <v>0.06</v>
      </c>
      <c r="N96" s="239"/>
      <c r="O96" s="240"/>
      <c r="P96" s="240"/>
      <c r="Q96" s="240"/>
      <c r="R96" s="240"/>
      <c r="S96" s="240"/>
      <c r="T96" s="240"/>
      <c r="U96" s="240"/>
      <c r="V96" s="240"/>
      <c r="W96" s="240"/>
      <c r="X96" s="241"/>
    </row>
    <row r="97" spans="2:24" ht="28.5" hidden="1" x14ac:dyDescent="0.2">
      <c r="B97" s="53" t="s">
        <v>187</v>
      </c>
      <c r="C97" s="169">
        <v>2E-3</v>
      </c>
      <c r="D97" s="169">
        <v>2E-3</v>
      </c>
      <c r="E97" s="169">
        <v>2E-3</v>
      </c>
      <c r="F97" s="188">
        <v>1.5E-3</v>
      </c>
    </row>
    <row r="99" spans="2:24" ht="13.5" thickBot="1" x14ac:dyDescent="0.25"/>
    <row r="100" spans="2:24" ht="13.5" thickBot="1" x14ac:dyDescent="0.25">
      <c r="B100" s="119" t="s">
        <v>204</v>
      </c>
      <c r="C100" s="242" t="s">
        <v>230</v>
      </c>
      <c r="D100" s="243"/>
      <c r="E100" s="244"/>
      <c r="F100" s="80" t="s">
        <v>205</v>
      </c>
    </row>
    <row r="101" spans="2:24" ht="26.25" thickBot="1" x14ac:dyDescent="0.25">
      <c r="B101" s="171" t="s">
        <v>161</v>
      </c>
      <c r="C101" s="172" t="s">
        <v>220</v>
      </c>
      <c r="D101" s="173" t="s">
        <v>221</v>
      </c>
      <c r="E101" s="174" t="s">
        <v>222</v>
      </c>
      <c r="F101" s="172" t="s">
        <v>165</v>
      </c>
      <c r="G101" s="175" t="s">
        <v>228</v>
      </c>
      <c r="H101" s="306" t="s">
        <v>166</v>
      </c>
      <c r="I101" s="173" t="s">
        <v>167</v>
      </c>
      <c r="J101" s="189" t="s">
        <v>203</v>
      </c>
      <c r="K101" s="281" t="s">
        <v>168</v>
      </c>
      <c r="N101" s="246" t="s">
        <v>169</v>
      </c>
      <c r="O101" s="247"/>
      <c r="P101" s="247"/>
      <c r="Q101" s="247"/>
      <c r="R101" s="247"/>
      <c r="S101" s="247"/>
      <c r="T101" s="247"/>
      <c r="U101" s="247"/>
      <c r="V101" s="247"/>
      <c r="W101" s="247"/>
      <c r="X101" s="248"/>
    </row>
    <row r="102" spans="2:24" ht="25.5" x14ac:dyDescent="0.2">
      <c r="B102" s="176" t="s">
        <v>170</v>
      </c>
      <c r="C102" s="202" t="s">
        <v>231</v>
      </c>
      <c r="D102" s="202" t="s">
        <v>231</v>
      </c>
      <c r="E102" s="202" t="s">
        <v>231</v>
      </c>
      <c r="F102" s="130">
        <v>0.19</v>
      </c>
      <c r="G102" s="177">
        <v>0.19</v>
      </c>
      <c r="H102" s="178" t="s">
        <v>171</v>
      </c>
      <c r="I102" s="132">
        <f>F102+6%</f>
        <v>0.25</v>
      </c>
      <c r="J102" s="132">
        <f>F102-6%</f>
        <v>0.13</v>
      </c>
      <c r="K102" s="279" t="s">
        <v>233</v>
      </c>
      <c r="L102" s="134">
        <v>0.06</v>
      </c>
      <c r="N102" s="236" t="s">
        <v>208</v>
      </c>
      <c r="O102" s="252"/>
      <c r="P102" s="252"/>
      <c r="Q102" s="252"/>
      <c r="R102" s="252"/>
      <c r="S102" s="252"/>
      <c r="T102" s="252"/>
      <c r="U102" s="252"/>
      <c r="V102" s="252"/>
      <c r="W102" s="252"/>
      <c r="X102" s="253"/>
    </row>
    <row r="103" spans="2:24" x14ac:dyDescent="0.2">
      <c r="B103" s="179" t="s">
        <v>172</v>
      </c>
      <c r="C103" s="287" t="s">
        <v>203</v>
      </c>
      <c r="D103" s="290" t="s">
        <v>203</v>
      </c>
      <c r="E103" s="291" t="s">
        <v>203</v>
      </c>
      <c r="F103" s="130">
        <v>0.3</v>
      </c>
      <c r="G103" s="177">
        <v>0.3</v>
      </c>
      <c r="H103" s="178" t="s">
        <v>173</v>
      </c>
      <c r="I103" s="132">
        <f>F103+5%</f>
        <v>0.35</v>
      </c>
      <c r="J103" s="132">
        <f>F103-5%</f>
        <v>0.25</v>
      </c>
      <c r="K103" s="280" t="s">
        <v>73</v>
      </c>
      <c r="L103" s="134">
        <v>0.05</v>
      </c>
      <c r="N103" s="251"/>
      <c r="O103" s="252"/>
      <c r="P103" s="252"/>
      <c r="Q103" s="252"/>
      <c r="R103" s="252"/>
      <c r="S103" s="252"/>
      <c r="T103" s="252"/>
      <c r="U103" s="252"/>
      <c r="V103" s="252"/>
      <c r="W103" s="252"/>
      <c r="X103" s="253"/>
    </row>
    <row r="104" spans="2:24" ht="25.5" x14ac:dyDescent="0.2">
      <c r="B104" s="176" t="s">
        <v>174</v>
      </c>
      <c r="C104" s="287" t="s">
        <v>203</v>
      </c>
      <c r="D104" s="290" t="s">
        <v>203</v>
      </c>
      <c r="E104" s="291" t="s">
        <v>203</v>
      </c>
      <c r="F104" s="130">
        <v>0.5</v>
      </c>
      <c r="G104" s="177">
        <v>0.5</v>
      </c>
      <c r="H104" s="178" t="s">
        <v>171</v>
      </c>
      <c r="I104" s="132">
        <f t="shared" ref="I104" si="28">F104+6%</f>
        <v>0.56000000000000005</v>
      </c>
      <c r="J104" s="132">
        <f t="shared" ref="J104" si="29">F104-6%</f>
        <v>0.44</v>
      </c>
      <c r="K104" s="280" t="s">
        <v>74</v>
      </c>
      <c r="L104" s="134">
        <v>0.06</v>
      </c>
      <c r="N104" s="251"/>
      <c r="O104" s="252"/>
      <c r="P104" s="252"/>
      <c r="Q104" s="252"/>
      <c r="R104" s="252"/>
      <c r="S104" s="252"/>
      <c r="T104" s="252"/>
      <c r="U104" s="252"/>
      <c r="V104" s="252"/>
      <c r="W104" s="252"/>
      <c r="X104" s="253"/>
    </row>
    <row r="105" spans="2:24" x14ac:dyDescent="0.2">
      <c r="B105" s="179" t="s">
        <v>70</v>
      </c>
      <c r="C105" s="287" t="s">
        <v>203</v>
      </c>
      <c r="D105" s="290" t="s">
        <v>203</v>
      </c>
      <c r="E105" s="291" t="s">
        <v>203</v>
      </c>
      <c r="F105" s="130">
        <v>0.15</v>
      </c>
      <c r="G105" s="177">
        <v>0.15</v>
      </c>
      <c r="H105" s="178" t="s">
        <v>173</v>
      </c>
      <c r="I105" s="132">
        <f>G105+5%</f>
        <v>0.2</v>
      </c>
      <c r="J105" s="132">
        <f>G105-5%</f>
        <v>9.9999999999999992E-2</v>
      </c>
      <c r="K105" s="280" t="s">
        <v>78</v>
      </c>
      <c r="L105" s="134">
        <v>0.05</v>
      </c>
      <c r="N105" s="251"/>
      <c r="O105" s="252"/>
      <c r="P105" s="252"/>
      <c r="Q105" s="252"/>
      <c r="R105" s="252"/>
      <c r="S105" s="252"/>
      <c r="T105" s="252"/>
      <c r="U105" s="252"/>
      <c r="V105" s="252"/>
      <c r="W105" s="252"/>
      <c r="X105" s="253"/>
    </row>
    <row r="106" spans="2:24" x14ac:dyDescent="0.2">
      <c r="B106" s="179" t="s">
        <v>175</v>
      </c>
      <c r="C106" s="288" t="s">
        <v>203</v>
      </c>
      <c r="D106" s="308" t="s">
        <v>203</v>
      </c>
      <c r="E106" s="309" t="s">
        <v>203</v>
      </c>
      <c r="F106" s="140">
        <f>SUM(F102:F105)</f>
        <v>1.1399999999999999</v>
      </c>
      <c r="G106" s="140">
        <f>SUM(G102:G105)</f>
        <v>1.1399999999999999</v>
      </c>
      <c r="H106" s="180" t="s">
        <v>203</v>
      </c>
      <c r="I106" s="181" t="s">
        <v>203</v>
      </c>
      <c r="J106" s="181" t="s">
        <v>203</v>
      </c>
      <c r="K106" s="285" t="s">
        <v>203</v>
      </c>
      <c r="N106" s="251"/>
      <c r="O106" s="252"/>
      <c r="P106" s="252"/>
      <c r="Q106" s="252"/>
      <c r="R106" s="252"/>
      <c r="S106" s="252"/>
      <c r="T106" s="252"/>
      <c r="U106" s="252"/>
      <c r="V106" s="252"/>
      <c r="W106" s="252"/>
      <c r="X106" s="253"/>
    </row>
    <row r="107" spans="2:24" ht="36.75" customHeight="1" thickBot="1" x14ac:dyDescent="0.25">
      <c r="B107" s="182" t="s">
        <v>176</v>
      </c>
      <c r="C107" s="289" t="s">
        <v>203</v>
      </c>
      <c r="D107" s="293" t="s">
        <v>203</v>
      </c>
      <c r="E107" s="294" t="s">
        <v>203</v>
      </c>
      <c r="F107" s="186">
        <v>0.25</v>
      </c>
      <c r="G107" s="187">
        <v>0.25</v>
      </c>
      <c r="H107" s="307" t="s">
        <v>171</v>
      </c>
      <c r="I107" s="283">
        <f t="shared" ref="I107" si="30">F107+6%</f>
        <v>0.31</v>
      </c>
      <c r="J107" s="283">
        <f t="shared" ref="J107" si="31">F107-6%</f>
        <v>0.19</v>
      </c>
      <c r="K107" s="284" t="s">
        <v>79</v>
      </c>
      <c r="L107" s="134">
        <v>0.06</v>
      </c>
      <c r="N107" s="254"/>
      <c r="O107" s="255"/>
      <c r="P107" s="255"/>
      <c r="Q107" s="255"/>
      <c r="R107" s="255"/>
      <c r="S107" s="255"/>
      <c r="T107" s="255"/>
      <c r="U107" s="255"/>
      <c r="V107" s="255"/>
      <c r="W107" s="255"/>
      <c r="X107" s="256"/>
    </row>
    <row r="108" spans="2:24" ht="28.5" hidden="1" x14ac:dyDescent="0.2">
      <c r="B108" s="53" t="s">
        <v>187</v>
      </c>
      <c r="C108" s="169">
        <v>2.3999999999999998E-3</v>
      </c>
      <c r="D108" s="169">
        <v>2.3999999999999998E-3</v>
      </c>
      <c r="E108" s="169">
        <v>2E-3</v>
      </c>
      <c r="F108" s="188">
        <v>1.5E-3</v>
      </c>
    </row>
    <row r="110" spans="2:24" ht="13.5" thickBot="1" x14ac:dyDescent="0.25"/>
    <row r="111" spans="2:24" ht="13.5" thickBot="1" x14ac:dyDescent="0.25">
      <c r="B111" s="119" t="s">
        <v>180</v>
      </c>
      <c r="C111" s="242" t="s">
        <v>230</v>
      </c>
      <c r="D111" s="243"/>
      <c r="E111" s="244"/>
    </row>
    <row r="112" spans="2:24" ht="26.25" customHeight="1" thickBot="1" x14ac:dyDescent="0.25">
      <c r="B112" s="171" t="s">
        <v>161</v>
      </c>
      <c r="C112" s="172" t="s">
        <v>180</v>
      </c>
      <c r="D112" s="189" t="s">
        <v>203</v>
      </c>
      <c r="E112" s="299" t="s">
        <v>236</v>
      </c>
      <c r="F112" s="172" t="s">
        <v>165</v>
      </c>
      <c r="G112" s="172" t="s">
        <v>228</v>
      </c>
      <c r="H112" s="197" t="s">
        <v>166</v>
      </c>
      <c r="I112" s="311" t="s">
        <v>167</v>
      </c>
      <c r="J112" s="312" t="s">
        <v>237</v>
      </c>
      <c r="K112" s="281" t="s">
        <v>168</v>
      </c>
      <c r="N112" s="246" t="s">
        <v>169</v>
      </c>
      <c r="O112" s="247"/>
      <c r="P112" s="247"/>
      <c r="Q112" s="247"/>
      <c r="R112" s="247"/>
      <c r="S112" s="247"/>
      <c r="T112" s="247"/>
      <c r="U112" s="247"/>
      <c r="V112" s="247"/>
      <c r="W112" s="247"/>
      <c r="X112" s="248"/>
    </row>
    <row r="113" spans="2:24" ht="25.5" customHeight="1" x14ac:dyDescent="0.2">
      <c r="B113" s="176" t="s">
        <v>170</v>
      </c>
      <c r="C113" s="127">
        <v>0.80530000000000002</v>
      </c>
      <c r="D113" s="301" t="s">
        <v>203</v>
      </c>
      <c r="E113" s="300" t="s">
        <v>203</v>
      </c>
      <c r="F113" s="130">
        <v>0.81</v>
      </c>
      <c r="G113" s="130">
        <v>0.95</v>
      </c>
      <c r="H113" s="131" t="s">
        <v>171</v>
      </c>
      <c r="I113" s="132">
        <f>G113+6%</f>
        <v>1.01</v>
      </c>
      <c r="J113" s="132">
        <f>G113-6%</f>
        <v>0.8899999999999999</v>
      </c>
      <c r="K113" s="279" t="s">
        <v>130</v>
      </c>
      <c r="L113" s="134">
        <v>0.06</v>
      </c>
      <c r="N113" s="233" t="s">
        <v>129</v>
      </c>
      <c r="O113" s="234"/>
      <c r="P113" s="234"/>
      <c r="Q113" s="234"/>
      <c r="R113" s="234"/>
      <c r="S113" s="234"/>
      <c r="T113" s="234"/>
      <c r="U113" s="234"/>
      <c r="V113" s="234"/>
      <c r="W113" s="234"/>
      <c r="X113" s="235"/>
    </row>
    <row r="114" spans="2:24" ht="14.25" customHeight="1" x14ac:dyDescent="0.2">
      <c r="B114" s="179" t="s">
        <v>172</v>
      </c>
      <c r="C114" s="127">
        <v>0.20880000000000001</v>
      </c>
      <c r="D114" s="301" t="s">
        <v>203</v>
      </c>
      <c r="E114" s="300" t="s">
        <v>203</v>
      </c>
      <c r="F114" s="130">
        <v>0.2</v>
      </c>
      <c r="G114" s="130">
        <v>0.3</v>
      </c>
      <c r="H114" s="131" t="s">
        <v>173</v>
      </c>
      <c r="I114" s="132">
        <f>F114+5%</f>
        <v>0.25</v>
      </c>
      <c r="J114" s="132">
        <f>F114-5%</f>
        <v>0.15000000000000002</v>
      </c>
      <c r="K114" s="280" t="s">
        <v>73</v>
      </c>
      <c r="L114" s="134">
        <v>0.05</v>
      </c>
      <c r="N114" s="236"/>
      <c r="O114" s="237"/>
      <c r="P114" s="237"/>
      <c r="Q114" s="237"/>
      <c r="R114" s="237"/>
      <c r="S114" s="237"/>
      <c r="T114" s="237"/>
      <c r="U114" s="237"/>
      <c r="V114" s="237"/>
      <c r="W114" s="237"/>
      <c r="X114" s="238"/>
    </row>
    <row r="115" spans="2:24" ht="25.5" x14ac:dyDescent="0.2">
      <c r="B115" s="176" t="s">
        <v>174</v>
      </c>
      <c r="C115" s="127">
        <v>0.14729999999999999</v>
      </c>
      <c r="D115" s="301" t="s">
        <v>203</v>
      </c>
      <c r="E115" s="300" t="s">
        <v>203</v>
      </c>
      <c r="F115" s="130">
        <v>0.15</v>
      </c>
      <c r="G115" s="130">
        <v>0.06</v>
      </c>
      <c r="H115" s="131" t="s">
        <v>171</v>
      </c>
      <c r="I115" s="132">
        <f>G115+6%</f>
        <v>0.12</v>
      </c>
      <c r="J115" s="132">
        <f>G115-6%</f>
        <v>0</v>
      </c>
      <c r="K115" s="280" t="s">
        <v>74</v>
      </c>
      <c r="L115" s="134">
        <v>0.06</v>
      </c>
      <c r="N115" s="236"/>
      <c r="O115" s="237"/>
      <c r="P115" s="237"/>
      <c r="Q115" s="237"/>
      <c r="R115" s="237"/>
      <c r="S115" s="237"/>
      <c r="T115" s="237"/>
      <c r="U115" s="237"/>
      <c r="V115" s="237"/>
      <c r="W115" s="237"/>
      <c r="X115" s="238"/>
    </row>
    <row r="116" spans="2:24" ht="25.5" x14ac:dyDescent="0.2">
      <c r="B116" s="176" t="s">
        <v>67</v>
      </c>
      <c r="C116" s="127">
        <v>0</v>
      </c>
      <c r="D116" s="301" t="s">
        <v>203</v>
      </c>
      <c r="E116" s="300" t="s">
        <v>203</v>
      </c>
      <c r="F116" s="130">
        <v>0.05</v>
      </c>
      <c r="G116" s="130">
        <v>0.05</v>
      </c>
      <c r="H116" s="131" t="s">
        <v>173</v>
      </c>
      <c r="I116" s="132">
        <f t="shared" ref="I116:I117" si="32">F116+5%</f>
        <v>0.1</v>
      </c>
      <c r="J116" s="132">
        <f>G116-5%</f>
        <v>0</v>
      </c>
      <c r="K116" s="279" t="s">
        <v>76</v>
      </c>
      <c r="L116" s="134"/>
      <c r="N116" s="236"/>
      <c r="O116" s="237"/>
      <c r="P116" s="237"/>
      <c r="Q116" s="237"/>
      <c r="R116" s="237"/>
      <c r="S116" s="237"/>
      <c r="T116" s="237"/>
      <c r="U116" s="237"/>
      <c r="V116" s="237"/>
      <c r="W116" s="237"/>
      <c r="X116" s="238"/>
    </row>
    <row r="117" spans="2:24" ht="14.25" customHeight="1" x14ac:dyDescent="0.2">
      <c r="B117" s="176" t="s">
        <v>68</v>
      </c>
      <c r="C117" s="127">
        <v>0</v>
      </c>
      <c r="D117" s="301" t="s">
        <v>203</v>
      </c>
      <c r="E117" s="300" t="s">
        <v>203</v>
      </c>
      <c r="F117" s="130">
        <v>0.05</v>
      </c>
      <c r="G117" s="130">
        <v>0.05</v>
      </c>
      <c r="H117" s="131" t="s">
        <v>173</v>
      </c>
      <c r="I117" s="132">
        <f t="shared" si="32"/>
        <v>0.1</v>
      </c>
      <c r="J117" s="132">
        <f t="shared" ref="J117" si="33">F117-5%</f>
        <v>0</v>
      </c>
      <c r="K117" s="280" t="s">
        <v>77</v>
      </c>
      <c r="L117" s="134"/>
      <c r="N117" s="236"/>
      <c r="O117" s="237"/>
      <c r="P117" s="237"/>
      <c r="Q117" s="237"/>
      <c r="R117" s="237"/>
      <c r="S117" s="237"/>
      <c r="T117" s="237"/>
      <c r="U117" s="237"/>
      <c r="V117" s="237"/>
      <c r="W117" s="237"/>
      <c r="X117" s="238"/>
    </row>
    <row r="118" spans="2:24" ht="14.25" customHeight="1" x14ac:dyDescent="0.2">
      <c r="B118" s="179" t="s">
        <v>69</v>
      </c>
      <c r="C118" s="127">
        <v>0</v>
      </c>
      <c r="D118" s="301" t="s">
        <v>203</v>
      </c>
      <c r="E118" s="300" t="s">
        <v>203</v>
      </c>
      <c r="F118" s="130">
        <v>0.05</v>
      </c>
      <c r="G118" s="130">
        <v>0.05</v>
      </c>
      <c r="H118" s="131" t="s">
        <v>173</v>
      </c>
      <c r="I118" s="132">
        <f>F118+5%</f>
        <v>0.1</v>
      </c>
      <c r="J118" s="132">
        <f>F118-5%</f>
        <v>0</v>
      </c>
      <c r="K118" s="280" t="s">
        <v>78</v>
      </c>
      <c r="L118" s="134"/>
      <c r="N118" s="236"/>
      <c r="O118" s="237"/>
      <c r="P118" s="237"/>
      <c r="Q118" s="237"/>
      <c r="R118" s="237"/>
      <c r="S118" s="237"/>
      <c r="T118" s="237"/>
      <c r="U118" s="237"/>
      <c r="V118" s="237"/>
      <c r="W118" s="237"/>
      <c r="X118" s="238"/>
    </row>
    <row r="119" spans="2:24" ht="14.25" customHeight="1" x14ac:dyDescent="0.2">
      <c r="B119" s="179" t="s">
        <v>107</v>
      </c>
      <c r="C119" s="127">
        <v>0</v>
      </c>
      <c r="D119" s="301" t="s">
        <v>203</v>
      </c>
      <c r="E119" s="300" t="s">
        <v>203</v>
      </c>
      <c r="F119" s="130">
        <v>0.05</v>
      </c>
      <c r="G119" s="130">
        <v>0.05</v>
      </c>
      <c r="H119" s="131" t="s">
        <v>173</v>
      </c>
      <c r="I119" s="132">
        <f>F119+5%</f>
        <v>0.1</v>
      </c>
      <c r="J119" s="132">
        <f>F119-5%</f>
        <v>0</v>
      </c>
      <c r="K119" s="280" t="s">
        <v>78</v>
      </c>
      <c r="L119" s="134">
        <v>0.05</v>
      </c>
      <c r="N119" s="236"/>
      <c r="O119" s="237"/>
      <c r="P119" s="237"/>
      <c r="Q119" s="237"/>
      <c r="R119" s="237"/>
      <c r="S119" s="237"/>
      <c r="T119" s="237"/>
      <c r="U119" s="237"/>
      <c r="V119" s="237"/>
      <c r="W119" s="237"/>
      <c r="X119" s="238"/>
    </row>
    <row r="120" spans="2:24" ht="14.25" customHeight="1" x14ac:dyDescent="0.2">
      <c r="B120" s="179" t="s">
        <v>70</v>
      </c>
      <c r="C120" s="127">
        <v>5.3499999999999999E-2</v>
      </c>
      <c r="D120" s="301" t="s">
        <v>203</v>
      </c>
      <c r="E120" s="300" t="s">
        <v>203</v>
      </c>
      <c r="F120" s="130">
        <v>0.05</v>
      </c>
      <c r="G120" s="130">
        <v>0.12</v>
      </c>
      <c r="H120" s="131" t="s">
        <v>173</v>
      </c>
      <c r="I120" s="132">
        <f>G120+5%</f>
        <v>0.16999999999999998</v>
      </c>
      <c r="J120" s="132">
        <f>G120-5%</f>
        <v>6.9999999999999993E-2</v>
      </c>
      <c r="K120" s="280" t="s">
        <v>78</v>
      </c>
      <c r="L120" s="134"/>
      <c r="N120" s="236"/>
      <c r="O120" s="237"/>
      <c r="P120" s="237"/>
      <c r="Q120" s="237"/>
      <c r="R120" s="237"/>
      <c r="S120" s="237"/>
      <c r="T120" s="237"/>
      <c r="U120" s="237"/>
      <c r="V120" s="237"/>
      <c r="W120" s="237"/>
      <c r="X120" s="238"/>
    </row>
    <row r="121" spans="2:24" ht="14.25" customHeight="1" x14ac:dyDescent="0.2">
      <c r="B121" s="179" t="s">
        <v>71</v>
      </c>
      <c r="C121" s="127">
        <v>0</v>
      </c>
      <c r="D121" s="301" t="s">
        <v>203</v>
      </c>
      <c r="E121" s="300" t="s">
        <v>203</v>
      </c>
      <c r="F121" s="130">
        <v>0.05</v>
      </c>
      <c r="G121" s="130">
        <v>0.05</v>
      </c>
      <c r="H121" s="131" t="s">
        <v>173</v>
      </c>
      <c r="I121" s="132">
        <f t="shared" ref="I121" si="34">F121+5%</f>
        <v>0.1</v>
      </c>
      <c r="J121" s="132">
        <f t="shared" ref="J121" si="35">F121-5%</f>
        <v>0</v>
      </c>
      <c r="K121" s="285" t="s">
        <v>203</v>
      </c>
      <c r="N121" s="236"/>
      <c r="O121" s="237"/>
      <c r="P121" s="237"/>
      <c r="Q121" s="237"/>
      <c r="R121" s="237"/>
      <c r="S121" s="237"/>
      <c r="T121" s="237"/>
      <c r="U121" s="237"/>
      <c r="V121" s="237"/>
      <c r="W121" s="237"/>
      <c r="X121" s="238"/>
    </row>
    <row r="122" spans="2:24" ht="14.25" customHeight="1" x14ac:dyDescent="0.2">
      <c r="B122" s="179" t="s">
        <v>175</v>
      </c>
      <c r="C122" s="137">
        <f>SUM(C113:C121)</f>
        <v>1.2149000000000001</v>
      </c>
      <c r="D122" s="302" t="s">
        <v>203</v>
      </c>
      <c r="E122" s="303" t="s">
        <v>203</v>
      </c>
      <c r="F122" s="140">
        <v>1.8000000000000003</v>
      </c>
      <c r="G122" s="140">
        <f>SUM(G113:G121)</f>
        <v>1.6800000000000004</v>
      </c>
      <c r="H122" s="181" t="s">
        <v>203</v>
      </c>
      <c r="I122" s="181" t="s">
        <v>203</v>
      </c>
      <c r="J122" s="181" t="s">
        <v>203</v>
      </c>
      <c r="K122" s="285" t="s">
        <v>203</v>
      </c>
      <c r="L122" s="134">
        <v>0.06</v>
      </c>
      <c r="N122" s="236"/>
      <c r="O122" s="237"/>
      <c r="P122" s="237"/>
      <c r="Q122" s="237"/>
      <c r="R122" s="237"/>
      <c r="S122" s="237"/>
      <c r="T122" s="237"/>
      <c r="U122" s="237"/>
      <c r="V122" s="237"/>
      <c r="W122" s="237"/>
      <c r="X122" s="238"/>
    </row>
    <row r="123" spans="2:24" ht="15" customHeight="1" thickBot="1" x14ac:dyDescent="0.25">
      <c r="B123" s="182" t="s">
        <v>176</v>
      </c>
      <c r="C123" s="183">
        <v>0.29449999999999998</v>
      </c>
      <c r="D123" s="304" t="s">
        <v>203</v>
      </c>
      <c r="E123" s="305" t="s">
        <v>203</v>
      </c>
      <c r="F123" s="186">
        <v>0.3</v>
      </c>
      <c r="G123" s="186">
        <v>0.3</v>
      </c>
      <c r="H123" s="282" t="s">
        <v>171</v>
      </c>
      <c r="I123" s="283">
        <f t="shared" ref="I123" si="36">F123+6%</f>
        <v>0.36</v>
      </c>
      <c r="J123" s="283">
        <f t="shared" ref="J123" si="37">F123-6%</f>
        <v>0.24</v>
      </c>
      <c r="K123" s="284" t="s">
        <v>79</v>
      </c>
      <c r="N123" s="239"/>
      <c r="O123" s="240"/>
      <c r="P123" s="240"/>
      <c r="Q123" s="240"/>
      <c r="R123" s="240"/>
      <c r="S123" s="240"/>
      <c r="T123" s="240"/>
      <c r="U123" s="240"/>
      <c r="V123" s="240"/>
      <c r="W123" s="240"/>
      <c r="X123" s="241"/>
    </row>
    <row r="124" spans="2:24" ht="29.25" hidden="1" thickBot="1" x14ac:dyDescent="0.25">
      <c r="B124" s="53" t="s">
        <v>187</v>
      </c>
      <c r="C124" s="169">
        <v>2E-3</v>
      </c>
    </row>
    <row r="126" spans="2:24" ht="13.5" thickBot="1" x14ac:dyDescent="0.25"/>
    <row r="127" spans="2:24" ht="13.5" thickBot="1" x14ac:dyDescent="0.25">
      <c r="B127" s="119" t="s">
        <v>181</v>
      </c>
      <c r="C127" s="242" t="s">
        <v>230</v>
      </c>
      <c r="D127" s="243"/>
      <c r="E127" s="244"/>
    </row>
    <row r="128" spans="2:24" ht="26.25" thickBot="1" x14ac:dyDescent="0.25">
      <c r="B128" s="171" t="s">
        <v>161</v>
      </c>
      <c r="C128" s="172" t="s">
        <v>181</v>
      </c>
      <c r="D128" s="189" t="s">
        <v>203</v>
      </c>
      <c r="E128" s="299" t="s">
        <v>236</v>
      </c>
      <c r="F128" s="172" t="s">
        <v>165</v>
      </c>
      <c r="G128" s="172" t="s">
        <v>228</v>
      </c>
      <c r="H128" s="197" t="s">
        <v>166</v>
      </c>
      <c r="I128" s="173" t="s">
        <v>167</v>
      </c>
      <c r="J128" s="189" t="s">
        <v>237</v>
      </c>
      <c r="K128" s="281" t="s">
        <v>168</v>
      </c>
      <c r="N128" s="246" t="s">
        <v>169</v>
      </c>
      <c r="O128" s="247"/>
      <c r="P128" s="247"/>
      <c r="Q128" s="247"/>
      <c r="R128" s="247"/>
      <c r="S128" s="247"/>
      <c r="T128" s="247"/>
      <c r="U128" s="247"/>
      <c r="V128" s="247"/>
      <c r="W128" s="247"/>
      <c r="X128" s="248"/>
    </row>
    <row r="129" spans="2:24" ht="25.5" x14ac:dyDescent="0.2">
      <c r="B129" s="176" t="s">
        <v>170</v>
      </c>
      <c r="C129" s="127">
        <v>0.8296</v>
      </c>
      <c r="D129" s="301" t="s">
        <v>203</v>
      </c>
      <c r="E129" s="300" t="s">
        <v>203</v>
      </c>
      <c r="F129" s="130">
        <v>0.8</v>
      </c>
      <c r="G129" s="130">
        <v>0.94</v>
      </c>
      <c r="H129" s="131" t="s">
        <v>171</v>
      </c>
      <c r="I129" s="132">
        <f>G129+6%</f>
        <v>1</v>
      </c>
      <c r="J129" s="132">
        <f>G129-6%</f>
        <v>0.87999999999999989</v>
      </c>
      <c r="K129" s="279" t="s">
        <v>178</v>
      </c>
      <c r="L129" s="134">
        <v>0.06</v>
      </c>
      <c r="N129" s="233" t="s">
        <v>53</v>
      </c>
      <c r="O129" s="234"/>
      <c r="P129" s="234"/>
      <c r="Q129" s="234"/>
      <c r="R129" s="234"/>
      <c r="S129" s="234"/>
      <c r="T129" s="234"/>
      <c r="U129" s="234"/>
      <c r="V129" s="234"/>
      <c r="W129" s="234"/>
      <c r="X129" s="235"/>
    </row>
    <row r="130" spans="2:24" x14ac:dyDescent="0.2">
      <c r="B130" s="179" t="s">
        <v>172</v>
      </c>
      <c r="C130" s="127">
        <v>0.25159999999999999</v>
      </c>
      <c r="D130" s="301" t="s">
        <v>203</v>
      </c>
      <c r="E130" s="300" t="s">
        <v>203</v>
      </c>
      <c r="F130" s="130">
        <v>0.25</v>
      </c>
      <c r="G130" s="130">
        <v>0.25</v>
      </c>
      <c r="H130" s="131" t="s">
        <v>173</v>
      </c>
      <c r="I130" s="132">
        <f>F130+5%</f>
        <v>0.3</v>
      </c>
      <c r="J130" s="132">
        <f>F130-5%</f>
        <v>0.2</v>
      </c>
      <c r="K130" s="280" t="s">
        <v>73</v>
      </c>
      <c r="L130" s="134">
        <v>0.05</v>
      </c>
      <c r="N130" s="236"/>
      <c r="O130" s="237"/>
      <c r="P130" s="237"/>
      <c r="Q130" s="237"/>
      <c r="R130" s="237"/>
      <c r="S130" s="237"/>
      <c r="T130" s="237"/>
      <c r="U130" s="237"/>
      <c r="V130" s="237"/>
      <c r="W130" s="237"/>
      <c r="X130" s="238"/>
    </row>
    <row r="131" spans="2:24" ht="25.5" x14ac:dyDescent="0.2">
      <c r="B131" s="176" t="s">
        <v>174</v>
      </c>
      <c r="C131" s="127">
        <v>0.1404</v>
      </c>
      <c r="D131" s="301" t="s">
        <v>203</v>
      </c>
      <c r="E131" s="300" t="s">
        <v>203</v>
      </c>
      <c r="F131" s="130">
        <v>0.14000000000000001</v>
      </c>
      <c r="G131" s="130">
        <v>0.14000000000000001</v>
      </c>
      <c r="H131" s="131" t="s">
        <v>171</v>
      </c>
      <c r="I131" s="132">
        <f t="shared" ref="I131" si="38">F131+6%</f>
        <v>0.2</v>
      </c>
      <c r="J131" s="132">
        <f t="shared" ref="J131" si="39">F131-6%</f>
        <v>8.0000000000000016E-2</v>
      </c>
      <c r="K131" s="280" t="s">
        <v>74</v>
      </c>
      <c r="L131" s="134">
        <v>0.06</v>
      </c>
      <c r="N131" s="236"/>
      <c r="O131" s="237"/>
      <c r="P131" s="237"/>
      <c r="Q131" s="237"/>
      <c r="R131" s="237"/>
      <c r="S131" s="237"/>
      <c r="T131" s="237"/>
      <c r="U131" s="237"/>
      <c r="V131" s="237"/>
      <c r="W131" s="237"/>
      <c r="X131" s="238"/>
    </row>
    <row r="132" spans="2:24" x14ac:dyDescent="0.2">
      <c r="B132" s="179" t="s">
        <v>70</v>
      </c>
      <c r="C132" s="127">
        <v>0.1497</v>
      </c>
      <c r="D132" s="301" t="s">
        <v>203</v>
      </c>
      <c r="E132" s="300" t="s">
        <v>203</v>
      </c>
      <c r="F132" s="130">
        <v>0.15</v>
      </c>
      <c r="G132" s="130">
        <v>0.15</v>
      </c>
      <c r="H132" s="131" t="s">
        <v>173</v>
      </c>
      <c r="I132" s="165">
        <f>F132+5%</f>
        <v>0.2</v>
      </c>
      <c r="J132" s="165">
        <f>F132-5%</f>
        <v>9.9999999999999992E-2</v>
      </c>
      <c r="K132" s="280" t="s">
        <v>78</v>
      </c>
      <c r="L132" s="134">
        <v>0.05</v>
      </c>
      <c r="N132" s="236"/>
      <c r="O132" s="237"/>
      <c r="P132" s="237"/>
      <c r="Q132" s="237"/>
      <c r="R132" s="237"/>
      <c r="S132" s="237"/>
      <c r="T132" s="237"/>
      <c r="U132" s="237"/>
      <c r="V132" s="237"/>
      <c r="W132" s="237"/>
      <c r="X132" s="238"/>
    </row>
    <row r="133" spans="2:24" x14ac:dyDescent="0.2">
      <c r="B133" s="179" t="s">
        <v>175</v>
      </c>
      <c r="C133" s="137">
        <f>SUM(C129:C132)</f>
        <v>1.3713</v>
      </c>
      <c r="D133" s="302" t="s">
        <v>203</v>
      </c>
      <c r="E133" s="303" t="s">
        <v>203</v>
      </c>
      <c r="F133" s="140">
        <v>1</v>
      </c>
      <c r="G133" s="140">
        <f>SUM(G129:G132)</f>
        <v>1.48</v>
      </c>
      <c r="H133" s="181" t="s">
        <v>203</v>
      </c>
      <c r="I133" s="181" t="s">
        <v>203</v>
      </c>
      <c r="J133" s="181" t="s">
        <v>203</v>
      </c>
      <c r="K133" s="285" t="s">
        <v>203</v>
      </c>
      <c r="N133" s="236"/>
      <c r="O133" s="237"/>
      <c r="P133" s="237"/>
      <c r="Q133" s="237"/>
      <c r="R133" s="237"/>
      <c r="S133" s="237"/>
      <c r="T133" s="237"/>
      <c r="U133" s="237"/>
      <c r="V133" s="237"/>
      <c r="W133" s="237"/>
      <c r="X133" s="238"/>
    </row>
    <row r="134" spans="2:24" ht="13.5" thickBot="1" x14ac:dyDescent="0.25">
      <c r="B134" s="182" t="s">
        <v>176</v>
      </c>
      <c r="C134" s="183">
        <v>0.2354</v>
      </c>
      <c r="D134" s="304" t="s">
        <v>203</v>
      </c>
      <c r="E134" s="305" t="s">
        <v>203</v>
      </c>
      <c r="F134" s="186">
        <v>0.24</v>
      </c>
      <c r="G134" s="186">
        <v>0.24</v>
      </c>
      <c r="H134" s="282" t="s">
        <v>171</v>
      </c>
      <c r="I134" s="283">
        <f t="shared" ref="I134" si="40">F134+6%</f>
        <v>0.3</v>
      </c>
      <c r="J134" s="283">
        <f t="shared" ref="J134" si="41">F134-6%</f>
        <v>0.18</v>
      </c>
      <c r="K134" s="284" t="s">
        <v>79</v>
      </c>
      <c r="L134" s="134">
        <v>0.06</v>
      </c>
      <c r="N134" s="239"/>
      <c r="O134" s="240"/>
      <c r="P134" s="240"/>
      <c r="Q134" s="240"/>
      <c r="R134" s="240"/>
      <c r="S134" s="240"/>
      <c r="T134" s="240"/>
      <c r="U134" s="240"/>
      <c r="V134" s="240"/>
      <c r="W134" s="240"/>
      <c r="X134" s="241"/>
    </row>
    <row r="135" spans="2:24" ht="28.5" hidden="1" x14ac:dyDescent="0.2">
      <c r="B135" s="53" t="s">
        <v>187</v>
      </c>
      <c r="C135" s="169">
        <v>1.5E-3</v>
      </c>
    </row>
    <row r="137" spans="2:24" ht="13.5" thickBot="1" x14ac:dyDescent="0.25"/>
    <row r="138" spans="2:24" ht="13.5" thickBot="1" x14ac:dyDescent="0.25">
      <c r="B138" s="119" t="s">
        <v>182</v>
      </c>
      <c r="C138" s="242" t="s">
        <v>230</v>
      </c>
      <c r="D138" s="243"/>
      <c r="E138" s="244"/>
    </row>
    <row r="139" spans="2:24" ht="26.25" thickBot="1" x14ac:dyDescent="0.25">
      <c r="B139" s="120" t="s">
        <v>161</v>
      </c>
      <c r="C139" s="121" t="s">
        <v>182</v>
      </c>
      <c r="D139" s="122"/>
      <c r="E139" s="123"/>
      <c r="F139" s="121" t="s">
        <v>165</v>
      </c>
      <c r="G139" s="121" t="s">
        <v>228</v>
      </c>
      <c r="H139" s="124" t="s">
        <v>166</v>
      </c>
      <c r="I139" s="245" t="s">
        <v>167</v>
      </c>
      <c r="J139" s="245"/>
      <c r="K139" s="125" t="s">
        <v>168</v>
      </c>
      <c r="N139" s="246" t="s">
        <v>169</v>
      </c>
      <c r="O139" s="247"/>
      <c r="P139" s="247"/>
      <c r="Q139" s="247"/>
      <c r="R139" s="247"/>
      <c r="S139" s="247"/>
      <c r="T139" s="247"/>
      <c r="U139" s="247"/>
      <c r="V139" s="247"/>
      <c r="W139" s="247"/>
      <c r="X139" s="248"/>
    </row>
    <row r="140" spans="2:24" ht="25.5" x14ac:dyDescent="0.2">
      <c r="B140" s="126" t="s">
        <v>170</v>
      </c>
      <c r="C140" s="127">
        <v>0.17080000000000001</v>
      </c>
      <c r="D140" s="157"/>
      <c r="E140" s="158"/>
      <c r="F140" s="130">
        <v>0.17</v>
      </c>
      <c r="G140" s="130">
        <v>0.2</v>
      </c>
      <c r="H140" s="131" t="s">
        <v>171</v>
      </c>
      <c r="I140" s="132">
        <f>G140+6%</f>
        <v>0.26</v>
      </c>
      <c r="J140" s="132">
        <f>G140-6%</f>
        <v>0.14000000000000001</v>
      </c>
      <c r="K140" s="133" t="s">
        <v>183</v>
      </c>
      <c r="L140" s="134">
        <v>0.06</v>
      </c>
      <c r="N140" s="233" t="s">
        <v>54</v>
      </c>
      <c r="O140" s="234"/>
      <c r="P140" s="234"/>
      <c r="Q140" s="234"/>
      <c r="R140" s="234"/>
      <c r="S140" s="234"/>
      <c r="T140" s="234"/>
      <c r="U140" s="234"/>
      <c r="V140" s="234"/>
      <c r="W140" s="234"/>
      <c r="X140" s="235"/>
    </row>
    <row r="141" spans="2:24" x14ac:dyDescent="0.2">
      <c r="B141" s="135" t="s">
        <v>172</v>
      </c>
      <c r="C141" s="127">
        <v>0.25990000000000002</v>
      </c>
      <c r="D141" s="157"/>
      <c r="E141" s="158"/>
      <c r="F141" s="130">
        <v>0.26</v>
      </c>
      <c r="G141" s="130">
        <v>0.25</v>
      </c>
      <c r="H141" s="131" t="s">
        <v>173</v>
      </c>
      <c r="I141" s="132">
        <f>G141+5%</f>
        <v>0.3</v>
      </c>
      <c r="J141" s="132">
        <f>G141-5%</f>
        <v>0.2</v>
      </c>
      <c r="K141" s="136" t="s">
        <v>184</v>
      </c>
      <c r="L141" s="134">
        <v>0.05</v>
      </c>
      <c r="N141" s="236"/>
      <c r="O141" s="237"/>
      <c r="P141" s="237"/>
      <c r="Q141" s="237"/>
      <c r="R141" s="237"/>
      <c r="S141" s="237"/>
      <c r="T141" s="237"/>
      <c r="U141" s="237"/>
      <c r="V141" s="237"/>
      <c r="W141" s="237"/>
      <c r="X141" s="238"/>
    </row>
    <row r="142" spans="2:24" ht="25.5" x14ac:dyDescent="0.2">
      <c r="B142" s="126" t="s">
        <v>174</v>
      </c>
      <c r="C142" s="127">
        <v>0.33689999999999998</v>
      </c>
      <c r="D142" s="157"/>
      <c r="E142" s="158"/>
      <c r="F142" s="130">
        <v>0.34</v>
      </c>
      <c r="G142" s="130">
        <v>0.34</v>
      </c>
      <c r="H142" s="131" t="s">
        <v>171</v>
      </c>
      <c r="I142" s="132">
        <f>G142+6%</f>
        <v>0.4</v>
      </c>
      <c r="J142" s="132">
        <f>G142-6%</f>
        <v>0.28000000000000003</v>
      </c>
      <c r="K142" s="136" t="s">
        <v>184</v>
      </c>
      <c r="L142" s="134">
        <v>0.06</v>
      </c>
      <c r="N142" s="236"/>
      <c r="O142" s="237"/>
      <c r="P142" s="237"/>
      <c r="Q142" s="237"/>
      <c r="R142" s="237"/>
      <c r="S142" s="237"/>
      <c r="T142" s="237"/>
      <c r="U142" s="237"/>
      <c r="V142" s="237"/>
      <c r="W142" s="237"/>
      <c r="X142" s="238"/>
    </row>
    <row r="143" spans="2:24" x14ac:dyDescent="0.2">
      <c r="B143" s="135" t="s">
        <v>70</v>
      </c>
      <c r="C143" s="127">
        <v>0.23269999999999999</v>
      </c>
      <c r="D143" s="157"/>
      <c r="E143" s="158"/>
      <c r="F143" s="130">
        <v>0.15</v>
      </c>
      <c r="G143" s="130">
        <v>0.21</v>
      </c>
      <c r="H143" s="131" t="s">
        <v>173</v>
      </c>
      <c r="I143" s="165">
        <f>G143+5%</f>
        <v>0.26</v>
      </c>
      <c r="J143" s="165">
        <f>G143-5%</f>
        <v>0.15999999999999998</v>
      </c>
      <c r="K143" s="136" t="s">
        <v>78</v>
      </c>
      <c r="L143" s="134">
        <v>0.05</v>
      </c>
      <c r="N143" s="236"/>
      <c r="O143" s="237"/>
      <c r="P143" s="237"/>
      <c r="Q143" s="237"/>
      <c r="R143" s="237"/>
      <c r="S143" s="237"/>
      <c r="T143" s="237"/>
      <c r="U143" s="237"/>
      <c r="V143" s="237"/>
      <c r="W143" s="237"/>
      <c r="X143" s="238"/>
    </row>
    <row r="144" spans="2:24" x14ac:dyDescent="0.2">
      <c r="B144" s="135" t="s">
        <v>175</v>
      </c>
      <c r="C144" s="137">
        <f>SUM(C140:C143)</f>
        <v>1.0003</v>
      </c>
      <c r="D144" s="159"/>
      <c r="E144" s="160"/>
      <c r="F144" s="140">
        <v>1</v>
      </c>
      <c r="G144" s="140">
        <f>SUM(G140:G143)</f>
        <v>1</v>
      </c>
      <c r="H144" s="141"/>
      <c r="I144" s="141"/>
      <c r="J144" s="141"/>
      <c r="K144" s="136"/>
      <c r="N144" s="236"/>
      <c r="O144" s="237"/>
      <c r="P144" s="237"/>
      <c r="Q144" s="237"/>
      <c r="R144" s="237"/>
      <c r="S144" s="237"/>
      <c r="T144" s="237"/>
      <c r="U144" s="237"/>
      <c r="V144" s="237"/>
      <c r="W144" s="237"/>
      <c r="X144" s="238"/>
    </row>
    <row r="145" spans="2:24" ht="13.5" thickBot="1" x14ac:dyDescent="0.25">
      <c r="B145" s="142" t="s">
        <v>176</v>
      </c>
      <c r="C145" s="143">
        <v>0.81200000000000006</v>
      </c>
      <c r="D145" s="161"/>
      <c r="E145" s="162"/>
      <c r="F145" s="144">
        <v>0.81</v>
      </c>
      <c r="G145" s="144">
        <v>0.81</v>
      </c>
      <c r="H145" s="145" t="s">
        <v>171</v>
      </c>
      <c r="I145" s="146">
        <f t="shared" ref="I145" si="42">F145+6%</f>
        <v>0.87000000000000011</v>
      </c>
      <c r="J145" s="146">
        <f t="shared" ref="J145" si="43">F145-6%</f>
        <v>0.75</v>
      </c>
      <c r="K145" s="147" t="s">
        <v>79</v>
      </c>
      <c r="L145" s="134">
        <v>0.06</v>
      </c>
      <c r="N145" s="239"/>
      <c r="O145" s="240"/>
      <c r="P145" s="240"/>
      <c r="Q145" s="240"/>
      <c r="R145" s="240"/>
      <c r="S145" s="240"/>
      <c r="T145" s="240"/>
      <c r="U145" s="240"/>
      <c r="V145" s="240"/>
      <c r="W145" s="240"/>
      <c r="X145" s="241"/>
    </row>
    <row r="146" spans="2:24" ht="28.5" hidden="1" x14ac:dyDescent="0.2">
      <c r="B146" s="53" t="s">
        <v>187</v>
      </c>
      <c r="C146" s="168">
        <v>2.5000000000000001E-3</v>
      </c>
    </row>
    <row r="10000" spans="52:52" x14ac:dyDescent="0.2">
      <c r="AZ10000" s="80">
        <v>10</v>
      </c>
    </row>
  </sheetData>
  <mergeCells count="36">
    <mergeCell ref="C100:E100"/>
    <mergeCell ref="C89:E89"/>
    <mergeCell ref="N90:X90"/>
    <mergeCell ref="C38:E38"/>
    <mergeCell ref="N39:X39"/>
    <mergeCell ref="N40:X50"/>
    <mergeCell ref="C78:E78"/>
    <mergeCell ref="N79:X79"/>
    <mergeCell ref="N80:X85"/>
    <mergeCell ref="N140:X145"/>
    <mergeCell ref="N128:X128"/>
    <mergeCell ref="N67:X67"/>
    <mergeCell ref="N68:X73"/>
    <mergeCell ref="N101:X101"/>
    <mergeCell ref="N102:X107"/>
    <mergeCell ref="N91:X96"/>
    <mergeCell ref="C4:E4"/>
    <mergeCell ref="N5:X5"/>
    <mergeCell ref="N6:X16"/>
    <mergeCell ref="C66:E66"/>
    <mergeCell ref="C21:E21"/>
    <mergeCell ref="N23:X33"/>
    <mergeCell ref="N22:X22"/>
    <mergeCell ref="B1:J1"/>
    <mergeCell ref="N129:X134"/>
    <mergeCell ref="C138:E138"/>
    <mergeCell ref="I139:J139"/>
    <mergeCell ref="N139:X139"/>
    <mergeCell ref="B2:J2"/>
    <mergeCell ref="N112:X112"/>
    <mergeCell ref="N113:X123"/>
    <mergeCell ref="C127:E127"/>
    <mergeCell ref="C55:E55"/>
    <mergeCell ref="N56:X56"/>
    <mergeCell ref="N57:X62"/>
    <mergeCell ref="C111:E111"/>
  </mergeCells>
  <pageMargins left="0.7" right="0.7" top="0.75" bottom="0.75" header="0.3" footer="0.3"/>
  <pageSetup paperSize="9" orientation="landscape" r:id="rId1"/>
  <tableParts count="10">
    <tablePart r:id="rId2"/>
    <tablePart r:id="rId3"/>
    <tablePart r:id="rId4"/>
    <tablePart r:id="rId5"/>
    <tablePart r:id="rId6"/>
    <tablePart r:id="rId7"/>
    <tablePart r:id="rId8"/>
    <tablePart r:id="rId9"/>
    <tablePart r:id="rId10"/>
    <tablePart r:id="rId1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DD953-E3FB-4668-A401-3E13092BB4E3}">
  <dimension ref="B1:AZ10000"/>
  <sheetViews>
    <sheetView showGridLines="0" rightToLeft="1" zoomScale="85" zoomScaleNormal="85" workbookViewId="0">
      <selection activeCell="B50" sqref="B50:K55"/>
    </sheetView>
  </sheetViews>
  <sheetFormatPr defaultColWidth="9" defaultRowHeight="12.75" x14ac:dyDescent="0.2"/>
  <cols>
    <col min="1" max="1" width="9" style="80"/>
    <col min="2" max="2" width="26.625" style="118" customWidth="1"/>
    <col min="3" max="5" width="17.75" style="80" hidden="1" customWidth="1"/>
    <col min="6" max="6" width="12.75" style="80" hidden="1" customWidth="1"/>
    <col min="7" max="7" width="22.625" style="80" customWidth="1"/>
    <col min="8" max="8" width="10.125" style="80" customWidth="1"/>
    <col min="9" max="9" width="23" style="80" customWidth="1"/>
    <col min="10" max="10" width="12.125" style="80" customWidth="1"/>
    <col min="11" max="11" width="25.375" style="80" customWidth="1"/>
    <col min="12" max="12" width="9" style="80" customWidth="1"/>
    <col min="13" max="22" width="0" style="80" hidden="1" customWidth="1"/>
    <col min="23" max="23" width="17" style="80" hidden="1" customWidth="1"/>
    <col min="24" max="24" width="0" style="80" hidden="1" customWidth="1"/>
    <col min="25" max="16384" width="9" style="80"/>
  </cols>
  <sheetData>
    <row r="1" spans="2:24" ht="19.5" x14ac:dyDescent="0.2">
      <c r="B1" s="232" t="s">
        <v>185</v>
      </c>
      <c r="C1" s="232"/>
      <c r="D1" s="232"/>
      <c r="E1" s="232"/>
      <c r="F1" s="232"/>
      <c r="G1" s="232"/>
      <c r="H1" s="232"/>
      <c r="I1" s="232"/>
      <c r="J1" s="232"/>
    </row>
    <row r="2" spans="2:24" ht="19.5" x14ac:dyDescent="0.2">
      <c r="B2" s="232" t="s">
        <v>210</v>
      </c>
      <c r="C2" s="232"/>
      <c r="D2" s="232"/>
      <c r="E2" s="232"/>
      <c r="F2" s="232"/>
      <c r="G2" s="232"/>
      <c r="H2" s="232"/>
      <c r="I2" s="232"/>
      <c r="J2" s="232"/>
    </row>
    <row r="3" spans="2:24" ht="13.5" thickBot="1" x14ac:dyDescent="0.25"/>
    <row r="4" spans="2:24" customFormat="1" ht="15" thickBot="1" x14ac:dyDescent="0.25">
      <c r="B4" s="119" t="s">
        <v>100</v>
      </c>
      <c r="C4" s="242" t="s">
        <v>230</v>
      </c>
      <c r="D4" s="243"/>
      <c r="E4" s="244"/>
      <c r="F4" s="80"/>
      <c r="G4" s="80"/>
      <c r="H4" s="80"/>
      <c r="I4" s="80"/>
      <c r="J4" s="80"/>
      <c r="K4" s="80"/>
      <c r="L4" s="80"/>
      <c r="M4" s="80"/>
      <c r="N4" s="80"/>
      <c r="O4" s="80"/>
      <c r="P4" s="80"/>
      <c r="Q4" s="80"/>
      <c r="R4" s="80"/>
      <c r="S4" s="80"/>
      <c r="T4" s="80"/>
      <c r="U4" s="80"/>
      <c r="V4" s="80"/>
      <c r="W4" s="80"/>
      <c r="X4" s="80"/>
    </row>
    <row r="5" spans="2:24" customFormat="1" ht="26.25" customHeight="1" thickBot="1" x14ac:dyDescent="0.25">
      <c r="B5" s="171" t="s">
        <v>161</v>
      </c>
      <c r="C5" s="172" t="s">
        <v>220</v>
      </c>
      <c r="D5" s="173" t="s">
        <v>221</v>
      </c>
      <c r="E5" s="174" t="s">
        <v>222</v>
      </c>
      <c r="F5" s="172" t="s">
        <v>165</v>
      </c>
      <c r="G5" s="172" t="s">
        <v>228</v>
      </c>
      <c r="H5" s="197" t="s">
        <v>166</v>
      </c>
      <c r="I5" s="173" t="s">
        <v>167</v>
      </c>
      <c r="J5" s="189" t="s">
        <v>234</v>
      </c>
      <c r="K5" s="281" t="s">
        <v>168</v>
      </c>
      <c r="L5" s="80"/>
      <c r="M5" s="80"/>
      <c r="N5" s="246" t="s">
        <v>169</v>
      </c>
      <c r="O5" s="247"/>
      <c r="P5" s="247"/>
      <c r="Q5" s="247"/>
      <c r="R5" s="247"/>
      <c r="S5" s="247"/>
      <c r="T5" s="247"/>
      <c r="U5" s="247"/>
      <c r="V5" s="247"/>
      <c r="W5" s="247"/>
      <c r="X5" s="248"/>
    </row>
    <row r="6" spans="2:24" customFormat="1" ht="25.5" x14ac:dyDescent="0.2">
      <c r="B6" s="176" t="s">
        <v>170</v>
      </c>
      <c r="C6" s="127">
        <v>0.39019999999999999</v>
      </c>
      <c r="D6" s="202" t="s">
        <v>231</v>
      </c>
      <c r="E6" s="300" t="s">
        <v>203</v>
      </c>
      <c r="F6" s="130">
        <v>0.43</v>
      </c>
      <c r="G6" s="130">
        <v>0.43</v>
      </c>
      <c r="H6" s="131" t="s">
        <v>171</v>
      </c>
      <c r="I6" s="132">
        <f>G6+6%</f>
        <v>0.49</v>
      </c>
      <c r="J6" s="132">
        <f>G6-6%</f>
        <v>0.37</v>
      </c>
      <c r="K6" s="279" t="s">
        <v>213</v>
      </c>
      <c r="L6" s="134"/>
      <c r="M6" s="80"/>
      <c r="N6" s="233" t="s">
        <v>179</v>
      </c>
      <c r="O6" s="234"/>
      <c r="P6" s="234"/>
      <c r="Q6" s="234"/>
      <c r="R6" s="234"/>
      <c r="S6" s="234"/>
      <c r="T6" s="234"/>
      <c r="U6" s="234"/>
      <c r="V6" s="234"/>
      <c r="W6" s="234"/>
      <c r="X6" s="235"/>
    </row>
    <row r="7" spans="2:24" customFormat="1" ht="14.25" x14ac:dyDescent="0.2">
      <c r="B7" s="179" t="s">
        <v>172</v>
      </c>
      <c r="C7" s="127">
        <v>0.1933</v>
      </c>
      <c r="D7" s="301" t="s">
        <v>203</v>
      </c>
      <c r="E7" s="300" t="s">
        <v>203</v>
      </c>
      <c r="F7" s="130">
        <v>0.19</v>
      </c>
      <c r="G7" s="130">
        <v>0.19</v>
      </c>
      <c r="H7" s="131" t="s">
        <v>173</v>
      </c>
      <c r="I7" s="132">
        <f>G7+5%</f>
        <v>0.24</v>
      </c>
      <c r="J7" s="132">
        <f>G7-5%</f>
        <v>0.14000000000000001</v>
      </c>
      <c r="K7" s="279" t="s">
        <v>214</v>
      </c>
      <c r="L7" s="134"/>
      <c r="M7" s="80"/>
      <c r="N7" s="236"/>
      <c r="O7" s="237"/>
      <c r="P7" s="237"/>
      <c r="Q7" s="237"/>
      <c r="R7" s="237"/>
      <c r="S7" s="237"/>
      <c r="T7" s="237"/>
      <c r="U7" s="237"/>
      <c r="V7" s="237"/>
      <c r="W7" s="237"/>
      <c r="X7" s="238"/>
    </row>
    <row r="8" spans="2:24" customFormat="1" ht="25.5" x14ac:dyDescent="0.2">
      <c r="B8" s="176" t="s">
        <v>174</v>
      </c>
      <c r="C8" s="127">
        <v>0.37109999999999999</v>
      </c>
      <c r="D8" s="301" t="s">
        <v>203</v>
      </c>
      <c r="E8" s="300" t="s">
        <v>203</v>
      </c>
      <c r="F8" s="130">
        <v>0.33</v>
      </c>
      <c r="G8" s="130">
        <v>0.33</v>
      </c>
      <c r="H8" s="131" t="s">
        <v>171</v>
      </c>
      <c r="I8" s="132">
        <f>G8+6%</f>
        <v>0.39</v>
      </c>
      <c r="J8" s="132">
        <f>G8-6%</f>
        <v>0.27</v>
      </c>
      <c r="K8" s="279" t="s">
        <v>215</v>
      </c>
      <c r="L8" s="134"/>
      <c r="M8" s="80"/>
      <c r="N8" s="236"/>
      <c r="O8" s="237"/>
      <c r="P8" s="237"/>
      <c r="Q8" s="237"/>
      <c r="R8" s="237"/>
      <c r="S8" s="237"/>
      <c r="T8" s="237"/>
      <c r="U8" s="237"/>
      <c r="V8" s="237"/>
      <c r="W8" s="237"/>
      <c r="X8" s="238"/>
    </row>
    <row r="9" spans="2:24" customFormat="1" ht="14.25" x14ac:dyDescent="0.2">
      <c r="B9" s="179" t="s">
        <v>70</v>
      </c>
      <c r="C9" s="127">
        <v>4.5400000000000003E-2</v>
      </c>
      <c r="D9" s="301" t="s">
        <v>203</v>
      </c>
      <c r="E9" s="300" t="s">
        <v>203</v>
      </c>
      <c r="F9" s="130">
        <v>0.05</v>
      </c>
      <c r="G9" s="130">
        <v>0.05</v>
      </c>
      <c r="H9" s="131" t="s">
        <v>173</v>
      </c>
      <c r="I9" s="165">
        <f>F9+5%</f>
        <v>0.1</v>
      </c>
      <c r="J9" s="165">
        <f>F9-5%</f>
        <v>0</v>
      </c>
      <c r="K9" s="280" t="s">
        <v>78</v>
      </c>
      <c r="L9" s="134"/>
      <c r="M9" s="80"/>
      <c r="N9" s="236"/>
      <c r="O9" s="237"/>
      <c r="P9" s="237"/>
      <c r="Q9" s="237"/>
      <c r="R9" s="237"/>
      <c r="S9" s="237"/>
      <c r="T9" s="237"/>
      <c r="U9" s="237"/>
      <c r="V9" s="237"/>
      <c r="W9" s="237"/>
      <c r="X9" s="238"/>
    </row>
    <row r="10" spans="2:24" customFormat="1" ht="14.25" x14ac:dyDescent="0.2">
      <c r="B10" s="179" t="s">
        <v>175</v>
      </c>
      <c r="C10" s="137">
        <f>SUM(C6:C9)</f>
        <v>1</v>
      </c>
      <c r="D10" s="302" t="s">
        <v>203</v>
      </c>
      <c r="E10" s="303" t="s">
        <v>203</v>
      </c>
      <c r="F10" s="140">
        <v>1</v>
      </c>
      <c r="G10" s="140">
        <f>SUM(G6:G9)</f>
        <v>1</v>
      </c>
      <c r="H10" s="181" t="s">
        <v>203</v>
      </c>
      <c r="I10" s="181" t="s">
        <v>203</v>
      </c>
      <c r="J10" s="181" t="s">
        <v>203</v>
      </c>
      <c r="K10" s="285" t="s">
        <v>203</v>
      </c>
      <c r="L10" s="80"/>
      <c r="M10" s="80"/>
      <c r="N10" s="236"/>
      <c r="O10" s="237"/>
      <c r="P10" s="237"/>
      <c r="Q10" s="237"/>
      <c r="R10" s="237"/>
      <c r="S10" s="237"/>
      <c r="T10" s="237"/>
      <c r="U10" s="237"/>
      <c r="V10" s="237"/>
      <c r="W10" s="237"/>
      <c r="X10" s="238"/>
    </row>
    <row r="11" spans="2:24" customFormat="1" ht="15" thickBot="1" x14ac:dyDescent="0.25">
      <c r="B11" s="182" t="s">
        <v>176</v>
      </c>
      <c r="C11" s="183">
        <v>0.27279999999999999</v>
      </c>
      <c r="D11" s="304" t="s">
        <v>203</v>
      </c>
      <c r="E11" s="305" t="s">
        <v>203</v>
      </c>
      <c r="F11" s="186">
        <v>0.27</v>
      </c>
      <c r="G11" s="186">
        <v>0.94</v>
      </c>
      <c r="H11" s="282" t="s">
        <v>171</v>
      </c>
      <c r="I11" s="283">
        <f>G11+6%</f>
        <v>1</v>
      </c>
      <c r="J11" s="283">
        <f>G11-6%</f>
        <v>0.87999999999999989</v>
      </c>
      <c r="K11" s="284" t="s">
        <v>79</v>
      </c>
      <c r="L11" s="134"/>
      <c r="M11" s="80"/>
      <c r="N11" s="239"/>
      <c r="O11" s="240"/>
      <c r="P11" s="240"/>
      <c r="Q11" s="240"/>
      <c r="R11" s="240"/>
      <c r="S11" s="240"/>
      <c r="T11" s="240"/>
      <c r="U11" s="240"/>
      <c r="V11" s="240"/>
      <c r="W11" s="240"/>
      <c r="X11" s="241"/>
    </row>
    <row r="12" spans="2:24" customFormat="1" ht="28.5" hidden="1" x14ac:dyDescent="0.2">
      <c r="B12" s="53" t="s">
        <v>187</v>
      </c>
      <c r="C12" s="169">
        <v>1.5E-3</v>
      </c>
      <c r="D12" s="199" t="s">
        <v>203</v>
      </c>
      <c r="E12" s="199" t="s">
        <v>203</v>
      </c>
      <c r="F12" s="198"/>
      <c r="G12" s="199" t="s">
        <v>203</v>
      </c>
      <c r="H12" s="199" t="s">
        <v>203</v>
      </c>
      <c r="I12" s="199" t="s">
        <v>203</v>
      </c>
      <c r="J12" s="199" t="s">
        <v>203</v>
      </c>
      <c r="K12" s="199" t="s">
        <v>203</v>
      </c>
    </row>
    <row r="13" spans="2:24" customFormat="1" ht="14.25" x14ac:dyDescent="0.2">
      <c r="B13" s="32"/>
      <c r="C13" s="169"/>
      <c r="D13" s="199"/>
      <c r="E13" s="199"/>
      <c r="F13" s="198"/>
      <c r="G13" s="199"/>
      <c r="H13" s="199"/>
      <c r="I13" s="199"/>
      <c r="J13" s="199"/>
      <c r="K13" s="199"/>
    </row>
    <row r="14" spans="2:24" customFormat="1" ht="15" thickBot="1" x14ac:dyDescent="0.25">
      <c r="B14" s="32"/>
      <c r="C14" s="80"/>
      <c r="D14" s="80"/>
      <c r="E14" s="80"/>
      <c r="F14" s="80"/>
      <c r="G14" s="80"/>
      <c r="H14" s="80"/>
      <c r="I14" s="80"/>
      <c r="J14" s="80"/>
      <c r="K14" s="80"/>
    </row>
    <row r="15" spans="2:24" customFormat="1" ht="15" thickBot="1" x14ac:dyDescent="0.25">
      <c r="B15" s="119" t="s">
        <v>212</v>
      </c>
      <c r="C15" s="242" t="s">
        <v>230</v>
      </c>
      <c r="D15" s="243"/>
      <c r="E15" s="244"/>
      <c r="F15" s="80"/>
      <c r="G15" s="80"/>
      <c r="H15" s="80"/>
      <c r="I15" s="80"/>
      <c r="J15" s="80"/>
      <c r="K15" s="80"/>
    </row>
    <row r="16" spans="2:24" customFormat="1" ht="26.25" thickBot="1" x14ac:dyDescent="0.25">
      <c r="B16" s="171" t="s">
        <v>161</v>
      </c>
      <c r="C16" s="172" t="s">
        <v>220</v>
      </c>
      <c r="D16" s="173" t="s">
        <v>221</v>
      </c>
      <c r="E16" s="174" t="s">
        <v>222</v>
      </c>
      <c r="F16" s="172" t="s">
        <v>165</v>
      </c>
      <c r="G16" s="172" t="s">
        <v>228</v>
      </c>
      <c r="H16" s="197" t="s">
        <v>166</v>
      </c>
      <c r="I16" s="173" t="s">
        <v>167</v>
      </c>
      <c r="J16" s="189" t="s">
        <v>203</v>
      </c>
      <c r="K16" s="281" t="s">
        <v>168</v>
      </c>
      <c r="M16" s="246" t="s">
        <v>169</v>
      </c>
      <c r="N16" s="247"/>
      <c r="O16" s="247"/>
      <c r="P16" s="247"/>
      <c r="Q16" s="247"/>
      <c r="R16" s="247"/>
      <c r="S16" s="247"/>
      <c r="T16" s="247"/>
      <c r="U16" s="247"/>
      <c r="V16" s="247"/>
      <c r="W16" s="248"/>
    </row>
    <row r="17" spans="2:23" customFormat="1" ht="25.5" x14ac:dyDescent="0.2">
      <c r="B17" s="176" t="s">
        <v>170</v>
      </c>
      <c r="C17" s="202" t="s">
        <v>231</v>
      </c>
      <c r="D17" s="202" t="s">
        <v>231</v>
      </c>
      <c r="E17" s="202" t="s">
        <v>231</v>
      </c>
      <c r="F17" s="130">
        <v>0.94</v>
      </c>
      <c r="G17" s="130">
        <v>0.94</v>
      </c>
      <c r="H17" s="131" t="s">
        <v>171</v>
      </c>
      <c r="I17" s="132">
        <f>F17+6%</f>
        <v>1</v>
      </c>
      <c r="J17" s="132">
        <f>F17-6%</f>
        <v>0.87999999999999989</v>
      </c>
      <c r="K17" s="279" t="s">
        <v>213</v>
      </c>
      <c r="M17" s="233" t="s">
        <v>218</v>
      </c>
      <c r="N17" s="234"/>
      <c r="O17" s="234"/>
      <c r="P17" s="234"/>
      <c r="Q17" s="234"/>
      <c r="R17" s="234"/>
      <c r="S17" s="234"/>
      <c r="T17" s="234"/>
      <c r="U17" s="234"/>
      <c r="V17" s="234"/>
      <c r="W17" s="235"/>
    </row>
    <row r="18" spans="2:23" customFormat="1" ht="14.25" x14ac:dyDescent="0.2">
      <c r="B18" s="179" t="s">
        <v>172</v>
      </c>
      <c r="C18" s="287" t="s">
        <v>203</v>
      </c>
      <c r="D18" s="290" t="s">
        <v>203</v>
      </c>
      <c r="E18" s="291" t="s">
        <v>203</v>
      </c>
      <c r="F18" s="130">
        <v>0.05</v>
      </c>
      <c r="G18" s="130">
        <v>0.05</v>
      </c>
      <c r="H18" s="131" t="s">
        <v>173</v>
      </c>
      <c r="I18" s="132">
        <f>G18+5%</f>
        <v>0.1</v>
      </c>
      <c r="J18" s="132">
        <f>G18-5%</f>
        <v>0</v>
      </c>
      <c r="K18" s="280" t="s">
        <v>73</v>
      </c>
      <c r="M18" s="236"/>
      <c r="N18" s="237"/>
      <c r="O18" s="237"/>
      <c r="P18" s="237"/>
      <c r="Q18" s="237"/>
      <c r="R18" s="237"/>
      <c r="S18" s="237"/>
      <c r="T18" s="237"/>
      <c r="U18" s="237"/>
      <c r="V18" s="237"/>
      <c r="W18" s="238"/>
    </row>
    <row r="19" spans="2:23" customFormat="1" ht="25.5" x14ac:dyDescent="0.2">
      <c r="B19" s="176" t="s">
        <v>174</v>
      </c>
      <c r="C19" s="287" t="s">
        <v>203</v>
      </c>
      <c r="D19" s="290" t="s">
        <v>203</v>
      </c>
      <c r="E19" s="291" t="s">
        <v>203</v>
      </c>
      <c r="F19" s="200" t="s">
        <v>203</v>
      </c>
      <c r="G19" s="200" t="s">
        <v>203</v>
      </c>
      <c r="H19" s="131" t="s">
        <v>171</v>
      </c>
      <c r="I19" s="181" t="s">
        <v>203</v>
      </c>
      <c r="J19" s="181" t="s">
        <v>203</v>
      </c>
      <c r="K19" s="285" t="s">
        <v>203</v>
      </c>
      <c r="M19" s="236"/>
      <c r="N19" s="237"/>
      <c r="O19" s="237"/>
      <c r="P19" s="237"/>
      <c r="Q19" s="237"/>
      <c r="R19" s="237"/>
      <c r="S19" s="237"/>
      <c r="T19" s="237"/>
      <c r="U19" s="237"/>
      <c r="V19" s="237"/>
      <c r="W19" s="238"/>
    </row>
    <row r="20" spans="2:23" customFormat="1" ht="14.25" x14ac:dyDescent="0.2">
      <c r="B20" s="179" t="s">
        <v>70</v>
      </c>
      <c r="C20" s="287" t="s">
        <v>203</v>
      </c>
      <c r="D20" s="290" t="s">
        <v>203</v>
      </c>
      <c r="E20" s="291" t="s">
        <v>203</v>
      </c>
      <c r="F20" s="130">
        <v>0.15</v>
      </c>
      <c r="G20" s="130">
        <v>0.15</v>
      </c>
      <c r="H20" s="131" t="s">
        <v>173</v>
      </c>
      <c r="I20" s="165">
        <f>G20+5%</f>
        <v>0.2</v>
      </c>
      <c r="J20" s="165">
        <f>G20-5%</f>
        <v>9.9999999999999992E-2</v>
      </c>
      <c r="K20" s="280" t="s">
        <v>78</v>
      </c>
      <c r="M20" s="236"/>
      <c r="N20" s="237"/>
      <c r="O20" s="237"/>
      <c r="P20" s="237"/>
      <c r="Q20" s="237"/>
      <c r="R20" s="237"/>
      <c r="S20" s="237"/>
      <c r="T20" s="237"/>
      <c r="U20" s="237"/>
      <c r="V20" s="237"/>
      <c r="W20" s="238"/>
    </row>
    <row r="21" spans="2:23" customFormat="1" ht="14.25" x14ac:dyDescent="0.2">
      <c r="B21" s="179" t="s">
        <v>175</v>
      </c>
      <c r="C21" s="288" t="s">
        <v>203</v>
      </c>
      <c r="D21" s="308" t="s">
        <v>203</v>
      </c>
      <c r="E21" s="309" t="s">
        <v>203</v>
      </c>
      <c r="F21" s="140">
        <f>SUM(F17:F20)</f>
        <v>1.1399999999999999</v>
      </c>
      <c r="G21" s="140">
        <f>SUM(G17:G20)</f>
        <v>1.1399999999999999</v>
      </c>
      <c r="H21" s="181" t="s">
        <v>203</v>
      </c>
      <c r="I21" s="181" t="s">
        <v>203</v>
      </c>
      <c r="J21" s="181" t="s">
        <v>203</v>
      </c>
      <c r="K21" s="285" t="s">
        <v>203</v>
      </c>
      <c r="M21" s="236"/>
      <c r="N21" s="237"/>
      <c r="O21" s="237"/>
      <c r="P21" s="237"/>
      <c r="Q21" s="237"/>
      <c r="R21" s="237"/>
      <c r="S21" s="237"/>
      <c r="T21" s="237"/>
      <c r="U21" s="237"/>
      <c r="V21" s="237"/>
      <c r="W21" s="238"/>
    </row>
    <row r="22" spans="2:23" customFormat="1" ht="15" thickBot="1" x14ac:dyDescent="0.25">
      <c r="B22" s="182" t="s">
        <v>176</v>
      </c>
      <c r="C22" s="289" t="s">
        <v>203</v>
      </c>
      <c r="D22" s="293" t="s">
        <v>203</v>
      </c>
      <c r="E22" s="294" t="s">
        <v>203</v>
      </c>
      <c r="F22" s="186">
        <v>0.94</v>
      </c>
      <c r="G22" s="186">
        <v>0.94</v>
      </c>
      <c r="H22" s="282" t="s">
        <v>171</v>
      </c>
      <c r="I22" s="283">
        <f>G22+6%</f>
        <v>1</v>
      </c>
      <c r="J22" s="283">
        <f>G22-6%</f>
        <v>0.87999999999999989</v>
      </c>
      <c r="K22" s="284" t="s">
        <v>79</v>
      </c>
      <c r="M22" s="239"/>
      <c r="N22" s="240"/>
      <c r="O22" s="240"/>
      <c r="P22" s="240"/>
      <c r="Q22" s="240"/>
      <c r="R22" s="240"/>
      <c r="S22" s="240"/>
      <c r="T22" s="240"/>
      <c r="U22" s="240"/>
      <c r="V22" s="240"/>
      <c r="W22" s="241"/>
    </row>
    <row r="23" spans="2:23" customFormat="1" ht="28.5" hidden="1" x14ac:dyDescent="0.2">
      <c r="B23" s="53" t="s">
        <v>187</v>
      </c>
      <c r="C23" s="169">
        <v>1.5E-3</v>
      </c>
      <c r="D23" s="169">
        <v>1.5E-3</v>
      </c>
      <c r="E23" s="169">
        <v>1.5E-3</v>
      </c>
      <c r="F23" s="198"/>
      <c r="G23" s="199" t="s">
        <v>203</v>
      </c>
      <c r="H23" s="199" t="s">
        <v>203</v>
      </c>
      <c r="I23" s="199" t="s">
        <v>203</v>
      </c>
      <c r="J23" s="199" t="s">
        <v>203</v>
      </c>
      <c r="K23" s="199" t="s">
        <v>203</v>
      </c>
    </row>
    <row r="24" spans="2:23" customFormat="1" ht="14.25" x14ac:dyDescent="0.2">
      <c r="B24" s="118"/>
      <c r="C24" s="80"/>
      <c r="D24" s="80"/>
      <c r="E24" s="80"/>
      <c r="F24" s="80"/>
      <c r="G24" s="80"/>
      <c r="H24" s="80"/>
      <c r="I24" s="80"/>
      <c r="J24" s="80"/>
      <c r="K24" s="80"/>
    </row>
    <row r="25" spans="2:23" customFormat="1" ht="15" thickBot="1" x14ac:dyDescent="0.25">
      <c r="B25" s="118"/>
      <c r="C25" s="80"/>
      <c r="D25" s="80"/>
      <c r="E25" s="80"/>
      <c r="F25" s="80"/>
      <c r="G25" s="80"/>
      <c r="H25" s="80"/>
      <c r="I25" s="80"/>
      <c r="J25" s="80"/>
      <c r="K25" s="80"/>
    </row>
    <row r="26" spans="2:23" customFormat="1" ht="15" thickBot="1" x14ac:dyDescent="0.25">
      <c r="B26" s="119" t="s">
        <v>216</v>
      </c>
      <c r="C26" s="242" t="s">
        <v>230</v>
      </c>
      <c r="D26" s="243"/>
      <c r="E26" s="244"/>
      <c r="F26" s="80"/>
      <c r="G26" s="80"/>
      <c r="H26" s="80"/>
      <c r="I26" s="80"/>
      <c r="J26" s="80"/>
      <c r="K26" s="80"/>
    </row>
    <row r="27" spans="2:23" customFormat="1" ht="26.25" thickBot="1" x14ac:dyDescent="0.25">
      <c r="B27" s="171" t="s">
        <v>161</v>
      </c>
      <c r="C27" s="172" t="s">
        <v>220</v>
      </c>
      <c r="D27" s="173" t="s">
        <v>221</v>
      </c>
      <c r="E27" s="174" t="s">
        <v>222</v>
      </c>
      <c r="F27" s="172" t="s">
        <v>165</v>
      </c>
      <c r="G27" s="172" t="s">
        <v>228</v>
      </c>
      <c r="H27" s="197" t="s">
        <v>166</v>
      </c>
      <c r="I27" s="173" t="s">
        <v>167</v>
      </c>
      <c r="J27" s="189" t="s">
        <v>203</v>
      </c>
      <c r="K27" s="281" t="s">
        <v>168</v>
      </c>
      <c r="M27" s="246" t="s">
        <v>169</v>
      </c>
      <c r="N27" s="247"/>
      <c r="O27" s="247"/>
      <c r="P27" s="247"/>
      <c r="Q27" s="247"/>
      <c r="R27" s="247"/>
      <c r="S27" s="247"/>
      <c r="T27" s="247"/>
      <c r="U27" s="247"/>
      <c r="V27" s="247"/>
      <c r="W27" s="248"/>
    </row>
    <row r="28" spans="2:23" customFormat="1" ht="32.25" customHeight="1" x14ac:dyDescent="0.2">
      <c r="B28" s="176" t="s">
        <v>170</v>
      </c>
      <c r="C28" s="202" t="s">
        <v>231</v>
      </c>
      <c r="D28" s="202" t="s">
        <v>231</v>
      </c>
      <c r="E28" s="202" t="s">
        <v>231</v>
      </c>
      <c r="F28" s="200" t="s">
        <v>203</v>
      </c>
      <c r="G28" s="200" t="s">
        <v>203</v>
      </c>
      <c r="H28" s="131" t="s">
        <v>171</v>
      </c>
      <c r="I28" s="181" t="s">
        <v>203</v>
      </c>
      <c r="J28" s="181" t="s">
        <v>203</v>
      </c>
      <c r="K28" s="292" t="s">
        <v>203</v>
      </c>
      <c r="M28" s="233" t="s">
        <v>219</v>
      </c>
      <c r="N28" s="234"/>
      <c r="O28" s="234"/>
      <c r="P28" s="234"/>
      <c r="Q28" s="234"/>
      <c r="R28" s="234"/>
      <c r="S28" s="234"/>
      <c r="T28" s="234"/>
      <c r="U28" s="234"/>
      <c r="V28" s="234"/>
      <c r="W28" s="235"/>
    </row>
    <row r="29" spans="2:23" customFormat="1" ht="14.25" x14ac:dyDescent="0.2">
      <c r="B29" s="179" t="s">
        <v>172</v>
      </c>
      <c r="C29" s="287" t="s">
        <v>203</v>
      </c>
      <c r="D29" s="290" t="s">
        <v>203</v>
      </c>
      <c r="E29" s="291" t="s">
        <v>203</v>
      </c>
      <c r="F29" s="130">
        <v>0.3</v>
      </c>
      <c r="G29" s="130">
        <v>0.3</v>
      </c>
      <c r="H29" s="131" t="s">
        <v>173</v>
      </c>
      <c r="I29" s="165">
        <f>F29+5%</f>
        <v>0.35</v>
      </c>
      <c r="J29" s="165">
        <f>F29-5%</f>
        <v>0.25</v>
      </c>
      <c r="K29" s="279" t="s">
        <v>214</v>
      </c>
      <c r="M29" s="236"/>
      <c r="N29" s="237"/>
      <c r="O29" s="237"/>
      <c r="P29" s="237"/>
      <c r="Q29" s="237"/>
      <c r="R29" s="237"/>
      <c r="S29" s="237"/>
      <c r="T29" s="237"/>
      <c r="U29" s="237"/>
      <c r="V29" s="237"/>
      <c r="W29" s="238"/>
    </row>
    <row r="30" spans="2:23" customFormat="1" ht="25.5" x14ac:dyDescent="0.2">
      <c r="B30" s="176" t="s">
        <v>174</v>
      </c>
      <c r="C30" s="287" t="s">
        <v>203</v>
      </c>
      <c r="D30" s="290" t="s">
        <v>203</v>
      </c>
      <c r="E30" s="291" t="s">
        <v>203</v>
      </c>
      <c r="F30" s="130">
        <v>0.7</v>
      </c>
      <c r="G30" s="130">
        <v>0.7</v>
      </c>
      <c r="H30" s="131" t="s">
        <v>171</v>
      </c>
      <c r="I30" s="132">
        <f>F30+6%</f>
        <v>0.76</v>
      </c>
      <c r="J30" s="132">
        <f>F30-6%</f>
        <v>0.6399999999999999</v>
      </c>
      <c r="K30" s="279" t="s">
        <v>215</v>
      </c>
      <c r="M30" s="236"/>
      <c r="N30" s="237"/>
      <c r="O30" s="237"/>
      <c r="P30" s="237"/>
      <c r="Q30" s="237"/>
      <c r="R30" s="237"/>
      <c r="S30" s="237"/>
      <c r="T30" s="237"/>
      <c r="U30" s="237"/>
      <c r="V30" s="237"/>
      <c r="W30" s="238"/>
    </row>
    <row r="31" spans="2:23" customFormat="1" ht="14.25" x14ac:dyDescent="0.2">
      <c r="B31" s="179" t="s">
        <v>70</v>
      </c>
      <c r="C31" s="287" t="s">
        <v>203</v>
      </c>
      <c r="D31" s="290" t="s">
        <v>203</v>
      </c>
      <c r="E31" s="291" t="s">
        <v>203</v>
      </c>
      <c r="F31" s="130">
        <v>0.15</v>
      </c>
      <c r="G31" s="130">
        <v>0.15</v>
      </c>
      <c r="H31" s="131" t="s">
        <v>173</v>
      </c>
      <c r="I31" s="165">
        <f>F31+5%</f>
        <v>0.2</v>
      </c>
      <c r="J31" s="165">
        <f>F31-5%</f>
        <v>9.9999999999999992E-2</v>
      </c>
      <c r="K31" s="280" t="s">
        <v>78</v>
      </c>
      <c r="M31" s="236"/>
      <c r="N31" s="237"/>
      <c r="O31" s="237"/>
      <c r="P31" s="237"/>
      <c r="Q31" s="237"/>
      <c r="R31" s="237"/>
      <c r="S31" s="237"/>
      <c r="T31" s="237"/>
      <c r="U31" s="237"/>
      <c r="V31" s="237"/>
      <c r="W31" s="238"/>
    </row>
    <row r="32" spans="2:23" customFormat="1" ht="14.25" x14ac:dyDescent="0.2">
      <c r="B32" s="179" t="s">
        <v>175</v>
      </c>
      <c r="C32" s="288" t="s">
        <v>203</v>
      </c>
      <c r="D32" s="308" t="s">
        <v>203</v>
      </c>
      <c r="E32" s="309" t="s">
        <v>203</v>
      </c>
      <c r="F32" s="140">
        <f>SUM(F28:F31)</f>
        <v>1.1499999999999999</v>
      </c>
      <c r="G32" s="209">
        <f>SUM(G28:G31)</f>
        <v>1.1499999999999999</v>
      </c>
      <c r="H32" s="181" t="s">
        <v>203</v>
      </c>
      <c r="I32" s="181" t="s">
        <v>203</v>
      </c>
      <c r="J32" s="181" t="s">
        <v>203</v>
      </c>
      <c r="K32" s="285" t="s">
        <v>203</v>
      </c>
      <c r="M32" s="236"/>
      <c r="N32" s="237"/>
      <c r="O32" s="237"/>
      <c r="P32" s="237"/>
      <c r="Q32" s="237"/>
      <c r="R32" s="237"/>
      <c r="S32" s="237"/>
      <c r="T32" s="237"/>
      <c r="U32" s="237"/>
      <c r="V32" s="237"/>
      <c r="W32" s="238"/>
    </row>
    <row r="33" spans="2:24" customFormat="1" ht="15" thickBot="1" x14ac:dyDescent="0.25">
      <c r="B33" s="182" t="s">
        <v>176</v>
      </c>
      <c r="C33" s="289" t="s">
        <v>203</v>
      </c>
      <c r="D33" s="293" t="s">
        <v>203</v>
      </c>
      <c r="E33" s="294" t="s">
        <v>203</v>
      </c>
      <c r="F33" s="186">
        <v>0.94</v>
      </c>
      <c r="G33" s="186">
        <v>0.94</v>
      </c>
      <c r="H33" s="282" t="s">
        <v>171</v>
      </c>
      <c r="I33" s="283">
        <f>F33+6%</f>
        <v>1</v>
      </c>
      <c r="J33" s="283">
        <f>F33-6%</f>
        <v>0.87999999999999989</v>
      </c>
      <c r="K33" s="284" t="s">
        <v>79</v>
      </c>
      <c r="M33" s="239"/>
      <c r="N33" s="240"/>
      <c r="O33" s="240"/>
      <c r="P33" s="240"/>
      <c r="Q33" s="240"/>
      <c r="R33" s="240"/>
      <c r="S33" s="240"/>
      <c r="T33" s="240"/>
      <c r="U33" s="240"/>
      <c r="V33" s="240"/>
      <c r="W33" s="241"/>
    </row>
    <row r="34" spans="2:24" customFormat="1" ht="28.5" hidden="1" x14ac:dyDescent="0.2">
      <c r="B34" s="53" t="s">
        <v>187</v>
      </c>
      <c r="C34" s="169">
        <v>1.5E-3</v>
      </c>
      <c r="D34" s="169">
        <v>1.5E-3</v>
      </c>
      <c r="E34" s="169">
        <v>1.5E-3</v>
      </c>
      <c r="F34" s="198"/>
      <c r="G34" s="199" t="s">
        <v>203</v>
      </c>
      <c r="H34" s="199" t="s">
        <v>203</v>
      </c>
      <c r="I34" s="199" t="s">
        <v>203</v>
      </c>
      <c r="J34" s="199" t="s">
        <v>203</v>
      </c>
      <c r="K34" s="199" t="s">
        <v>203</v>
      </c>
    </row>
    <row r="35" spans="2:24" customFormat="1" ht="14.25" x14ac:dyDescent="0.2"/>
    <row r="36" spans="2:24" customFormat="1" ht="15" thickBot="1" x14ac:dyDescent="0.25"/>
    <row r="37" spans="2:24" customFormat="1" ht="15" thickBot="1" x14ac:dyDescent="0.25">
      <c r="B37" s="119" t="s">
        <v>211</v>
      </c>
      <c r="C37" s="242" t="s">
        <v>230</v>
      </c>
      <c r="D37" s="243"/>
      <c r="E37" s="244"/>
      <c r="F37" s="80" t="s">
        <v>205</v>
      </c>
      <c r="G37" s="80"/>
      <c r="H37" s="80"/>
      <c r="I37" s="80"/>
      <c r="J37" s="80"/>
      <c r="K37" s="80"/>
    </row>
    <row r="38" spans="2:24" customFormat="1" ht="26.25" thickBot="1" x14ac:dyDescent="0.25">
      <c r="B38" s="171" t="s">
        <v>161</v>
      </c>
      <c r="C38" s="172" t="s">
        <v>220</v>
      </c>
      <c r="D38" s="173" t="s">
        <v>221</v>
      </c>
      <c r="E38" s="174" t="s">
        <v>222</v>
      </c>
      <c r="F38" s="172" t="s">
        <v>165</v>
      </c>
      <c r="G38" s="175" t="s">
        <v>228</v>
      </c>
      <c r="H38" s="306" t="s">
        <v>166</v>
      </c>
      <c r="I38" s="173" t="s">
        <v>167</v>
      </c>
      <c r="J38" s="189" t="s">
        <v>203</v>
      </c>
      <c r="K38" s="281" t="s">
        <v>168</v>
      </c>
      <c r="M38" s="246" t="s">
        <v>169</v>
      </c>
      <c r="N38" s="247"/>
      <c r="O38" s="247"/>
      <c r="P38" s="247"/>
      <c r="Q38" s="247"/>
      <c r="R38" s="247"/>
      <c r="S38" s="247"/>
      <c r="T38" s="247"/>
      <c r="U38" s="247"/>
      <c r="V38" s="247"/>
      <c r="W38" s="248"/>
    </row>
    <row r="39" spans="2:24" customFormat="1" ht="25.5" customHeight="1" x14ac:dyDescent="0.2">
      <c r="B39" s="176" t="s">
        <v>170</v>
      </c>
      <c r="C39" s="202" t="s">
        <v>231</v>
      </c>
      <c r="D39" s="202" t="s">
        <v>231</v>
      </c>
      <c r="E39" s="202" t="s">
        <v>231</v>
      </c>
      <c r="F39" s="130">
        <v>0.19</v>
      </c>
      <c r="G39" s="177">
        <v>0.19</v>
      </c>
      <c r="H39" s="178" t="s">
        <v>171</v>
      </c>
      <c r="I39" s="132">
        <f>F39+6%</f>
        <v>0.25</v>
      </c>
      <c r="J39" s="132">
        <f>F39-6%</f>
        <v>0.13</v>
      </c>
      <c r="K39" s="279" t="s">
        <v>213</v>
      </c>
      <c r="M39" s="233" t="s">
        <v>217</v>
      </c>
      <c r="N39" s="234"/>
      <c r="O39" s="234"/>
      <c r="P39" s="234"/>
      <c r="Q39" s="234"/>
      <c r="R39" s="234"/>
      <c r="S39" s="234"/>
      <c r="T39" s="234"/>
      <c r="U39" s="234"/>
      <c r="V39" s="234"/>
      <c r="W39" s="235"/>
    </row>
    <row r="40" spans="2:24" customFormat="1" ht="14.25" x14ac:dyDescent="0.2">
      <c r="B40" s="179" t="s">
        <v>172</v>
      </c>
      <c r="C40" s="287" t="s">
        <v>203</v>
      </c>
      <c r="D40" s="290" t="s">
        <v>203</v>
      </c>
      <c r="E40" s="291" t="s">
        <v>203</v>
      </c>
      <c r="F40" s="130">
        <v>0.3</v>
      </c>
      <c r="G40" s="177">
        <v>0.3</v>
      </c>
      <c r="H40" s="178" t="s">
        <v>173</v>
      </c>
      <c r="I40" s="132">
        <f>F40+5%</f>
        <v>0.35</v>
      </c>
      <c r="J40" s="132">
        <f>F40-5%</f>
        <v>0.25</v>
      </c>
      <c r="K40" s="279" t="s">
        <v>214</v>
      </c>
      <c r="M40" s="236"/>
      <c r="N40" s="237"/>
      <c r="O40" s="237"/>
      <c r="P40" s="237"/>
      <c r="Q40" s="237"/>
      <c r="R40" s="237"/>
      <c r="S40" s="237"/>
      <c r="T40" s="237"/>
      <c r="U40" s="237"/>
      <c r="V40" s="237"/>
      <c r="W40" s="238"/>
    </row>
    <row r="41" spans="2:24" customFormat="1" ht="43.5" customHeight="1" x14ac:dyDescent="0.2">
      <c r="B41" s="176" t="s">
        <v>174</v>
      </c>
      <c r="C41" s="287" t="s">
        <v>203</v>
      </c>
      <c r="D41" s="290" t="s">
        <v>203</v>
      </c>
      <c r="E41" s="291" t="s">
        <v>203</v>
      </c>
      <c r="F41" s="130">
        <v>0.5</v>
      </c>
      <c r="G41" s="177">
        <v>0.5</v>
      </c>
      <c r="H41" s="178" t="s">
        <v>171</v>
      </c>
      <c r="I41" s="132">
        <f t="shared" ref="I41" si="0">F41+6%</f>
        <v>0.56000000000000005</v>
      </c>
      <c r="J41" s="132">
        <f t="shared" ref="J41" si="1">F41-6%</f>
        <v>0.44</v>
      </c>
      <c r="K41" s="279" t="s">
        <v>215</v>
      </c>
      <c r="M41" s="236"/>
      <c r="N41" s="237"/>
      <c r="O41" s="237"/>
      <c r="P41" s="237"/>
      <c r="Q41" s="237"/>
      <c r="R41" s="237"/>
      <c r="S41" s="237"/>
      <c r="T41" s="237"/>
      <c r="U41" s="237"/>
      <c r="V41" s="237"/>
      <c r="W41" s="238"/>
    </row>
    <row r="42" spans="2:24" customFormat="1" ht="14.25" x14ac:dyDescent="0.2">
      <c r="B42" s="179" t="s">
        <v>70</v>
      </c>
      <c r="C42" s="287" t="s">
        <v>203</v>
      </c>
      <c r="D42" s="290" t="s">
        <v>203</v>
      </c>
      <c r="E42" s="291" t="s">
        <v>203</v>
      </c>
      <c r="F42" s="130">
        <v>0.15</v>
      </c>
      <c r="G42" s="177">
        <v>0.15</v>
      </c>
      <c r="H42" s="178" t="s">
        <v>173</v>
      </c>
      <c r="I42" s="132">
        <f>G42+5%</f>
        <v>0.2</v>
      </c>
      <c r="J42" s="132">
        <f>G42-5%</f>
        <v>9.9999999999999992E-2</v>
      </c>
      <c r="K42" s="280" t="s">
        <v>78</v>
      </c>
      <c r="M42" s="236"/>
      <c r="N42" s="237"/>
      <c r="O42" s="237"/>
      <c r="P42" s="237"/>
      <c r="Q42" s="237"/>
      <c r="R42" s="237"/>
      <c r="S42" s="237"/>
      <c r="T42" s="237"/>
      <c r="U42" s="237"/>
      <c r="V42" s="237"/>
      <c r="W42" s="238"/>
    </row>
    <row r="43" spans="2:24" customFormat="1" ht="14.25" x14ac:dyDescent="0.2">
      <c r="B43" s="179" t="s">
        <v>175</v>
      </c>
      <c r="C43" s="288" t="s">
        <v>203</v>
      </c>
      <c r="D43" s="308" t="s">
        <v>203</v>
      </c>
      <c r="E43" s="309" t="s">
        <v>203</v>
      </c>
      <c r="F43" s="140">
        <f>SUM(F39:F42)</f>
        <v>1.1399999999999999</v>
      </c>
      <c r="G43" s="140">
        <f>SUM(G39:G42)</f>
        <v>1.1399999999999999</v>
      </c>
      <c r="H43" s="180" t="s">
        <v>203</v>
      </c>
      <c r="I43" s="181" t="s">
        <v>203</v>
      </c>
      <c r="J43" s="181" t="s">
        <v>203</v>
      </c>
      <c r="K43" s="285" t="s">
        <v>203</v>
      </c>
      <c r="M43" s="236"/>
      <c r="N43" s="237"/>
      <c r="O43" s="237"/>
      <c r="P43" s="237"/>
      <c r="Q43" s="237"/>
      <c r="R43" s="237"/>
      <c r="S43" s="237"/>
      <c r="T43" s="237"/>
      <c r="U43" s="237"/>
      <c r="V43" s="237"/>
      <c r="W43" s="238"/>
    </row>
    <row r="44" spans="2:24" customFormat="1" ht="22.5" customHeight="1" thickBot="1" x14ac:dyDescent="0.25">
      <c r="B44" s="182" t="s">
        <v>176</v>
      </c>
      <c r="C44" s="289" t="s">
        <v>203</v>
      </c>
      <c r="D44" s="293" t="s">
        <v>203</v>
      </c>
      <c r="E44" s="294" t="s">
        <v>203</v>
      </c>
      <c r="F44" s="186">
        <v>0.25</v>
      </c>
      <c r="G44" s="187">
        <v>0.94</v>
      </c>
      <c r="H44" s="307" t="s">
        <v>171</v>
      </c>
      <c r="I44" s="283">
        <f>G44+6%</f>
        <v>1</v>
      </c>
      <c r="J44" s="283">
        <f>G44-6%</f>
        <v>0.87999999999999989</v>
      </c>
      <c r="K44" s="284" t="s">
        <v>79</v>
      </c>
      <c r="M44" s="239"/>
      <c r="N44" s="240"/>
      <c r="O44" s="240"/>
      <c r="P44" s="240"/>
      <c r="Q44" s="240"/>
      <c r="R44" s="240"/>
      <c r="S44" s="240"/>
      <c r="T44" s="240"/>
      <c r="U44" s="240"/>
      <c r="V44" s="240"/>
      <c r="W44" s="241"/>
    </row>
    <row r="45" spans="2:24" customFormat="1" ht="28.5" hidden="1" x14ac:dyDescent="0.2">
      <c r="B45" s="53" t="s">
        <v>187</v>
      </c>
      <c r="C45" s="169">
        <v>1.5E-3</v>
      </c>
      <c r="D45" s="169">
        <v>1.5E-3</v>
      </c>
      <c r="E45" s="169">
        <v>1.5E-3</v>
      </c>
      <c r="F45" s="196"/>
      <c r="G45" s="80"/>
      <c r="H45" s="80"/>
      <c r="I45" s="80"/>
      <c r="J45" s="80"/>
      <c r="K45" s="80"/>
    </row>
    <row r="46" spans="2:24" customFormat="1" ht="14.25" x14ac:dyDescent="0.2">
      <c r="B46" s="118"/>
      <c r="C46" s="80"/>
      <c r="D46" s="80"/>
      <c r="E46" s="80"/>
      <c r="F46" s="80"/>
      <c r="G46" s="80"/>
      <c r="H46" s="80"/>
      <c r="I46" s="80"/>
      <c r="J46" s="80"/>
      <c r="K46" s="80"/>
    </row>
    <row r="47" spans="2:24" customFormat="1" ht="15" thickBot="1" x14ac:dyDescent="0.25">
      <c r="B47" s="118"/>
      <c r="C47" s="80"/>
      <c r="D47" s="80"/>
      <c r="E47" s="80"/>
      <c r="F47" s="80"/>
      <c r="G47" s="80"/>
      <c r="H47" s="80"/>
      <c r="I47" s="80"/>
      <c r="J47" s="80"/>
      <c r="K47" s="80"/>
    </row>
    <row r="48" spans="2:24" customFormat="1" ht="15" thickBot="1" x14ac:dyDescent="0.25">
      <c r="B48" s="119" t="s">
        <v>195</v>
      </c>
      <c r="C48" s="242" t="s">
        <v>230</v>
      </c>
      <c r="D48" s="243"/>
      <c r="E48" s="244"/>
      <c r="F48" s="80"/>
      <c r="G48" s="80"/>
      <c r="H48" s="80"/>
      <c r="I48" s="80"/>
      <c r="J48" s="80"/>
      <c r="K48" s="80"/>
      <c r="L48" s="80"/>
      <c r="M48" s="80"/>
      <c r="N48" s="80"/>
      <c r="O48" s="80"/>
      <c r="P48" s="80"/>
      <c r="Q48" s="80"/>
      <c r="R48" s="80"/>
      <c r="S48" s="80"/>
      <c r="T48" s="80"/>
      <c r="U48" s="80"/>
      <c r="V48" s="80"/>
      <c r="W48" s="80"/>
      <c r="X48" s="80"/>
    </row>
    <row r="49" spans="2:24" customFormat="1" ht="26.25" thickBot="1" x14ac:dyDescent="0.25">
      <c r="B49" s="171" t="s">
        <v>161</v>
      </c>
      <c r="C49" s="172" t="s">
        <v>223</v>
      </c>
      <c r="D49" s="173" t="s">
        <v>226</v>
      </c>
      <c r="E49" s="174" t="s">
        <v>227</v>
      </c>
      <c r="F49" s="172" t="s">
        <v>165</v>
      </c>
      <c r="G49" s="172" t="s">
        <v>228</v>
      </c>
      <c r="H49" s="197" t="s">
        <v>166</v>
      </c>
      <c r="I49" s="173" t="s">
        <v>167</v>
      </c>
      <c r="J49" s="189" t="s">
        <v>203</v>
      </c>
      <c r="K49" s="281" t="s">
        <v>168</v>
      </c>
      <c r="L49" s="80"/>
      <c r="M49" s="80"/>
      <c r="N49" s="246" t="s">
        <v>169</v>
      </c>
      <c r="O49" s="247"/>
      <c r="P49" s="247"/>
      <c r="Q49" s="247"/>
      <c r="R49" s="247"/>
      <c r="S49" s="247"/>
      <c r="T49" s="247"/>
      <c r="U49" s="247"/>
      <c r="V49" s="247"/>
      <c r="W49" s="247"/>
      <c r="X49" s="248"/>
    </row>
    <row r="50" spans="2:24" customFormat="1" ht="25.5" x14ac:dyDescent="0.2">
      <c r="B50" s="176" t="s">
        <v>170</v>
      </c>
      <c r="C50" s="127">
        <v>0.99709999999999999</v>
      </c>
      <c r="D50" s="128">
        <v>0.99560000000000004</v>
      </c>
      <c r="E50" s="129">
        <v>0.99550000000000005</v>
      </c>
      <c r="F50" s="130">
        <v>0.94</v>
      </c>
      <c r="G50" s="130">
        <v>0.94</v>
      </c>
      <c r="H50" s="131" t="s">
        <v>171</v>
      </c>
      <c r="I50" s="132">
        <f>F50+6%</f>
        <v>1</v>
      </c>
      <c r="J50" s="132">
        <f>F50-6%</f>
        <v>0.87999999999999989</v>
      </c>
      <c r="K50" s="279" t="s">
        <v>36</v>
      </c>
      <c r="L50" s="134"/>
      <c r="M50" s="80"/>
      <c r="N50" s="233" t="s">
        <v>35</v>
      </c>
      <c r="O50" s="249"/>
      <c r="P50" s="249"/>
      <c r="Q50" s="249"/>
      <c r="R50" s="249"/>
      <c r="S50" s="249"/>
      <c r="T50" s="249"/>
      <c r="U50" s="249"/>
      <c r="V50" s="249"/>
      <c r="W50" s="249"/>
      <c r="X50" s="250"/>
    </row>
    <row r="51" spans="2:24" customFormat="1" ht="14.25" x14ac:dyDescent="0.2">
      <c r="B51" s="179" t="s">
        <v>172</v>
      </c>
      <c r="C51" s="127">
        <v>0.1053</v>
      </c>
      <c r="D51" s="128">
        <v>9.6100000000000005E-2</v>
      </c>
      <c r="E51" s="129">
        <v>8.3900000000000002E-2</v>
      </c>
      <c r="F51" s="130">
        <v>0.1</v>
      </c>
      <c r="G51" s="130">
        <v>0.1</v>
      </c>
      <c r="H51" s="131" t="s">
        <v>173</v>
      </c>
      <c r="I51" s="132">
        <f>F51+5%</f>
        <v>0.15000000000000002</v>
      </c>
      <c r="J51" s="132">
        <f>F51-5%</f>
        <v>0.05</v>
      </c>
      <c r="K51" s="280" t="s">
        <v>73</v>
      </c>
      <c r="L51" s="134"/>
      <c r="M51" s="80"/>
      <c r="N51" s="251"/>
      <c r="O51" s="252"/>
      <c r="P51" s="252"/>
      <c r="Q51" s="252"/>
      <c r="R51" s="252"/>
      <c r="S51" s="252"/>
      <c r="T51" s="252"/>
      <c r="U51" s="252"/>
      <c r="V51" s="252"/>
      <c r="W51" s="252"/>
      <c r="X51" s="253"/>
    </row>
    <row r="52" spans="2:24" customFormat="1" ht="25.5" x14ac:dyDescent="0.2">
      <c r="B52" s="176" t="s">
        <v>174</v>
      </c>
      <c r="C52" s="127">
        <v>0</v>
      </c>
      <c r="D52" s="128">
        <v>0</v>
      </c>
      <c r="E52" s="129">
        <v>0</v>
      </c>
      <c r="F52" s="130">
        <v>0</v>
      </c>
      <c r="G52" s="130">
        <v>0</v>
      </c>
      <c r="H52" s="131" t="s">
        <v>171</v>
      </c>
      <c r="I52" s="181" t="s">
        <v>203</v>
      </c>
      <c r="J52" s="181" t="s">
        <v>203</v>
      </c>
      <c r="K52" s="285" t="s">
        <v>203</v>
      </c>
      <c r="L52" s="134"/>
      <c r="M52" s="80"/>
      <c r="N52" s="251"/>
      <c r="O52" s="252"/>
      <c r="P52" s="252"/>
      <c r="Q52" s="252"/>
      <c r="R52" s="252"/>
      <c r="S52" s="252"/>
      <c r="T52" s="252"/>
      <c r="U52" s="252"/>
      <c r="V52" s="252"/>
      <c r="W52" s="252"/>
      <c r="X52" s="253"/>
    </row>
    <row r="53" spans="2:24" customFormat="1" ht="14.25" x14ac:dyDescent="0.2">
      <c r="B53" s="179" t="s">
        <v>70</v>
      </c>
      <c r="C53" s="127">
        <v>0.1598</v>
      </c>
      <c r="D53" s="128">
        <v>0.14399999999999999</v>
      </c>
      <c r="E53" s="129">
        <v>0.17510000000000001</v>
      </c>
      <c r="F53" s="130">
        <v>0.15</v>
      </c>
      <c r="G53" s="130">
        <v>0.15</v>
      </c>
      <c r="H53" s="131" t="s">
        <v>173</v>
      </c>
      <c r="I53" s="165">
        <f>F53+5%</f>
        <v>0.2</v>
      </c>
      <c r="J53" s="165">
        <f>F53-5%</f>
        <v>9.9999999999999992E-2</v>
      </c>
      <c r="K53" s="280" t="s">
        <v>78</v>
      </c>
      <c r="L53" s="134"/>
      <c r="M53" s="80"/>
      <c r="N53" s="251"/>
      <c r="O53" s="252"/>
      <c r="P53" s="252"/>
      <c r="Q53" s="252"/>
      <c r="R53" s="252"/>
      <c r="S53" s="252"/>
      <c r="T53" s="252"/>
      <c r="U53" s="252"/>
      <c r="V53" s="252"/>
      <c r="W53" s="252"/>
      <c r="X53" s="253"/>
    </row>
    <row r="54" spans="2:24" customFormat="1" ht="14.25" x14ac:dyDescent="0.2">
      <c r="B54" s="179" t="s">
        <v>175</v>
      </c>
      <c r="C54" s="137">
        <f>SUM(C50:C53)</f>
        <v>1.2622</v>
      </c>
      <c r="D54" s="138">
        <f>SUM(D50:D53)</f>
        <v>1.2357</v>
      </c>
      <c r="E54" s="139">
        <f>SUM(E50:E53)</f>
        <v>1.2545000000000002</v>
      </c>
      <c r="F54" s="140">
        <v>1.19</v>
      </c>
      <c r="G54" s="140">
        <f>SUM(G50:G53)</f>
        <v>1.19</v>
      </c>
      <c r="H54" s="181" t="s">
        <v>203</v>
      </c>
      <c r="I54" s="181" t="s">
        <v>203</v>
      </c>
      <c r="J54" s="181" t="s">
        <v>203</v>
      </c>
      <c r="K54" s="285" t="s">
        <v>203</v>
      </c>
      <c r="L54" s="80"/>
      <c r="M54" s="80"/>
      <c r="N54" s="251"/>
      <c r="O54" s="252"/>
      <c r="P54" s="252"/>
      <c r="Q54" s="252"/>
      <c r="R54" s="252"/>
      <c r="S54" s="252"/>
      <c r="T54" s="252"/>
      <c r="U54" s="252"/>
      <c r="V54" s="252"/>
      <c r="W54" s="252"/>
      <c r="X54" s="253"/>
    </row>
    <row r="55" spans="2:24" customFormat="1" ht="15" thickBot="1" x14ac:dyDescent="0.25">
      <c r="B55" s="182" t="s">
        <v>176</v>
      </c>
      <c r="C55" s="183">
        <v>0.98799999999999999</v>
      </c>
      <c r="D55" s="184">
        <v>0.98619999999999997</v>
      </c>
      <c r="E55" s="185">
        <v>0.97989999999999999</v>
      </c>
      <c r="F55" s="186">
        <v>0.94</v>
      </c>
      <c r="G55" s="186">
        <v>0.94</v>
      </c>
      <c r="H55" s="282" t="s">
        <v>171</v>
      </c>
      <c r="I55" s="283">
        <f t="shared" ref="I55" si="2">F55+6%</f>
        <v>1</v>
      </c>
      <c r="J55" s="283">
        <f t="shared" ref="J55" si="3">F55-6%</f>
        <v>0.87999999999999989</v>
      </c>
      <c r="K55" s="284" t="s">
        <v>79</v>
      </c>
      <c r="L55" s="134"/>
      <c r="M55" s="80"/>
      <c r="N55" s="254"/>
      <c r="O55" s="255"/>
      <c r="P55" s="255"/>
      <c r="Q55" s="255"/>
      <c r="R55" s="255"/>
      <c r="S55" s="255"/>
      <c r="T55" s="255"/>
      <c r="U55" s="255"/>
      <c r="V55" s="255"/>
      <c r="W55" s="255"/>
      <c r="X55" s="256"/>
    </row>
    <row r="56" spans="2:24" customFormat="1" ht="28.5" hidden="1" x14ac:dyDescent="0.2">
      <c r="B56" s="53" t="s">
        <v>187</v>
      </c>
      <c r="C56" s="169">
        <v>2E-3</v>
      </c>
      <c r="D56" s="169">
        <v>2E-3</v>
      </c>
      <c r="E56" s="169">
        <v>2E-3</v>
      </c>
      <c r="F56" s="80"/>
      <c r="G56" s="80"/>
      <c r="H56" s="80"/>
      <c r="I56" s="80"/>
      <c r="J56" s="80"/>
      <c r="K56" s="80"/>
      <c r="L56" s="80"/>
      <c r="M56" s="80"/>
      <c r="N56" s="80"/>
      <c r="O56" s="80"/>
      <c r="P56" s="80"/>
      <c r="Q56" s="80"/>
      <c r="R56" s="80"/>
      <c r="S56" s="80"/>
      <c r="T56" s="80"/>
      <c r="U56" s="80"/>
      <c r="V56" s="80"/>
      <c r="W56" s="80"/>
      <c r="X56" s="80"/>
    </row>
    <row r="57" spans="2:24" customFormat="1" ht="14.25" x14ac:dyDescent="0.2"/>
    <row r="58" spans="2:24" customFormat="1" ht="14.25" x14ac:dyDescent="0.2"/>
    <row r="59" spans="2:24" customFormat="1" ht="14.25" x14ac:dyDescent="0.2"/>
    <row r="60" spans="2:24" customFormat="1" ht="14.25" x14ac:dyDescent="0.2"/>
    <row r="61" spans="2:24" customFormat="1" ht="14.25" x14ac:dyDescent="0.2"/>
    <row r="62" spans="2:24" customFormat="1" ht="14.25" x14ac:dyDescent="0.2"/>
    <row r="63" spans="2:24" customFormat="1" ht="14.25" x14ac:dyDescent="0.2"/>
    <row r="64" spans="2:24" customFormat="1" ht="14.25" x14ac:dyDescent="0.2"/>
    <row r="65" customFormat="1" ht="14.25" x14ac:dyDescent="0.2"/>
    <row r="66" customFormat="1" ht="14.25" x14ac:dyDescent="0.2"/>
    <row r="67" customFormat="1" ht="14.25" x14ac:dyDescent="0.2"/>
    <row r="68" customFormat="1" ht="14.25" x14ac:dyDescent="0.2"/>
    <row r="69" customFormat="1" ht="14.25" x14ac:dyDescent="0.2"/>
    <row r="70" customFormat="1" ht="14.25" x14ac:dyDescent="0.2"/>
    <row r="71" customFormat="1" ht="14.25" x14ac:dyDescent="0.2"/>
    <row r="72" customFormat="1" ht="14.25" x14ac:dyDescent="0.2"/>
    <row r="73" customFormat="1" ht="14.25" x14ac:dyDescent="0.2"/>
    <row r="74" customFormat="1" ht="14.25" x14ac:dyDescent="0.2"/>
    <row r="75" customFormat="1" ht="14.25" x14ac:dyDescent="0.2"/>
    <row r="76" customFormat="1" ht="14.25" x14ac:dyDescent="0.2"/>
    <row r="77" customFormat="1" ht="14.25" x14ac:dyDescent="0.2"/>
    <row r="78" customFormat="1" ht="14.25" x14ac:dyDescent="0.2"/>
    <row r="79" customFormat="1" ht="14.25" x14ac:dyDescent="0.2"/>
    <row r="80" customFormat="1" ht="14.25" x14ac:dyDescent="0.2"/>
    <row r="81" customFormat="1" ht="14.25" x14ac:dyDescent="0.2"/>
    <row r="82" customFormat="1" ht="26.25" customHeight="1" x14ac:dyDescent="0.2"/>
    <row r="83" customFormat="1" ht="25.5" customHeight="1" x14ac:dyDescent="0.2"/>
    <row r="84" customFormat="1" ht="14.25" customHeight="1" x14ac:dyDescent="0.2"/>
    <row r="85" customFormat="1" ht="14.25" x14ac:dyDescent="0.2"/>
    <row r="86" customFormat="1" ht="14.25" x14ac:dyDescent="0.2"/>
    <row r="87" customFormat="1" ht="14.25" customHeight="1" x14ac:dyDescent="0.2"/>
    <row r="88" customFormat="1" ht="14.25" customHeight="1" x14ac:dyDescent="0.2"/>
    <row r="89" customFormat="1" ht="14.25" customHeight="1" x14ac:dyDescent="0.2"/>
    <row r="90" customFormat="1" ht="14.25" customHeight="1" x14ac:dyDescent="0.2"/>
    <row r="91" customFormat="1" ht="14.25" customHeight="1" x14ac:dyDescent="0.2"/>
    <row r="92" customFormat="1" ht="14.25" customHeight="1" x14ac:dyDescent="0.2"/>
    <row r="93" customFormat="1" ht="15" customHeight="1" x14ac:dyDescent="0.2"/>
    <row r="94" customFormat="1" ht="14.25" x14ac:dyDescent="0.2"/>
    <row r="95" customFormat="1" ht="14.25" x14ac:dyDescent="0.2"/>
    <row r="96" customFormat="1" ht="14.25" x14ac:dyDescent="0.2"/>
    <row r="97" customFormat="1" ht="14.25" x14ac:dyDescent="0.2"/>
    <row r="98" customFormat="1" ht="14.25" x14ac:dyDescent="0.2"/>
    <row r="99" customFormat="1" ht="14.25" x14ac:dyDescent="0.2"/>
    <row r="100" customFormat="1" ht="14.25" x14ac:dyDescent="0.2"/>
    <row r="101" customFormat="1" ht="14.25" x14ac:dyDescent="0.2"/>
    <row r="102" customFormat="1" ht="14.25" x14ac:dyDescent="0.2"/>
    <row r="103" customFormat="1" ht="14.25" x14ac:dyDescent="0.2"/>
    <row r="104" customFormat="1" ht="14.25" x14ac:dyDescent="0.2"/>
    <row r="105" customFormat="1" ht="14.25" x14ac:dyDescent="0.2"/>
    <row r="106" customFormat="1" ht="14.25" x14ac:dyDescent="0.2"/>
    <row r="107" customFormat="1" ht="14.25" x14ac:dyDescent="0.2"/>
    <row r="108" customFormat="1" ht="14.25" x14ac:dyDescent="0.2"/>
    <row r="109" customFormat="1" ht="14.25" x14ac:dyDescent="0.2"/>
    <row r="110" customFormat="1" ht="14.25" x14ac:dyDescent="0.2"/>
    <row r="111" customFormat="1" ht="14.25" x14ac:dyDescent="0.2"/>
    <row r="112" customFormat="1" ht="14.25" x14ac:dyDescent="0.2"/>
    <row r="113" customFormat="1" ht="14.25" x14ac:dyDescent="0.2"/>
    <row r="114" customFormat="1" ht="14.25" x14ac:dyDescent="0.2"/>
    <row r="115" customFormat="1" ht="14.25" x14ac:dyDescent="0.2"/>
    <row r="116" customFormat="1" ht="14.25" x14ac:dyDescent="0.2"/>
    <row r="117" customFormat="1" ht="14.25" x14ac:dyDescent="0.2"/>
    <row r="118" customFormat="1" ht="14.25" x14ac:dyDescent="0.2"/>
    <row r="119" customFormat="1" ht="14.25" x14ac:dyDescent="0.2"/>
    <row r="120" customFormat="1" ht="14.25" x14ac:dyDescent="0.2"/>
    <row r="121" customFormat="1" ht="14.25" x14ac:dyDescent="0.2"/>
    <row r="122" customFormat="1" ht="14.25" x14ac:dyDescent="0.2"/>
    <row r="123" customFormat="1" ht="14.25" x14ac:dyDescent="0.2"/>
    <row r="124" customFormat="1" ht="14.25" x14ac:dyDescent="0.2"/>
    <row r="125" customFormat="1" ht="14.25" x14ac:dyDescent="0.2"/>
    <row r="126" customFormat="1" ht="14.25" x14ac:dyDescent="0.2"/>
    <row r="127" customFormat="1" ht="14.25" x14ac:dyDescent="0.2"/>
    <row r="128" customFormat="1" ht="14.25" x14ac:dyDescent="0.2"/>
    <row r="129" customFormat="1" ht="14.25" x14ac:dyDescent="0.2"/>
    <row r="130" customFormat="1" ht="14.25" x14ac:dyDescent="0.2"/>
    <row r="131" customFormat="1" ht="14.25" x14ac:dyDescent="0.2"/>
    <row r="132" customFormat="1" ht="14.25" x14ac:dyDescent="0.2"/>
    <row r="133" customFormat="1" ht="14.25" x14ac:dyDescent="0.2"/>
    <row r="134" customFormat="1" ht="14.25" x14ac:dyDescent="0.2"/>
    <row r="135" customFormat="1" ht="14.25" x14ac:dyDescent="0.2"/>
    <row r="136" customFormat="1" ht="14.25" x14ac:dyDescent="0.2"/>
    <row r="137" customFormat="1" ht="14.25" x14ac:dyDescent="0.2"/>
    <row r="138" customFormat="1" ht="14.25" x14ac:dyDescent="0.2"/>
    <row r="139" customFormat="1" ht="14.25" x14ac:dyDescent="0.2"/>
    <row r="140" customFormat="1" ht="14.25" x14ac:dyDescent="0.2"/>
    <row r="141" customFormat="1" ht="14.25" x14ac:dyDescent="0.2"/>
    <row r="142" customFormat="1" ht="14.25" x14ac:dyDescent="0.2"/>
    <row r="143" customFormat="1" ht="14.25" x14ac:dyDescent="0.2"/>
    <row r="144" customFormat="1" ht="14.25" x14ac:dyDescent="0.2"/>
    <row r="145" customFormat="1" ht="14.25" x14ac:dyDescent="0.2"/>
    <row r="146" customFormat="1" ht="14.25" x14ac:dyDescent="0.2"/>
    <row r="147" customFormat="1" ht="14.25" x14ac:dyDescent="0.2"/>
    <row r="148" customFormat="1" ht="14.25" x14ac:dyDescent="0.2"/>
    <row r="149" customFormat="1" ht="36.75" customHeight="1" x14ac:dyDescent="0.2"/>
    <row r="150" customFormat="1" ht="14.25" x14ac:dyDescent="0.2"/>
    <row r="151" customFormat="1" ht="14.25" x14ac:dyDescent="0.2"/>
    <row r="152" customFormat="1" ht="14.25" x14ac:dyDescent="0.2"/>
    <row r="153" customFormat="1" ht="14.25" x14ac:dyDescent="0.2"/>
    <row r="154" customFormat="1" ht="14.25" x14ac:dyDescent="0.2"/>
    <row r="155" customFormat="1" ht="14.25" x14ac:dyDescent="0.2"/>
    <row r="156" customFormat="1" ht="14.25" x14ac:dyDescent="0.2"/>
    <row r="157" customFormat="1" ht="14.25" x14ac:dyDescent="0.2"/>
    <row r="158" customFormat="1" ht="14.25" x14ac:dyDescent="0.2"/>
    <row r="159" customFormat="1" ht="14.25" x14ac:dyDescent="0.2"/>
    <row r="160" customFormat="1" ht="14.25" x14ac:dyDescent="0.2"/>
    <row r="161" customFormat="1" ht="14.25" x14ac:dyDescent="0.2"/>
    <row r="162" customFormat="1" ht="14.25" x14ac:dyDescent="0.2"/>
    <row r="163" customFormat="1" ht="14.25" x14ac:dyDescent="0.2"/>
    <row r="164" customFormat="1" ht="14.25" x14ac:dyDescent="0.2"/>
    <row r="165" customFormat="1" ht="14.25" x14ac:dyDescent="0.2"/>
    <row r="166" customFormat="1" ht="14.25" x14ac:dyDescent="0.2"/>
    <row r="167" customFormat="1" ht="14.25" x14ac:dyDescent="0.2"/>
    <row r="168" customFormat="1" ht="14.25" x14ac:dyDescent="0.2"/>
    <row r="169" customFormat="1" ht="14.25" x14ac:dyDescent="0.2"/>
    <row r="170" customFormat="1" ht="14.25" x14ac:dyDescent="0.2"/>
    <row r="171" customFormat="1" ht="14.25" x14ac:dyDescent="0.2"/>
    <row r="172" customFormat="1" ht="14.25" x14ac:dyDescent="0.2"/>
    <row r="173" customFormat="1" ht="14.25" x14ac:dyDescent="0.2"/>
    <row r="10000" spans="52:52" x14ac:dyDescent="0.2">
      <c r="AZ10000" s="80">
        <v>5</v>
      </c>
    </row>
  </sheetData>
  <mergeCells count="17">
    <mergeCell ref="N50:X55"/>
    <mergeCell ref="M28:W33"/>
    <mergeCell ref="C15:E15"/>
    <mergeCell ref="C48:E48"/>
    <mergeCell ref="M38:W38"/>
    <mergeCell ref="M27:W27"/>
    <mergeCell ref="M17:W22"/>
    <mergeCell ref="N49:X49"/>
    <mergeCell ref="B1:J1"/>
    <mergeCell ref="B2:J2"/>
    <mergeCell ref="C37:E37"/>
    <mergeCell ref="M16:W16"/>
    <mergeCell ref="M39:W44"/>
    <mergeCell ref="N5:X5"/>
    <mergeCell ref="N6:X11"/>
    <mergeCell ref="C4:E4"/>
    <mergeCell ref="C26:E26"/>
  </mergeCells>
  <phoneticPr fontId="31" type="noConversion"/>
  <pageMargins left="0.7" right="0.7" top="0.75" bottom="0.75" header="0.3" footer="0.3"/>
  <tableParts count="5">
    <tablePart r:id="rId1"/>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3A8D-F653-485C-9D6F-ED31C26DAE80}">
  <dimension ref="A1:AZ10000"/>
  <sheetViews>
    <sheetView showGridLines="0" rightToLeft="1" topLeftCell="A16" zoomScale="85" zoomScaleNormal="85" workbookViewId="0">
      <selection activeCell="A51" sqref="A51:F62"/>
    </sheetView>
  </sheetViews>
  <sheetFormatPr defaultRowHeight="14.25" x14ac:dyDescent="0.2"/>
  <cols>
    <col min="1" max="1" width="38.875" style="103" customWidth="1"/>
    <col min="2" max="2" width="15" hidden="1" customWidth="1"/>
    <col min="3" max="3" width="22.625" customWidth="1"/>
    <col min="4" max="4" width="18.875" customWidth="1"/>
    <col min="5" max="5" width="23.375" customWidth="1"/>
    <col min="6" max="6" width="18.875" style="103" customWidth="1"/>
    <col min="7" max="7" width="32.75" customWidth="1"/>
    <col min="11" max="11" width="24.25" customWidth="1"/>
  </cols>
  <sheetData>
    <row r="1" spans="1:32" hidden="1" x14ac:dyDescent="0.2">
      <c r="A1" s="100"/>
      <c r="B1" s="1"/>
      <c r="C1" s="1"/>
      <c r="D1" s="1"/>
      <c r="E1" s="1"/>
      <c r="F1" s="116"/>
      <c r="G1" s="18"/>
      <c r="H1" s="18"/>
      <c r="I1" s="18"/>
      <c r="J1" s="18"/>
      <c r="K1" s="18"/>
      <c r="L1" s="18"/>
      <c r="M1" s="18"/>
      <c r="N1" s="18"/>
      <c r="O1" s="18"/>
      <c r="P1" s="18"/>
      <c r="Q1" s="18"/>
      <c r="R1" s="18"/>
      <c r="S1" s="18"/>
      <c r="T1" s="18"/>
      <c r="U1" s="18"/>
      <c r="V1" s="18"/>
      <c r="W1" s="18"/>
      <c r="X1" s="18"/>
      <c r="Y1" s="18"/>
      <c r="Z1" s="18"/>
      <c r="AA1" s="18"/>
      <c r="AB1" s="18"/>
      <c r="AC1" s="18"/>
      <c r="AD1" s="18"/>
      <c r="AE1" s="18"/>
      <c r="AF1" s="18"/>
    </row>
    <row r="2" spans="1:32" hidden="1" x14ac:dyDescent="0.2">
      <c r="A2" s="100"/>
      <c r="B2" s="1"/>
      <c r="C2" s="1"/>
      <c r="D2" s="1"/>
      <c r="E2" s="1"/>
      <c r="F2" s="116"/>
      <c r="G2" s="18"/>
      <c r="H2" s="18"/>
      <c r="I2" s="18"/>
      <c r="J2" s="18"/>
      <c r="K2" s="18"/>
      <c r="L2" s="18"/>
      <c r="M2" s="18"/>
      <c r="N2" s="18"/>
      <c r="O2" s="18"/>
      <c r="P2" s="18"/>
      <c r="Q2" s="18"/>
      <c r="R2" s="18"/>
      <c r="S2" s="18"/>
      <c r="T2" s="18"/>
      <c r="U2" s="18"/>
      <c r="V2" s="18"/>
      <c r="W2" s="18"/>
      <c r="X2" s="18"/>
      <c r="Y2" s="18"/>
      <c r="Z2" s="18"/>
      <c r="AA2" s="18"/>
      <c r="AB2" s="18"/>
      <c r="AC2" s="18"/>
      <c r="AD2" s="18"/>
      <c r="AE2" s="18"/>
      <c r="AF2" s="18"/>
    </row>
    <row r="3" spans="1:32" ht="20.45" hidden="1" customHeight="1" x14ac:dyDescent="0.2">
      <c r="A3" s="232"/>
      <c r="B3" s="232"/>
      <c r="C3" s="232"/>
      <c r="D3" s="232"/>
      <c r="E3" s="39"/>
      <c r="F3" s="99"/>
      <c r="G3" s="18"/>
      <c r="H3" s="18"/>
      <c r="I3" s="18"/>
      <c r="J3" s="18"/>
      <c r="K3" s="18"/>
      <c r="L3" s="18"/>
      <c r="M3" s="18"/>
      <c r="N3" s="18"/>
      <c r="O3" s="18"/>
      <c r="P3" s="18"/>
      <c r="Q3" s="18"/>
      <c r="R3" s="18"/>
      <c r="S3" s="18"/>
      <c r="T3" s="18"/>
      <c r="U3" s="18"/>
      <c r="V3" s="18"/>
      <c r="W3" s="18"/>
      <c r="X3" s="18"/>
      <c r="Y3" s="18"/>
      <c r="Z3" s="18"/>
      <c r="AA3" s="18"/>
      <c r="AB3" s="18"/>
      <c r="AC3" s="18"/>
      <c r="AD3" s="18"/>
      <c r="AE3" s="18"/>
      <c r="AF3" s="18"/>
    </row>
    <row r="4" spans="1:32" ht="13.9" hidden="1" customHeight="1" x14ac:dyDescent="0.2">
      <c r="A4" s="232"/>
      <c r="B4" s="232"/>
      <c r="C4" s="232"/>
      <c r="D4" s="232"/>
      <c r="E4" s="1"/>
      <c r="F4" s="116"/>
      <c r="G4" s="18"/>
      <c r="H4" s="18"/>
      <c r="I4" s="18"/>
      <c r="J4" s="18"/>
      <c r="K4" s="18"/>
      <c r="L4" s="18"/>
      <c r="M4" s="18"/>
      <c r="N4" s="18"/>
      <c r="O4" s="18"/>
      <c r="P4" s="18"/>
      <c r="Q4" s="18"/>
      <c r="R4" s="18"/>
      <c r="S4" s="18"/>
      <c r="T4" s="18"/>
      <c r="U4" s="18"/>
      <c r="V4" s="18"/>
      <c r="W4" s="18"/>
      <c r="X4" s="18"/>
      <c r="Y4" s="18"/>
      <c r="Z4" s="18"/>
      <c r="AA4" s="18"/>
      <c r="AB4" s="18"/>
      <c r="AC4" s="18"/>
      <c r="AD4" s="18"/>
      <c r="AE4" s="18"/>
      <c r="AF4" s="18"/>
    </row>
    <row r="5" spans="1:32" ht="13.9" hidden="1" customHeight="1" x14ac:dyDescent="0.2">
      <c r="A5" s="232"/>
      <c r="B5" s="232"/>
      <c r="C5" s="232"/>
      <c r="D5" s="232"/>
      <c r="E5" s="1"/>
      <c r="F5" s="116"/>
      <c r="G5" s="18"/>
      <c r="H5" s="18"/>
      <c r="I5" s="18"/>
      <c r="J5" s="18"/>
      <c r="K5" s="18"/>
      <c r="L5" s="18"/>
      <c r="M5" s="18"/>
      <c r="N5" s="18"/>
      <c r="O5" s="18"/>
      <c r="P5" s="18"/>
      <c r="Q5" s="18"/>
      <c r="R5" s="18"/>
      <c r="S5" s="18"/>
      <c r="T5" s="18"/>
      <c r="U5" s="18"/>
      <c r="V5" s="18"/>
      <c r="W5" s="18"/>
      <c r="X5" s="18"/>
      <c r="Y5" s="18"/>
      <c r="Z5" s="18"/>
      <c r="AA5" s="18"/>
      <c r="AB5" s="18"/>
      <c r="AC5" s="18"/>
      <c r="AD5" s="18"/>
      <c r="AE5" s="18"/>
      <c r="AF5" s="18"/>
    </row>
    <row r="6" spans="1:32" ht="13.9" hidden="1" customHeight="1" x14ac:dyDescent="0.2">
      <c r="A6" s="232"/>
      <c r="B6" s="232"/>
      <c r="C6" s="232"/>
      <c r="D6" s="232"/>
      <c r="E6" s="18"/>
      <c r="F6" s="18"/>
      <c r="G6" s="18"/>
      <c r="H6" s="18"/>
      <c r="I6" s="18"/>
      <c r="J6" s="18"/>
      <c r="K6" s="18"/>
      <c r="L6" s="18"/>
      <c r="M6" s="18"/>
      <c r="N6" s="18"/>
      <c r="O6" s="18"/>
      <c r="P6" s="18"/>
      <c r="Q6" s="18"/>
      <c r="R6" s="18"/>
      <c r="S6" s="18"/>
      <c r="T6" s="18"/>
      <c r="U6" s="18"/>
      <c r="V6" s="18"/>
      <c r="W6" s="18"/>
      <c r="X6" s="18"/>
      <c r="Y6" s="18"/>
      <c r="Z6" s="18"/>
      <c r="AA6" s="18"/>
      <c r="AB6" s="18"/>
      <c r="AC6" s="18"/>
      <c r="AD6" s="18"/>
      <c r="AE6" s="18"/>
      <c r="AF6" s="18"/>
    </row>
    <row r="7" spans="1:32" hidden="1" x14ac:dyDescent="0.2">
      <c r="A7" s="101"/>
      <c r="B7" s="17"/>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row>
    <row r="8" spans="1:32" hidden="1" x14ac:dyDescent="0.2">
      <c r="A8" s="101"/>
      <c r="B8" s="17"/>
      <c r="C8" s="18"/>
      <c r="D8" s="18"/>
      <c r="E8" s="18"/>
      <c r="F8" s="18"/>
      <c r="H8" s="18"/>
      <c r="I8" s="18"/>
      <c r="J8" s="18"/>
      <c r="K8" s="18"/>
      <c r="L8" s="18"/>
      <c r="M8" s="18"/>
      <c r="N8" s="18"/>
      <c r="O8" s="18"/>
      <c r="P8" s="18"/>
      <c r="Q8" s="18"/>
      <c r="R8" s="18"/>
      <c r="S8" s="18"/>
      <c r="T8" s="18"/>
      <c r="U8" s="18"/>
      <c r="V8" s="18"/>
      <c r="W8" s="18"/>
      <c r="X8" s="18"/>
      <c r="Y8" s="18"/>
      <c r="Z8" s="18"/>
      <c r="AA8" s="18"/>
      <c r="AB8" s="18"/>
      <c r="AC8" s="18"/>
      <c r="AD8" s="18"/>
    </row>
    <row r="9" spans="1:32" ht="28.5" hidden="1" x14ac:dyDescent="0.2">
      <c r="A9" s="102" t="s">
        <v>42</v>
      </c>
      <c r="B9" s="19"/>
      <c r="C9" s="20" t="s">
        <v>19</v>
      </c>
      <c r="D9" s="20" t="s">
        <v>152</v>
      </c>
      <c r="E9" s="72" t="s">
        <v>151</v>
      </c>
      <c r="F9" s="96" t="s">
        <v>148</v>
      </c>
      <c r="G9" s="97"/>
      <c r="H9" s="18"/>
      <c r="I9" s="18"/>
      <c r="J9" s="18"/>
      <c r="K9" s="18"/>
      <c r="L9" s="18"/>
      <c r="M9" s="18"/>
      <c r="N9" s="18"/>
      <c r="O9" s="18"/>
      <c r="P9" s="18"/>
      <c r="Q9" s="18"/>
      <c r="R9" s="18"/>
      <c r="S9" s="18"/>
      <c r="T9" s="18"/>
      <c r="U9" s="18"/>
      <c r="V9" s="18"/>
      <c r="W9" s="18"/>
      <c r="X9" s="18"/>
      <c r="Y9" s="18"/>
      <c r="Z9" s="18"/>
      <c r="AA9" s="18"/>
      <c r="AB9" s="18"/>
      <c r="AC9" s="18"/>
      <c r="AD9" s="18"/>
    </row>
    <row r="10" spans="1:32" ht="143.25" hidden="1" customHeight="1" x14ac:dyDescent="0.2">
      <c r="A10" s="102">
        <v>9113</v>
      </c>
      <c r="B10" s="19"/>
      <c r="C10" s="21" t="s">
        <v>49</v>
      </c>
      <c r="D10" s="70" t="s">
        <v>53</v>
      </c>
      <c r="E10" s="70" t="s">
        <v>95</v>
      </c>
      <c r="F10" s="98" t="s">
        <v>149</v>
      </c>
      <c r="H10" s="18"/>
      <c r="I10" s="18"/>
      <c r="J10" s="18"/>
      <c r="K10" s="18"/>
      <c r="L10" s="18"/>
      <c r="M10" s="18"/>
      <c r="N10" s="18"/>
      <c r="O10" s="18"/>
      <c r="P10" s="18"/>
      <c r="Q10" s="18"/>
      <c r="R10" s="18"/>
      <c r="S10" s="18"/>
      <c r="T10" s="18"/>
      <c r="U10" s="18"/>
      <c r="V10" s="18"/>
      <c r="W10" s="18"/>
      <c r="X10" s="18"/>
      <c r="Y10" s="18"/>
      <c r="Z10" s="18"/>
      <c r="AA10" s="18"/>
      <c r="AB10" s="18"/>
      <c r="AC10" s="18"/>
      <c r="AD10" s="18"/>
    </row>
    <row r="11" spans="1:32" ht="78.599999999999994" hidden="1" customHeight="1" x14ac:dyDescent="0.2">
      <c r="A11" s="102">
        <v>9303</v>
      </c>
      <c r="B11" s="19"/>
      <c r="C11" s="21" t="s">
        <v>50</v>
      </c>
      <c r="D11" s="20" t="s">
        <v>54</v>
      </c>
      <c r="E11" s="70" t="s">
        <v>87</v>
      </c>
      <c r="F11" s="72"/>
      <c r="G11" s="72"/>
      <c r="H11" s="18"/>
      <c r="I11" s="18"/>
      <c r="J11" s="18"/>
      <c r="K11" s="18"/>
      <c r="L11" s="18"/>
      <c r="M11" s="18"/>
      <c r="N11" s="18"/>
      <c r="O11" s="18"/>
      <c r="P11" s="18"/>
      <c r="Q11" s="18"/>
      <c r="R11" s="18"/>
      <c r="S11" s="18"/>
      <c r="T11" s="18"/>
      <c r="U11" s="18"/>
      <c r="V11" s="18"/>
      <c r="W11" s="18"/>
      <c r="X11" s="18"/>
      <c r="Y11" s="18"/>
      <c r="Z11" s="18"/>
      <c r="AA11" s="18"/>
      <c r="AB11" s="18"/>
      <c r="AC11" s="18"/>
      <c r="AD11" s="18"/>
    </row>
    <row r="12" spans="1:32" ht="78.599999999999994" hidden="1" customHeight="1" x14ac:dyDescent="0.2">
      <c r="F12" s="103" t="s">
        <v>150</v>
      </c>
      <c r="H12" s="18"/>
      <c r="I12" s="18"/>
      <c r="J12" s="18"/>
      <c r="K12" s="18"/>
      <c r="L12" s="18"/>
      <c r="M12" s="18"/>
      <c r="N12" s="18"/>
      <c r="O12" s="18"/>
      <c r="P12" s="18"/>
      <c r="Q12" s="18"/>
      <c r="R12" s="18"/>
      <c r="S12" s="18"/>
      <c r="T12" s="18"/>
      <c r="U12" s="18"/>
      <c r="V12" s="18"/>
      <c r="W12" s="18"/>
      <c r="X12" s="18"/>
      <c r="Y12" s="18"/>
      <c r="Z12" s="18"/>
      <c r="AA12" s="18"/>
      <c r="AB12" s="18"/>
      <c r="AC12" s="18"/>
      <c r="AD12" s="18"/>
    </row>
    <row r="13" spans="1:32" ht="28.5" hidden="1" x14ac:dyDescent="0.2">
      <c r="A13" s="102" t="s">
        <v>42</v>
      </c>
      <c r="B13" s="19"/>
      <c r="C13" s="20" t="s">
        <v>19</v>
      </c>
      <c r="D13" s="20" t="s">
        <v>138</v>
      </c>
      <c r="E13" s="72" t="s">
        <v>139</v>
      </c>
      <c r="F13" s="90" t="s">
        <v>145</v>
      </c>
      <c r="G13" s="90" t="s">
        <v>146</v>
      </c>
      <c r="H13" s="18"/>
      <c r="I13" s="18"/>
      <c r="J13" s="18"/>
      <c r="K13" s="18"/>
      <c r="L13" s="18"/>
      <c r="M13" s="18"/>
      <c r="N13" s="18"/>
      <c r="O13" s="18"/>
      <c r="P13" s="18"/>
      <c r="Q13" s="18"/>
      <c r="R13" s="18"/>
      <c r="S13" s="18"/>
      <c r="T13" s="18"/>
      <c r="U13" s="18"/>
      <c r="V13" s="18"/>
      <c r="W13" s="18"/>
      <c r="X13" s="18"/>
      <c r="Y13" s="18"/>
      <c r="Z13" s="18"/>
      <c r="AA13" s="18"/>
      <c r="AB13" s="18"/>
      <c r="AC13" s="18"/>
      <c r="AD13" s="18"/>
    </row>
    <row r="14" spans="1:32" ht="102" hidden="1" customHeight="1" x14ac:dyDescent="0.2">
      <c r="A14" s="102">
        <v>9420</v>
      </c>
      <c r="B14" s="19"/>
      <c r="C14" s="21" t="s">
        <v>51</v>
      </c>
      <c r="D14" s="20" t="s">
        <v>135</v>
      </c>
      <c r="E14" s="20" t="s">
        <v>129</v>
      </c>
      <c r="F14" s="89" t="s">
        <v>137</v>
      </c>
      <c r="G14" s="89" t="s">
        <v>130</v>
      </c>
      <c r="H14" s="18"/>
      <c r="I14" s="18"/>
      <c r="J14" s="18"/>
      <c r="K14" s="18"/>
      <c r="L14" s="18"/>
      <c r="M14" s="18"/>
      <c r="N14" s="18"/>
      <c r="O14" s="18"/>
      <c r="P14" s="18"/>
      <c r="Q14" s="18"/>
      <c r="R14" s="18"/>
      <c r="S14" s="18"/>
      <c r="T14" s="18"/>
      <c r="U14" s="18"/>
      <c r="V14" s="18"/>
      <c r="W14" s="18"/>
      <c r="X14" s="18"/>
      <c r="Y14" s="18"/>
      <c r="Z14" s="18"/>
      <c r="AA14" s="18"/>
      <c r="AB14" s="18"/>
      <c r="AC14" s="18"/>
      <c r="AD14" s="18"/>
    </row>
    <row r="15" spans="1:32" ht="102" hidden="1" customHeight="1" x14ac:dyDescent="0.2">
      <c r="A15" s="104"/>
      <c r="B15" s="91"/>
      <c r="C15" s="92"/>
      <c r="D15" s="93"/>
      <c r="E15" s="93"/>
      <c r="F15" s="94"/>
      <c r="G15" s="94"/>
      <c r="H15" s="18"/>
      <c r="I15" s="18"/>
      <c r="J15" s="18"/>
      <c r="K15" s="18"/>
      <c r="L15" s="18"/>
      <c r="M15" s="18"/>
      <c r="N15" s="18"/>
      <c r="O15" s="18"/>
      <c r="P15" s="18"/>
      <c r="Q15" s="18"/>
      <c r="R15" s="18"/>
      <c r="S15" s="18"/>
      <c r="T15" s="18"/>
      <c r="U15" s="18"/>
      <c r="V15" s="18"/>
      <c r="W15" s="18"/>
      <c r="X15" s="18"/>
      <c r="Y15" s="18"/>
      <c r="Z15" s="18"/>
      <c r="AA15" s="18"/>
      <c r="AB15" s="18"/>
      <c r="AC15" s="18"/>
      <c r="AD15" s="18"/>
    </row>
    <row r="16" spans="1:32" ht="102" customHeight="1" x14ac:dyDescent="0.2">
      <c r="A16" s="232" t="s">
        <v>158</v>
      </c>
      <c r="B16" s="232"/>
      <c r="C16" s="232"/>
      <c r="D16" s="232"/>
      <c r="E16" s="232"/>
      <c r="F16" s="232"/>
      <c r="G16" s="39"/>
      <c r="H16" s="39"/>
      <c r="I16" s="39"/>
      <c r="K16" s="18"/>
    </row>
    <row r="18" spans="1:6" ht="20.45" customHeight="1" x14ac:dyDescent="0.2">
      <c r="A18" s="105" t="s">
        <v>131</v>
      </c>
      <c r="B18" s="79"/>
      <c r="C18" s="80"/>
      <c r="D18" s="80"/>
      <c r="E18" s="80"/>
      <c r="F18" s="117"/>
    </row>
    <row r="19" spans="1:6" ht="20.45" hidden="1" customHeight="1" x14ac:dyDescent="0.2">
      <c r="A19" s="105"/>
      <c r="B19" s="79"/>
      <c r="C19" s="80"/>
      <c r="D19" s="80"/>
      <c r="E19" s="80"/>
      <c r="F19" s="117"/>
    </row>
    <row r="20" spans="1:6" ht="20.45" hidden="1" customHeight="1" thickBot="1" x14ac:dyDescent="0.25">
      <c r="A20" s="105" t="s">
        <v>134</v>
      </c>
      <c r="B20" s="79"/>
      <c r="C20" s="80"/>
      <c r="D20" s="80"/>
      <c r="E20" s="80"/>
      <c r="F20" s="117"/>
    </row>
    <row r="21" spans="1:6" ht="22.15" hidden="1" customHeight="1" thickBot="1" x14ac:dyDescent="0.25">
      <c r="A21" s="102" t="s">
        <v>52</v>
      </c>
      <c r="B21" s="72" t="s">
        <v>144</v>
      </c>
      <c r="C21" s="71" t="s">
        <v>112</v>
      </c>
      <c r="E21" s="80"/>
      <c r="F21" s="117"/>
    </row>
    <row r="22" spans="1:6" ht="148.9" hidden="1" customHeight="1" thickBot="1" x14ac:dyDescent="0.25">
      <c r="A22" s="102" t="s">
        <v>140</v>
      </c>
      <c r="B22" s="70" t="s">
        <v>141</v>
      </c>
      <c r="C22" s="73">
        <v>1.5E-3</v>
      </c>
      <c r="E22" s="80"/>
      <c r="F22" s="117"/>
    </row>
    <row r="23" spans="1:6" ht="22.15" hidden="1" customHeight="1" thickBot="1" x14ac:dyDescent="0.25">
      <c r="A23" s="102"/>
      <c r="B23" s="72"/>
      <c r="C23" s="71"/>
      <c r="E23" s="80"/>
      <c r="F23" s="117"/>
    </row>
    <row r="24" spans="1:6" ht="20.45" hidden="1" customHeight="1" thickBot="1" x14ac:dyDescent="0.25">
      <c r="A24" s="105" t="s">
        <v>136</v>
      </c>
      <c r="B24" s="79"/>
      <c r="C24" s="80"/>
      <c r="D24" s="80"/>
      <c r="E24" s="80"/>
      <c r="F24" s="117"/>
    </row>
    <row r="25" spans="1:6" ht="20.45" customHeight="1" x14ac:dyDescent="0.2">
      <c r="A25" s="105"/>
      <c r="B25" s="79"/>
      <c r="C25" s="80"/>
      <c r="D25" s="80"/>
      <c r="E25" s="80"/>
      <c r="F25" s="117"/>
    </row>
    <row r="26" spans="1:6" ht="53.45" customHeight="1" thickBot="1" x14ac:dyDescent="0.25">
      <c r="A26" s="324" t="s">
        <v>2</v>
      </c>
      <c r="B26" s="325" t="s">
        <v>186</v>
      </c>
      <c r="C26" s="325" t="s">
        <v>228</v>
      </c>
      <c r="D26" s="326" t="s">
        <v>3</v>
      </c>
      <c r="E26" s="327" t="s">
        <v>125</v>
      </c>
      <c r="F26" s="328" t="s">
        <v>4</v>
      </c>
    </row>
    <row r="27" spans="1:6" ht="39.6" customHeight="1" x14ac:dyDescent="0.2">
      <c r="A27" s="313" t="s">
        <v>5</v>
      </c>
      <c r="B27" s="220">
        <v>0.3347</v>
      </c>
      <c r="C27" s="220">
        <v>0.35</v>
      </c>
      <c r="D27" s="81" t="s">
        <v>6</v>
      </c>
      <c r="E27" s="82" t="s">
        <v>133</v>
      </c>
      <c r="F27" s="320" t="s">
        <v>73</v>
      </c>
    </row>
    <row r="28" spans="1:6" ht="26.45" customHeight="1" x14ac:dyDescent="0.2">
      <c r="A28" s="314" t="s">
        <v>7</v>
      </c>
      <c r="B28" s="220">
        <v>0.31269999999999998</v>
      </c>
      <c r="C28" s="220">
        <v>0.35</v>
      </c>
      <c r="D28" s="83" t="s">
        <v>8</v>
      </c>
      <c r="E28" s="84" t="s">
        <v>190</v>
      </c>
      <c r="F28" s="321" t="s">
        <v>74</v>
      </c>
    </row>
    <row r="29" spans="1:6" ht="38.25" x14ac:dyDescent="0.2">
      <c r="A29" s="315" t="s">
        <v>9</v>
      </c>
      <c r="B29" s="220">
        <v>0.24690000000000001</v>
      </c>
      <c r="C29" s="220">
        <v>0.24</v>
      </c>
      <c r="D29" s="219" t="s">
        <v>8</v>
      </c>
      <c r="E29" s="218" t="s">
        <v>83</v>
      </c>
      <c r="F29" s="322" t="s">
        <v>130</v>
      </c>
    </row>
    <row r="30" spans="1:6" ht="15.6" customHeight="1" x14ac:dyDescent="0.2">
      <c r="A30" s="329" t="s">
        <v>203</v>
      </c>
      <c r="B30" s="330" t="s">
        <v>203</v>
      </c>
      <c r="C30" s="330" t="s">
        <v>203</v>
      </c>
      <c r="D30" s="331" t="s">
        <v>203</v>
      </c>
      <c r="E30" s="332" t="s">
        <v>203</v>
      </c>
      <c r="F30" s="333" t="s">
        <v>203</v>
      </c>
    </row>
    <row r="31" spans="1:6" ht="21.6" customHeight="1" x14ac:dyDescent="0.2">
      <c r="A31" s="316" t="s">
        <v>60</v>
      </c>
      <c r="B31" s="334" t="s">
        <v>203</v>
      </c>
      <c r="C31" s="334" t="s">
        <v>203</v>
      </c>
      <c r="D31" s="335" t="s">
        <v>203</v>
      </c>
      <c r="E31" s="336" t="s">
        <v>203</v>
      </c>
      <c r="F31" s="337" t="s">
        <v>203</v>
      </c>
    </row>
    <row r="32" spans="1:6" ht="31.5" customHeight="1" x14ac:dyDescent="0.2">
      <c r="A32" s="315" t="s">
        <v>67</v>
      </c>
      <c r="B32" s="220">
        <v>0</v>
      </c>
      <c r="C32" s="220">
        <v>0.05</v>
      </c>
      <c r="D32" s="219" t="s">
        <v>6</v>
      </c>
      <c r="E32" s="218" t="s">
        <v>72</v>
      </c>
      <c r="F32" s="322" t="s">
        <v>76</v>
      </c>
    </row>
    <row r="33" spans="1:6" x14ac:dyDescent="0.2">
      <c r="A33" s="314" t="s">
        <v>68</v>
      </c>
      <c r="B33" s="112">
        <v>0</v>
      </c>
      <c r="C33" s="112">
        <v>0.05</v>
      </c>
      <c r="D33" s="83" t="s">
        <v>6</v>
      </c>
      <c r="E33" s="84" t="s">
        <v>72</v>
      </c>
      <c r="F33" s="321" t="s">
        <v>77</v>
      </c>
    </row>
    <row r="34" spans="1:6" ht="26.45" customHeight="1" x14ac:dyDescent="0.2">
      <c r="A34" s="314" t="s">
        <v>69</v>
      </c>
      <c r="B34" s="112">
        <v>0</v>
      </c>
      <c r="C34" s="112">
        <v>0.05</v>
      </c>
      <c r="D34" s="83" t="s">
        <v>6</v>
      </c>
      <c r="E34" s="84" t="s">
        <v>72</v>
      </c>
      <c r="F34" s="321" t="s">
        <v>78</v>
      </c>
    </row>
    <row r="35" spans="1:6" ht="26.45" customHeight="1" x14ac:dyDescent="0.2">
      <c r="A35" s="314" t="s">
        <v>70</v>
      </c>
      <c r="B35" s="112">
        <v>0.15440000000000001</v>
      </c>
      <c r="C35" s="112">
        <v>0.15</v>
      </c>
      <c r="D35" s="83" t="s">
        <v>6</v>
      </c>
      <c r="E35" s="84" t="s">
        <v>126</v>
      </c>
      <c r="F35" s="321" t="s">
        <v>78</v>
      </c>
    </row>
    <row r="36" spans="1:6" ht="15" thickBot="1" x14ac:dyDescent="0.25">
      <c r="A36" s="317" t="s">
        <v>71</v>
      </c>
      <c r="B36" s="113">
        <v>0</v>
      </c>
      <c r="C36" s="113">
        <v>0.05</v>
      </c>
      <c r="D36" s="85" t="s">
        <v>6</v>
      </c>
      <c r="E36" s="86" t="s">
        <v>72</v>
      </c>
      <c r="F36" s="338" t="s">
        <v>203</v>
      </c>
    </row>
    <row r="37" spans="1:6" ht="15" thickBot="1" x14ac:dyDescent="0.25">
      <c r="A37" s="318" t="s">
        <v>10</v>
      </c>
      <c r="B37" s="114">
        <f>SUM(B27:B36)</f>
        <v>1.0487</v>
      </c>
      <c r="C37" s="114">
        <f>SUM(C27:C36)</f>
        <v>1.29</v>
      </c>
      <c r="D37" s="339" t="s">
        <v>203</v>
      </c>
      <c r="E37" s="340" t="s">
        <v>203</v>
      </c>
      <c r="F37" s="341" t="s">
        <v>203</v>
      </c>
    </row>
    <row r="38" spans="1:6" ht="27" customHeight="1" thickBot="1" x14ac:dyDescent="0.25">
      <c r="A38" s="319" t="s">
        <v>11</v>
      </c>
      <c r="B38" s="115">
        <v>0.13150000000000001</v>
      </c>
      <c r="C38" s="115">
        <v>0.15</v>
      </c>
      <c r="D38" s="107" t="s">
        <v>8</v>
      </c>
      <c r="E38" s="108" t="s">
        <v>127</v>
      </c>
      <c r="F38" s="323" t="s">
        <v>79</v>
      </c>
    </row>
    <row r="39" spans="1:6" hidden="1" x14ac:dyDescent="0.2">
      <c r="A39" s="106" t="s">
        <v>128</v>
      </c>
      <c r="B39" s="17"/>
      <c r="C39" s="17"/>
      <c r="D39" s="17"/>
      <c r="E39" s="17"/>
      <c r="F39" s="18"/>
    </row>
    <row r="40" spans="1:6" hidden="1" x14ac:dyDescent="0.2">
      <c r="A40" s="53" t="s">
        <v>187</v>
      </c>
      <c r="B40" s="170">
        <v>2E-3</v>
      </c>
      <c r="C40" s="17"/>
      <c r="D40" s="17"/>
      <c r="E40" s="17"/>
      <c r="F40" s="18"/>
    </row>
    <row r="42" spans="1:6" ht="18" x14ac:dyDescent="0.2">
      <c r="A42" s="105" t="s">
        <v>132</v>
      </c>
      <c r="B42" s="79"/>
    </row>
    <row r="43" spans="1:6" ht="18" hidden="1" x14ac:dyDescent="0.2">
      <c r="A43" s="105"/>
      <c r="B43" s="79"/>
    </row>
    <row r="44" spans="1:6" ht="18" hidden="1" x14ac:dyDescent="0.2">
      <c r="A44" s="105" t="s">
        <v>134</v>
      </c>
      <c r="B44" s="79"/>
    </row>
    <row r="45" spans="1:6" hidden="1" x14ac:dyDescent="0.2">
      <c r="A45" s="102" t="s">
        <v>52</v>
      </c>
      <c r="B45" s="72"/>
      <c r="C45" s="72" t="s">
        <v>144</v>
      </c>
      <c r="D45" s="71" t="s">
        <v>112</v>
      </c>
    </row>
    <row r="46" spans="1:6" ht="171" hidden="1" x14ac:dyDescent="0.2">
      <c r="A46" s="102" t="s">
        <v>142</v>
      </c>
      <c r="B46" s="72"/>
      <c r="C46" s="70" t="s">
        <v>143</v>
      </c>
      <c r="D46" s="73">
        <v>1.5E-3</v>
      </c>
    </row>
    <row r="47" spans="1:6" hidden="1" x14ac:dyDescent="0.2"/>
    <row r="48" spans="1:6" ht="18" hidden="1" x14ac:dyDescent="0.2">
      <c r="A48" s="105" t="s">
        <v>136</v>
      </c>
      <c r="B48" s="79"/>
    </row>
    <row r="49" spans="1:6" x14ac:dyDescent="0.2">
      <c r="C49" s="80"/>
      <c r="D49" s="80"/>
      <c r="E49" s="80"/>
      <c r="F49" s="117"/>
    </row>
    <row r="50" spans="1:6" ht="26.25" thickBot="1" x14ac:dyDescent="0.25">
      <c r="A50" s="324" t="s">
        <v>2</v>
      </c>
      <c r="B50" s="325" t="s">
        <v>186</v>
      </c>
      <c r="C50" s="325" t="s">
        <v>192</v>
      </c>
      <c r="D50" s="326" t="s">
        <v>3</v>
      </c>
      <c r="E50" s="327" t="s">
        <v>125</v>
      </c>
      <c r="F50" s="328" t="s">
        <v>4</v>
      </c>
    </row>
    <row r="51" spans="1:6" x14ac:dyDescent="0.2">
      <c r="A51" s="313" t="s">
        <v>5</v>
      </c>
      <c r="B51" s="220">
        <v>0.28970000000000001</v>
      </c>
      <c r="C51" s="220">
        <v>0.3</v>
      </c>
      <c r="D51" s="81" t="s">
        <v>6</v>
      </c>
      <c r="E51" s="82" t="s">
        <v>110</v>
      </c>
      <c r="F51" s="320" t="s">
        <v>73</v>
      </c>
    </row>
    <row r="52" spans="1:6" x14ac:dyDescent="0.2">
      <c r="A52" s="314" t="s">
        <v>7</v>
      </c>
      <c r="B52" s="220">
        <v>0.2646</v>
      </c>
      <c r="C52" s="220">
        <v>0.25</v>
      </c>
      <c r="D52" s="83" t="s">
        <v>8</v>
      </c>
      <c r="E52" s="84" t="s">
        <v>84</v>
      </c>
      <c r="F52" s="321" t="s">
        <v>74</v>
      </c>
    </row>
    <row r="53" spans="1:6" ht="38.25" x14ac:dyDescent="0.2">
      <c r="A53" s="315" t="s">
        <v>9</v>
      </c>
      <c r="B53" s="220">
        <v>0.40970000000000001</v>
      </c>
      <c r="C53" s="220">
        <v>0.45</v>
      </c>
      <c r="D53" s="219" t="s">
        <v>8</v>
      </c>
      <c r="E53" s="218" t="s">
        <v>85</v>
      </c>
      <c r="F53" s="322" t="s">
        <v>130</v>
      </c>
    </row>
    <row r="54" spans="1:6" x14ac:dyDescent="0.2">
      <c r="A54" s="329" t="s">
        <v>203</v>
      </c>
      <c r="B54" s="330" t="s">
        <v>203</v>
      </c>
      <c r="C54" s="330" t="s">
        <v>203</v>
      </c>
      <c r="D54" s="331" t="s">
        <v>203</v>
      </c>
      <c r="E54" s="332" t="s">
        <v>203</v>
      </c>
      <c r="F54" s="333" t="s">
        <v>203</v>
      </c>
    </row>
    <row r="55" spans="1:6" x14ac:dyDescent="0.2">
      <c r="A55" s="316" t="s">
        <v>60</v>
      </c>
      <c r="B55" s="334" t="s">
        <v>203</v>
      </c>
      <c r="C55" s="334" t="s">
        <v>203</v>
      </c>
      <c r="D55" s="335" t="s">
        <v>203</v>
      </c>
      <c r="E55" s="336" t="s">
        <v>203</v>
      </c>
      <c r="F55" s="337" t="s">
        <v>203</v>
      </c>
    </row>
    <row r="56" spans="1:6" ht="38.25" x14ac:dyDescent="0.2">
      <c r="A56" s="315" t="s">
        <v>67</v>
      </c>
      <c r="B56" s="220">
        <v>0</v>
      </c>
      <c r="C56" s="220">
        <v>0.05</v>
      </c>
      <c r="D56" s="219" t="s">
        <v>6</v>
      </c>
      <c r="E56" s="218" t="s">
        <v>72</v>
      </c>
      <c r="F56" s="322" t="s">
        <v>76</v>
      </c>
    </row>
    <row r="57" spans="1:6" x14ac:dyDescent="0.2">
      <c r="A57" s="314" t="s">
        <v>68</v>
      </c>
      <c r="B57" s="112">
        <v>0</v>
      </c>
      <c r="C57" s="112">
        <v>0.05</v>
      </c>
      <c r="D57" s="83" t="s">
        <v>6</v>
      </c>
      <c r="E57" s="84" t="s">
        <v>72</v>
      </c>
      <c r="F57" s="321" t="s">
        <v>77</v>
      </c>
    </row>
    <row r="58" spans="1:6" x14ac:dyDescent="0.2">
      <c r="A58" s="314" t="s">
        <v>69</v>
      </c>
      <c r="B58" s="112">
        <v>0</v>
      </c>
      <c r="C58" s="112">
        <v>0.05</v>
      </c>
      <c r="D58" s="83" t="s">
        <v>6</v>
      </c>
      <c r="E58" s="84" t="s">
        <v>72</v>
      </c>
      <c r="F58" s="321" t="s">
        <v>78</v>
      </c>
    </row>
    <row r="59" spans="1:6" x14ac:dyDescent="0.2">
      <c r="A59" s="314" t="s">
        <v>70</v>
      </c>
      <c r="B59" s="112">
        <v>0.1328</v>
      </c>
      <c r="C59" s="112">
        <v>0.15</v>
      </c>
      <c r="D59" s="83" t="s">
        <v>6</v>
      </c>
      <c r="E59" s="84" t="s">
        <v>126</v>
      </c>
      <c r="F59" s="321" t="s">
        <v>78</v>
      </c>
    </row>
    <row r="60" spans="1:6" ht="15" thickBot="1" x14ac:dyDescent="0.25">
      <c r="A60" s="317" t="s">
        <v>71</v>
      </c>
      <c r="B60" s="113">
        <v>0</v>
      </c>
      <c r="C60" s="113">
        <v>0.05</v>
      </c>
      <c r="D60" s="85" t="s">
        <v>6</v>
      </c>
      <c r="E60" s="86" t="s">
        <v>72</v>
      </c>
      <c r="F60" s="338" t="s">
        <v>203</v>
      </c>
    </row>
    <row r="61" spans="1:6" ht="15" thickBot="1" x14ac:dyDescent="0.25">
      <c r="A61" s="318" t="s">
        <v>10</v>
      </c>
      <c r="B61" s="114">
        <f>SUM(B51:B60)</f>
        <v>1.0968</v>
      </c>
      <c r="C61" s="114">
        <v>1.0964</v>
      </c>
      <c r="D61" s="339" t="s">
        <v>203</v>
      </c>
      <c r="E61" s="87" t="s">
        <v>80</v>
      </c>
      <c r="F61" s="341" t="s">
        <v>203</v>
      </c>
    </row>
    <row r="62" spans="1:6" ht="15" thickBot="1" x14ac:dyDescent="0.25">
      <c r="A62" s="319" t="s">
        <v>11</v>
      </c>
      <c r="B62" s="115">
        <v>0.20580000000000001</v>
      </c>
      <c r="C62" s="113">
        <v>0.25</v>
      </c>
      <c r="D62" s="107" t="s">
        <v>8</v>
      </c>
      <c r="E62" s="108" t="s">
        <v>84</v>
      </c>
      <c r="F62" s="323" t="s">
        <v>79</v>
      </c>
    </row>
    <row r="63" spans="1:6" hidden="1" x14ac:dyDescent="0.2">
      <c r="A63" s="106" t="s">
        <v>128</v>
      </c>
      <c r="B63" s="17"/>
      <c r="C63" s="17"/>
      <c r="D63" s="17"/>
      <c r="E63" s="17"/>
      <c r="F63" s="18"/>
    </row>
    <row r="64" spans="1:6" hidden="1" x14ac:dyDescent="0.2">
      <c r="A64" s="53" t="s">
        <v>187</v>
      </c>
      <c r="B64" s="168">
        <v>2E-3</v>
      </c>
    </row>
    <row r="66" spans="1:7" ht="18" x14ac:dyDescent="0.2">
      <c r="C66" s="79"/>
      <c r="D66" s="80"/>
      <c r="E66" s="80"/>
      <c r="F66" s="117"/>
      <c r="G66" s="80"/>
    </row>
    <row r="67" spans="1:7" x14ac:dyDescent="0.2">
      <c r="C67" s="80"/>
      <c r="D67" s="80"/>
      <c r="E67" s="80"/>
      <c r="F67" s="117"/>
      <c r="G67" s="80"/>
    </row>
    <row r="71" spans="1:7" x14ac:dyDescent="0.2">
      <c r="A71" s="225" t="s">
        <v>55</v>
      </c>
      <c r="B71" s="225"/>
      <c r="C71" s="225"/>
      <c r="D71" s="225"/>
      <c r="E71" s="225"/>
    </row>
    <row r="72" spans="1:7" ht="13.9" customHeight="1" x14ac:dyDescent="0.2">
      <c r="A72" s="257" t="s">
        <v>56</v>
      </c>
      <c r="B72" s="257"/>
      <c r="C72" s="257"/>
      <c r="D72" s="257"/>
      <c r="E72" s="257"/>
    </row>
    <row r="10000" spans="52:52" x14ac:dyDescent="0.2">
      <c r="AZ10000">
        <v>2</v>
      </c>
    </row>
  </sheetData>
  <mergeCells count="4">
    <mergeCell ref="A72:E72"/>
    <mergeCell ref="A3:D6"/>
    <mergeCell ref="A71:E71"/>
    <mergeCell ref="A16:F16"/>
  </mergeCells>
  <pageMargins left="0.7" right="0.7" top="0.75" bottom="0.75" header="0.3" footer="0.3"/>
  <pageSetup paperSize="9" orientation="portrait" r:id="rId1"/>
  <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תוכן</vt:lpstr>
      <vt:lpstr>מסלולים מתמחים</vt:lpstr>
      <vt:lpstr>מסלולים כלליים</vt:lpstr>
      <vt:lpstr>מסלולים  מתמחים</vt:lpstr>
      <vt:lpstr>מסלולים עוקבי מדדים</vt:lpstr>
      <vt:lpstr>חיסכון לכל ילד</vt:lpstr>
      <vt:lpstr>'מסלולים  מתמחים'!Print_Area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2_9_0_2024_17</dc:title>
  <dc:creator>Adi Cohen</dc:creator>
  <cp:lastModifiedBy>Artiom Zelensky</cp:lastModifiedBy>
  <cp:lastPrinted>2024-07-04T09:41:51Z</cp:lastPrinted>
  <dcterms:created xsi:type="dcterms:W3CDTF">2019-11-21T10:57:46Z</dcterms:created>
  <dcterms:modified xsi:type="dcterms:W3CDTF">2024-07-30T08:31:18Z</dcterms:modified>
  <dc:language>עברית</dc:language>
</cp:coreProperties>
</file>