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7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m_artiomz\Desktop\רשימת נכס בודד  לאתר מור גמל  רבעון 4 2023\"/>
    </mc:Choice>
  </mc:AlternateContent>
  <xr:revisionPtr revIDLastSave="0" documentId="13_ncr:1_{3CB6D502-B979-418B-8036-957344F0F270}" xr6:coauthVersionLast="36" xr6:coauthVersionMax="47" xr10:uidLastSave="{00000000-0000-0000-0000-000000000000}"/>
  <bookViews>
    <workbookView xWindow="-120" yWindow="-120" windowWidth="29040" windowHeight="15840" tabRatio="850" xr2:uid="{00000000-000D-0000-FFFF-FFFF00000000}"/>
  </bookViews>
  <sheets>
    <sheet name="סכום נכסי הקרן" sheetId="1" r:id="rId1"/>
    <sheet name="מזומנים" sheetId="2" r:id="rId2"/>
    <sheet name="תעודות התחייבות ממשלתיות" sheetId="3" r:id="rId3"/>
    <sheet name="תעודות חוב מסחריות" sheetId="4" r:id="rId4"/>
    <sheet name="אג&quot;ח קונצרני" sheetId="5" r:id="rId5"/>
    <sheet name="מניות" sheetId="6" r:id="rId6"/>
    <sheet name="קרנות סל" sheetId="7" r:id="rId7"/>
    <sheet name="קרנות נאמנות" sheetId="8" r:id="rId8"/>
    <sheet name="כתבי אופציה" sheetId="9" r:id="rId9"/>
    <sheet name="אופציות" sheetId="10" r:id="rId10"/>
    <sheet name="חוזים עתידיים" sheetId="11" r:id="rId11"/>
    <sheet name="מוצרים מובנים" sheetId="12" r:id="rId12"/>
    <sheet name="לא סחיר- תעודות התחייבות ממשלתי" sheetId="13" r:id="rId13"/>
    <sheet name="לא סחיר - תעודות חוב מסחריות" sheetId="14" r:id="rId14"/>
    <sheet name="לא סחיר - אג&quot;ח קונצרני" sheetId="15" r:id="rId15"/>
    <sheet name="לא סחיר - מניות" sheetId="16" r:id="rId16"/>
    <sheet name="לא סחיר - קרנות השקעה" sheetId="17" r:id="rId17"/>
    <sheet name="לא סחיר - כתבי אופציה" sheetId="18" r:id="rId18"/>
    <sheet name="לא סחיר - אופציות" sheetId="19" r:id="rId19"/>
    <sheet name="לא סחיר - חוזים עתידיים" sheetId="20" r:id="rId20"/>
    <sheet name="לא סחיר-מוצרים מובנים" sheetId="21" r:id="rId21"/>
    <sheet name="הלוואות" sheetId="22" r:id="rId22"/>
    <sheet name="פקדונות מעל 3 חודשים" sheetId="23" r:id="rId23"/>
    <sheet name="זכויות מקרקעין" sheetId="24" r:id="rId24"/>
    <sheet name="השקעה בחברות מוחזקות" sheetId="25" r:id="rId25"/>
    <sheet name="השקעות אחרות" sheetId="26" r:id="rId26"/>
    <sheet name="יתרת התחייבות להשקעה" sheetId="27" r:id="rId27"/>
    <sheet name="עלות מתואמת אגח קונצרני סחיר" sheetId="28" r:id="rId28"/>
    <sheet name="עלות מתואמת אגח קונצרני ל.סחיר" sheetId="29" r:id="rId29"/>
    <sheet name="עלות מתואמת מסגרות אשראי ללווים" sheetId="30" r:id="rId30"/>
  </sheets>
  <calcPr calcId="191029"/>
  <webPublishing codePage="1252"/>
</workbook>
</file>

<file path=xl/calcChain.xml><?xml version="1.0" encoding="utf-8"?>
<calcChain xmlns="http://schemas.openxmlformats.org/spreadsheetml/2006/main">
  <c r="R14" i="22" l="1"/>
  <c r="Q14" i="22"/>
  <c r="U501" i="5"/>
  <c r="U500" i="5"/>
  <c r="U499" i="5"/>
  <c r="U498" i="5"/>
  <c r="U497" i="5"/>
  <c r="U496" i="5"/>
  <c r="U495" i="5"/>
  <c r="U494" i="5"/>
  <c r="U493" i="5"/>
  <c r="U492" i="5"/>
  <c r="U491" i="5"/>
  <c r="U490" i="5"/>
  <c r="U489" i="5"/>
  <c r="U488" i="5"/>
  <c r="U487" i="5"/>
  <c r="U486" i="5"/>
  <c r="U485" i="5"/>
  <c r="U484" i="5"/>
  <c r="U483" i="5"/>
  <c r="U482" i="5"/>
  <c r="U481" i="5"/>
  <c r="U480" i="5"/>
  <c r="U479" i="5"/>
  <c r="U478" i="5"/>
  <c r="U477" i="5"/>
  <c r="U476" i="5"/>
  <c r="U475" i="5"/>
  <c r="U474" i="5"/>
  <c r="U473" i="5"/>
  <c r="U472" i="5"/>
  <c r="U471" i="5"/>
  <c r="U470" i="5"/>
  <c r="U469" i="5"/>
  <c r="U468" i="5"/>
  <c r="U467" i="5"/>
  <c r="U466" i="5"/>
  <c r="U465" i="5"/>
  <c r="U464" i="5"/>
  <c r="U463" i="5"/>
  <c r="U462" i="5"/>
  <c r="U461" i="5"/>
  <c r="U460" i="5"/>
  <c r="U459" i="5"/>
  <c r="U458" i="5"/>
  <c r="U457" i="5"/>
  <c r="U456" i="5"/>
  <c r="U455" i="5"/>
  <c r="U454" i="5"/>
  <c r="U453" i="5"/>
  <c r="U452" i="5"/>
  <c r="U451" i="5"/>
  <c r="U450" i="5"/>
  <c r="U449" i="5"/>
  <c r="U448" i="5"/>
  <c r="U447" i="5"/>
  <c r="U446" i="5"/>
  <c r="U445" i="5"/>
  <c r="U444" i="5"/>
  <c r="U443" i="5"/>
  <c r="U442" i="5"/>
  <c r="R441" i="5"/>
  <c r="U440" i="5"/>
  <c r="U439" i="5"/>
  <c r="U438" i="5"/>
  <c r="U437" i="5"/>
  <c r="U436" i="5"/>
  <c r="U435" i="5"/>
  <c r="U434" i="5"/>
  <c r="U433" i="5"/>
  <c r="U432" i="5"/>
  <c r="U431" i="5"/>
  <c r="U430" i="5"/>
  <c r="U429" i="5"/>
  <c r="U428" i="5"/>
  <c r="U427" i="5"/>
  <c r="U426" i="5"/>
  <c r="U425" i="5"/>
  <c r="U424" i="5"/>
  <c r="U423" i="5"/>
  <c r="U422" i="5"/>
  <c r="U421" i="5"/>
  <c r="R420" i="5"/>
  <c r="U417" i="5"/>
  <c r="U416" i="5"/>
  <c r="U415" i="5"/>
  <c r="U414" i="5"/>
  <c r="U413" i="5"/>
  <c r="U412" i="5"/>
  <c r="U411" i="5"/>
  <c r="U410" i="5"/>
  <c r="U409" i="5"/>
  <c r="U408" i="5"/>
  <c r="U407" i="5"/>
  <c r="U406" i="5"/>
  <c r="U405" i="5"/>
  <c r="U404" i="5"/>
  <c r="U403" i="5"/>
  <c r="R402" i="5"/>
  <c r="U401" i="5"/>
  <c r="U400" i="5"/>
  <c r="U399" i="5"/>
  <c r="U398" i="5"/>
  <c r="U397" i="5"/>
  <c r="U396" i="5"/>
  <c r="U395" i="5"/>
  <c r="U394" i="5"/>
  <c r="U393" i="5"/>
  <c r="U392" i="5"/>
  <c r="U391" i="5"/>
  <c r="U390" i="5"/>
  <c r="U389" i="5"/>
  <c r="U388" i="5"/>
  <c r="U387" i="5"/>
  <c r="U386" i="5"/>
  <c r="U385" i="5"/>
  <c r="U384" i="5"/>
  <c r="U383" i="5"/>
  <c r="U382" i="5"/>
  <c r="U381" i="5"/>
  <c r="U380" i="5"/>
  <c r="U379" i="5"/>
  <c r="U378" i="5"/>
  <c r="U377" i="5"/>
  <c r="U376" i="5"/>
  <c r="U375" i="5"/>
  <c r="U374" i="5"/>
  <c r="U373" i="5"/>
  <c r="U372" i="5"/>
  <c r="U371" i="5"/>
  <c r="U370" i="5"/>
  <c r="U369" i="5"/>
  <c r="U368" i="5"/>
  <c r="U367" i="5"/>
  <c r="U366" i="5"/>
  <c r="U365" i="5"/>
  <c r="U364" i="5"/>
  <c r="U363" i="5"/>
  <c r="U362" i="5"/>
  <c r="U361" i="5"/>
  <c r="U360" i="5"/>
  <c r="U359" i="5"/>
  <c r="U358" i="5"/>
  <c r="U357" i="5"/>
  <c r="U356" i="5"/>
  <c r="U355" i="5"/>
  <c r="U354" i="5"/>
  <c r="U353" i="5"/>
  <c r="U352" i="5"/>
  <c r="U351" i="5"/>
  <c r="U350" i="5"/>
  <c r="U349" i="5"/>
  <c r="U348" i="5"/>
  <c r="U347" i="5"/>
  <c r="U346" i="5"/>
  <c r="U345" i="5"/>
  <c r="U344" i="5"/>
  <c r="U343" i="5"/>
  <c r="U342" i="5"/>
  <c r="U341" i="5"/>
  <c r="U340" i="5"/>
  <c r="U339" i="5"/>
  <c r="U338" i="5"/>
  <c r="U337" i="5"/>
  <c r="U336" i="5"/>
  <c r="U335" i="5"/>
  <c r="U334" i="5"/>
  <c r="U333" i="5"/>
  <c r="U332" i="5"/>
  <c r="U331" i="5"/>
  <c r="U330" i="5"/>
  <c r="U329" i="5"/>
  <c r="U328" i="5"/>
  <c r="U327" i="5"/>
  <c r="U326" i="5"/>
  <c r="U325" i="5"/>
  <c r="U324" i="5"/>
  <c r="U323" i="5"/>
  <c r="U322" i="5"/>
  <c r="U321" i="5"/>
  <c r="U320" i="5"/>
  <c r="U319" i="5"/>
  <c r="U318" i="5"/>
  <c r="U317" i="5"/>
  <c r="U316" i="5"/>
  <c r="U315" i="5"/>
  <c r="U314" i="5"/>
  <c r="U313" i="5"/>
  <c r="U312" i="5"/>
  <c r="U311" i="5"/>
  <c r="U310" i="5"/>
  <c r="U309" i="5"/>
  <c r="U308" i="5"/>
  <c r="U307" i="5"/>
  <c r="U306" i="5"/>
  <c r="U305" i="5"/>
  <c r="U304" i="5"/>
  <c r="U303" i="5"/>
  <c r="U302" i="5"/>
  <c r="U301" i="5"/>
  <c r="U300" i="5"/>
  <c r="U299" i="5"/>
  <c r="U298" i="5"/>
  <c r="U297" i="5"/>
  <c r="U296" i="5"/>
  <c r="U295" i="5"/>
  <c r="U294" i="5"/>
  <c r="U293" i="5"/>
  <c r="U292" i="5"/>
  <c r="U291" i="5"/>
  <c r="U290" i="5"/>
  <c r="U289" i="5"/>
  <c r="U288" i="5"/>
  <c r="U287" i="5"/>
  <c r="U286" i="5"/>
  <c r="U285" i="5"/>
  <c r="U284" i="5"/>
  <c r="U283" i="5"/>
  <c r="U282" i="5"/>
  <c r="U281" i="5"/>
  <c r="U280" i="5"/>
  <c r="U279" i="5"/>
  <c r="U278" i="5"/>
  <c r="U277" i="5"/>
  <c r="U276" i="5"/>
  <c r="U275" i="5"/>
  <c r="U274" i="5"/>
  <c r="U273" i="5"/>
  <c r="U272" i="5"/>
  <c r="U271" i="5"/>
  <c r="U270" i="5"/>
  <c r="U269" i="5"/>
  <c r="U268" i="5"/>
  <c r="U267" i="5"/>
  <c r="U266" i="5"/>
  <c r="U265" i="5"/>
  <c r="U264" i="5"/>
  <c r="U263" i="5"/>
  <c r="U262" i="5"/>
  <c r="U261" i="5"/>
  <c r="U260" i="5"/>
  <c r="U259" i="5"/>
  <c r="U258" i="5"/>
  <c r="U257" i="5"/>
  <c r="U256" i="5"/>
  <c r="U255" i="5"/>
  <c r="U254" i="5"/>
  <c r="U253" i="5"/>
  <c r="U252" i="5"/>
  <c r="U251" i="5"/>
  <c r="U250" i="5"/>
  <c r="U249" i="5"/>
  <c r="U248" i="5"/>
  <c r="U247" i="5"/>
  <c r="U246" i="5"/>
  <c r="U245" i="5"/>
  <c r="U244" i="5"/>
  <c r="U243" i="5"/>
  <c r="U242" i="5"/>
  <c r="U241" i="5"/>
  <c r="U240" i="5"/>
  <c r="U239" i="5"/>
  <c r="U238" i="5"/>
  <c r="U237" i="5"/>
  <c r="U236" i="5"/>
  <c r="U235" i="5"/>
  <c r="U234" i="5"/>
  <c r="U233" i="5"/>
  <c r="U232" i="5"/>
  <c r="U231" i="5"/>
  <c r="U230" i="5"/>
  <c r="U229" i="5"/>
  <c r="U228" i="5"/>
  <c r="U227" i="5"/>
  <c r="U226" i="5"/>
  <c r="U225" i="5"/>
  <c r="U224" i="5"/>
  <c r="U223" i="5"/>
  <c r="U222" i="5"/>
  <c r="U221" i="5"/>
  <c r="U220" i="5"/>
  <c r="U219" i="5"/>
  <c r="U218" i="5"/>
  <c r="U217" i="5"/>
  <c r="U216" i="5"/>
  <c r="U215" i="5"/>
  <c r="U214" i="5"/>
  <c r="U213" i="5"/>
  <c r="U212" i="5"/>
  <c r="R211" i="5"/>
  <c r="U15" i="5"/>
  <c r="U16" i="5"/>
  <c r="U17" i="5"/>
  <c r="U18" i="5"/>
  <c r="U19" i="5"/>
  <c r="U20" i="5"/>
  <c r="U21" i="5"/>
  <c r="U22" i="5"/>
  <c r="U23" i="5"/>
  <c r="U24" i="5"/>
  <c r="U25" i="5"/>
  <c r="U26" i="5"/>
  <c r="U27" i="5"/>
  <c r="U28" i="5"/>
  <c r="U29" i="5"/>
  <c r="U30" i="5"/>
  <c r="U31" i="5"/>
  <c r="U32" i="5"/>
  <c r="U33" i="5"/>
  <c r="U34" i="5"/>
  <c r="U35" i="5"/>
  <c r="U36" i="5"/>
  <c r="U37" i="5"/>
  <c r="U38" i="5"/>
  <c r="U39" i="5"/>
  <c r="U40" i="5"/>
  <c r="U41" i="5"/>
  <c r="U42" i="5"/>
  <c r="U43" i="5"/>
  <c r="U44" i="5"/>
  <c r="U45" i="5"/>
  <c r="U46" i="5"/>
  <c r="U47" i="5"/>
  <c r="U48" i="5"/>
  <c r="U49" i="5"/>
  <c r="U50" i="5"/>
  <c r="U51" i="5"/>
  <c r="U52" i="5"/>
  <c r="U53" i="5"/>
  <c r="U54" i="5"/>
  <c r="U55" i="5"/>
  <c r="U56" i="5"/>
  <c r="U57" i="5"/>
  <c r="U58" i="5"/>
  <c r="U59" i="5"/>
  <c r="U60" i="5"/>
  <c r="U61" i="5"/>
  <c r="U62" i="5"/>
  <c r="U63" i="5"/>
  <c r="U64" i="5"/>
  <c r="U65" i="5"/>
  <c r="U66" i="5"/>
  <c r="U67" i="5"/>
  <c r="U68" i="5"/>
  <c r="U69" i="5"/>
  <c r="U70" i="5"/>
  <c r="U71" i="5"/>
  <c r="U72" i="5"/>
  <c r="U73" i="5"/>
  <c r="U74" i="5"/>
  <c r="U75" i="5"/>
  <c r="U76" i="5"/>
  <c r="U77" i="5"/>
  <c r="U78" i="5"/>
  <c r="U79" i="5"/>
  <c r="U80" i="5"/>
  <c r="U81" i="5"/>
  <c r="U82" i="5"/>
  <c r="U83" i="5"/>
  <c r="U84" i="5"/>
  <c r="U85" i="5"/>
  <c r="U86" i="5"/>
  <c r="U87" i="5"/>
  <c r="U88" i="5"/>
  <c r="U89" i="5"/>
  <c r="U90" i="5"/>
  <c r="U91" i="5"/>
  <c r="U92" i="5"/>
  <c r="U93" i="5"/>
  <c r="U94" i="5"/>
  <c r="U95" i="5"/>
  <c r="U96" i="5"/>
  <c r="U97" i="5"/>
  <c r="U98" i="5"/>
  <c r="U99" i="5"/>
  <c r="U100" i="5"/>
  <c r="U101" i="5"/>
  <c r="U102" i="5"/>
  <c r="U103" i="5"/>
  <c r="U104" i="5"/>
  <c r="U105" i="5"/>
  <c r="U106" i="5"/>
  <c r="U107" i="5"/>
  <c r="U108" i="5"/>
  <c r="U109" i="5"/>
  <c r="U110" i="5"/>
  <c r="U111" i="5"/>
  <c r="U112" i="5"/>
  <c r="U113" i="5"/>
  <c r="U114" i="5"/>
  <c r="U115" i="5"/>
  <c r="U116" i="5"/>
  <c r="U117" i="5"/>
  <c r="U118" i="5"/>
  <c r="U119" i="5"/>
  <c r="U120" i="5"/>
  <c r="U121" i="5"/>
  <c r="U122" i="5"/>
  <c r="U123" i="5"/>
  <c r="U124" i="5"/>
  <c r="U125" i="5"/>
  <c r="U126" i="5"/>
  <c r="U127" i="5"/>
  <c r="U128" i="5"/>
  <c r="U129" i="5"/>
  <c r="U130" i="5"/>
  <c r="U131" i="5"/>
  <c r="U132" i="5"/>
  <c r="U133" i="5"/>
  <c r="U134" i="5"/>
  <c r="U135" i="5"/>
  <c r="U136" i="5"/>
  <c r="U137" i="5"/>
  <c r="U138" i="5"/>
  <c r="U139" i="5"/>
  <c r="U140" i="5"/>
  <c r="U141" i="5"/>
  <c r="U142" i="5"/>
  <c r="U143" i="5"/>
  <c r="U144" i="5"/>
  <c r="U145" i="5"/>
  <c r="U146" i="5"/>
  <c r="U147" i="5"/>
  <c r="U148" i="5"/>
  <c r="U149" i="5"/>
  <c r="U150" i="5"/>
  <c r="U151" i="5"/>
  <c r="U152" i="5"/>
  <c r="U153" i="5"/>
  <c r="U154" i="5"/>
  <c r="U155" i="5"/>
  <c r="U156" i="5"/>
  <c r="U157" i="5"/>
  <c r="U158" i="5"/>
  <c r="U159" i="5"/>
  <c r="U160" i="5"/>
  <c r="U161" i="5"/>
  <c r="U162" i="5"/>
  <c r="U163" i="5"/>
  <c r="U164" i="5"/>
  <c r="U165" i="5"/>
  <c r="U166" i="5"/>
  <c r="U167" i="5"/>
  <c r="U168" i="5"/>
  <c r="U169" i="5"/>
  <c r="U170" i="5"/>
  <c r="U171" i="5"/>
  <c r="U172" i="5"/>
  <c r="U173" i="5"/>
  <c r="U174" i="5"/>
  <c r="U175" i="5"/>
  <c r="U176" i="5"/>
  <c r="U177" i="5"/>
  <c r="U178" i="5"/>
  <c r="U179" i="5"/>
  <c r="U180" i="5"/>
  <c r="U181" i="5"/>
  <c r="U182" i="5"/>
  <c r="U183" i="5"/>
  <c r="U184" i="5"/>
  <c r="U185" i="5"/>
  <c r="U186" i="5"/>
  <c r="U187" i="5"/>
  <c r="U188" i="5"/>
  <c r="U189" i="5"/>
  <c r="U190" i="5"/>
  <c r="U191" i="5"/>
  <c r="U192" i="5"/>
  <c r="U193" i="5"/>
  <c r="U194" i="5"/>
  <c r="U195" i="5"/>
  <c r="U196" i="5"/>
  <c r="U197" i="5"/>
  <c r="U198" i="5"/>
  <c r="U199" i="5"/>
  <c r="U200" i="5"/>
  <c r="U201" i="5"/>
  <c r="U202" i="5"/>
  <c r="U203" i="5"/>
  <c r="U204" i="5"/>
  <c r="U205" i="5"/>
  <c r="U206" i="5"/>
  <c r="U207" i="5"/>
  <c r="U208" i="5"/>
  <c r="U209" i="5"/>
  <c r="U210" i="5"/>
  <c r="U14" i="5"/>
  <c r="R13" i="5"/>
  <c r="R12" i="5" s="1"/>
  <c r="Q16" i="12"/>
  <c r="Q17" i="12"/>
  <c r="Q15" i="12"/>
  <c r="N14" i="12"/>
  <c r="N13" i="12" s="1"/>
  <c r="N12" i="12" s="1"/>
  <c r="N11" i="12" s="1"/>
  <c r="C22" i="1" l="1"/>
  <c r="D22" i="1" s="1"/>
  <c r="P15" i="12"/>
  <c r="P16" i="12"/>
  <c r="P17" i="12"/>
  <c r="U402" i="5"/>
  <c r="Q14" i="12"/>
  <c r="Q13" i="12" s="1"/>
  <c r="Q12" i="12" s="1"/>
  <c r="Q11" i="12" s="1"/>
  <c r="U211" i="5"/>
  <c r="U441" i="5"/>
  <c r="U420" i="5"/>
  <c r="R419" i="5"/>
  <c r="R11" i="5" s="1"/>
  <c r="U13" i="5"/>
  <c r="U12" i="5" s="1"/>
  <c r="P14" i="12" l="1"/>
  <c r="P13" i="12" s="1"/>
  <c r="P12" i="12" s="1"/>
  <c r="P11" i="12" s="1"/>
  <c r="U419" i="5"/>
  <c r="U11" i="5" s="1"/>
  <c r="T491" i="5"/>
  <c r="T497" i="5"/>
  <c r="T485" i="5"/>
  <c r="T479" i="5"/>
  <c r="T473" i="5"/>
  <c r="T467" i="5"/>
  <c r="T461" i="5"/>
  <c r="C15" i="1"/>
  <c r="D15" i="1" s="1"/>
  <c r="T496" i="5"/>
  <c r="T490" i="5"/>
  <c r="T484" i="5"/>
  <c r="T478" i="5"/>
  <c r="T472" i="5"/>
  <c r="T466" i="5"/>
  <c r="T460" i="5"/>
  <c r="T454" i="5"/>
  <c r="T448" i="5"/>
  <c r="T442" i="5"/>
  <c r="T455" i="5"/>
  <c r="T501" i="5"/>
  <c r="T495" i="5"/>
  <c r="T489" i="5"/>
  <c r="T483" i="5"/>
  <c r="T477" i="5"/>
  <c r="T471" i="5"/>
  <c r="T465" i="5"/>
  <c r="T459" i="5"/>
  <c r="T453" i="5"/>
  <c r="T447" i="5"/>
  <c r="T443" i="5"/>
  <c r="T500" i="5"/>
  <c r="T494" i="5"/>
  <c r="T488" i="5"/>
  <c r="T482" i="5"/>
  <c r="T476" i="5"/>
  <c r="T470" i="5"/>
  <c r="T464" i="5"/>
  <c r="T458" i="5"/>
  <c r="T452" i="5"/>
  <c r="T446" i="5"/>
  <c r="T499" i="5"/>
  <c r="T493" i="5"/>
  <c r="T487" i="5"/>
  <c r="T481" i="5"/>
  <c r="T475" i="5"/>
  <c r="T469" i="5"/>
  <c r="T463" i="5"/>
  <c r="T457" i="5"/>
  <c r="T451" i="5"/>
  <c r="T445" i="5"/>
  <c r="T498" i="5"/>
  <c r="T492" i="5"/>
  <c r="T486" i="5"/>
  <c r="T480" i="5"/>
  <c r="T474" i="5"/>
  <c r="T468" i="5"/>
  <c r="T462" i="5"/>
  <c r="T456" i="5"/>
  <c r="T450" i="5"/>
  <c r="T449" i="5"/>
  <c r="T444" i="5"/>
  <c r="T433" i="5"/>
  <c r="T425" i="5"/>
  <c r="T440" i="5"/>
  <c r="T432" i="5"/>
  <c r="T424" i="5"/>
  <c r="T439" i="5"/>
  <c r="T431" i="5"/>
  <c r="T423" i="5"/>
  <c r="T438" i="5"/>
  <c r="T430" i="5"/>
  <c r="T422" i="5"/>
  <c r="T437" i="5"/>
  <c r="T429" i="5"/>
  <c r="T421" i="5"/>
  <c r="T436" i="5"/>
  <c r="T428" i="5"/>
  <c r="T435" i="5"/>
  <c r="T427" i="5"/>
  <c r="T434" i="5"/>
  <c r="T426" i="5"/>
  <c r="T291" i="5"/>
  <c r="T182" i="5"/>
  <c r="T308" i="5"/>
  <c r="T134" i="5"/>
  <c r="T325" i="5"/>
  <c r="T94" i="5"/>
  <c r="T334" i="5"/>
  <c r="T223" i="5"/>
  <c r="T351" i="5"/>
  <c r="T224" i="5"/>
  <c r="T352" i="5"/>
  <c r="T241" i="5"/>
  <c r="T369" i="5"/>
  <c r="T250" i="5"/>
  <c r="T378" i="5"/>
  <c r="T77" i="5"/>
  <c r="T140" i="5"/>
  <c r="T14" i="5"/>
  <c r="T154" i="5"/>
  <c r="T26" i="5"/>
  <c r="T17" i="5"/>
  <c r="T88" i="5"/>
  <c r="T159" i="5"/>
  <c r="T31" i="5"/>
  <c r="T309" i="5"/>
  <c r="T33" i="5"/>
  <c r="T326" i="5"/>
  <c r="T167" i="5"/>
  <c r="T299" i="5"/>
  <c r="T147" i="5"/>
  <c r="T316" i="5"/>
  <c r="T83" i="5"/>
  <c r="T333" i="5"/>
  <c r="T214" i="5"/>
  <c r="T342" i="5"/>
  <c r="T231" i="5"/>
  <c r="T359" i="5"/>
  <c r="T232" i="5"/>
  <c r="T360" i="5"/>
  <c r="T249" i="5"/>
  <c r="T377" i="5"/>
  <c r="T258" i="5"/>
  <c r="T386" i="5"/>
  <c r="T69" i="5"/>
  <c r="T132" i="5"/>
  <c r="T75" i="5"/>
  <c r="T146" i="5"/>
  <c r="T18" i="5"/>
  <c r="T208" i="5"/>
  <c r="T80" i="5"/>
  <c r="T151" i="5"/>
  <c r="T23" i="5"/>
  <c r="T48" i="5"/>
  <c r="T60" i="5"/>
  <c r="T49" i="5"/>
  <c r="T292" i="5"/>
  <c r="T344" i="5"/>
  <c r="T34" i="5"/>
  <c r="T205" i="5"/>
  <c r="T307" i="5"/>
  <c r="T123" i="5"/>
  <c r="T324" i="5"/>
  <c r="T213" i="5"/>
  <c r="T341" i="5"/>
  <c r="T222" i="5"/>
  <c r="T350" i="5"/>
  <c r="T239" i="5"/>
  <c r="T367" i="5"/>
  <c r="T240" i="5"/>
  <c r="T368" i="5"/>
  <c r="T257" i="5"/>
  <c r="T385" i="5"/>
  <c r="T266" i="5"/>
  <c r="T394" i="5"/>
  <c r="T61" i="5"/>
  <c r="T124" i="5"/>
  <c r="T67" i="5"/>
  <c r="T138" i="5"/>
  <c r="T129" i="5"/>
  <c r="T200" i="5"/>
  <c r="T72" i="5"/>
  <c r="T143" i="5"/>
  <c r="T119" i="5"/>
  <c r="T74" i="5"/>
  <c r="T191" i="5"/>
  <c r="T171" i="5"/>
  <c r="T361" i="5"/>
  <c r="T137" i="5"/>
  <c r="T315" i="5"/>
  <c r="T110" i="5"/>
  <c r="T332" i="5"/>
  <c r="T221" i="5"/>
  <c r="T349" i="5"/>
  <c r="T230" i="5"/>
  <c r="T358" i="5"/>
  <c r="T247" i="5"/>
  <c r="T375" i="5"/>
  <c r="T248" i="5"/>
  <c r="T376" i="5"/>
  <c r="T265" i="5"/>
  <c r="T393" i="5"/>
  <c r="T274" i="5"/>
  <c r="T181" i="5"/>
  <c r="T53" i="5"/>
  <c r="T116" i="5"/>
  <c r="T59" i="5"/>
  <c r="T130" i="5"/>
  <c r="T121" i="5"/>
  <c r="T192" i="5"/>
  <c r="T64" i="5"/>
  <c r="T135" i="5"/>
  <c r="T127" i="5"/>
  <c r="T87" i="5"/>
  <c r="T199" i="5"/>
  <c r="T346" i="5"/>
  <c r="T336" i="5"/>
  <c r="T362" i="5"/>
  <c r="T47" i="5"/>
  <c r="T107" i="5"/>
  <c r="T242" i="5"/>
  <c r="T99" i="5"/>
  <c r="T323" i="5"/>
  <c r="T212" i="5"/>
  <c r="T340" i="5"/>
  <c r="T229" i="5"/>
  <c r="T357" i="5"/>
  <c r="T238" i="5"/>
  <c r="T366" i="5"/>
  <c r="T255" i="5"/>
  <c r="T383" i="5"/>
  <c r="T256" i="5"/>
  <c r="T384" i="5"/>
  <c r="T273" i="5"/>
  <c r="T401" i="5"/>
  <c r="T282" i="5"/>
  <c r="T173" i="5"/>
  <c r="T45" i="5"/>
  <c r="T108" i="5"/>
  <c r="T51" i="5"/>
  <c r="T122" i="5"/>
  <c r="T113" i="5"/>
  <c r="T184" i="5"/>
  <c r="T56" i="5"/>
  <c r="T57" i="5"/>
  <c r="T58" i="5"/>
  <c r="T275" i="5"/>
  <c r="T148" i="5"/>
  <c r="T86" i="5"/>
  <c r="T331" i="5"/>
  <c r="T220" i="5"/>
  <c r="T348" i="5"/>
  <c r="T237" i="5"/>
  <c r="T365" i="5"/>
  <c r="T246" i="5"/>
  <c r="T374" i="5"/>
  <c r="T263" i="5"/>
  <c r="T391" i="5"/>
  <c r="T264" i="5"/>
  <c r="T392" i="5"/>
  <c r="T281" i="5"/>
  <c r="T174" i="5"/>
  <c r="T290" i="5"/>
  <c r="T165" i="5"/>
  <c r="T37" i="5"/>
  <c r="T100" i="5"/>
  <c r="T43" i="5"/>
  <c r="T114" i="5"/>
  <c r="T105" i="5"/>
  <c r="T176" i="5"/>
  <c r="T128" i="5"/>
  <c r="T120" i="5"/>
  <c r="T55" i="5"/>
  <c r="T335" i="5"/>
  <c r="T28" i="5"/>
  <c r="T317" i="5"/>
  <c r="T85" i="5"/>
  <c r="T30" i="5"/>
  <c r="T339" i="5"/>
  <c r="T228" i="5"/>
  <c r="T356" i="5"/>
  <c r="T245" i="5"/>
  <c r="T373" i="5"/>
  <c r="T254" i="5"/>
  <c r="T382" i="5"/>
  <c r="T271" i="5"/>
  <c r="T399" i="5"/>
  <c r="T272" i="5"/>
  <c r="T400" i="5"/>
  <c r="T289" i="5"/>
  <c r="T139" i="5"/>
  <c r="T298" i="5"/>
  <c r="T157" i="5"/>
  <c r="T29" i="5"/>
  <c r="T92" i="5"/>
  <c r="T35" i="5"/>
  <c r="T106" i="5"/>
  <c r="T97" i="5"/>
  <c r="T168" i="5"/>
  <c r="T40" i="5"/>
  <c r="T111" i="5"/>
  <c r="T103" i="5"/>
  <c r="T24" i="5"/>
  <c r="T207" i="5"/>
  <c r="T172" i="5"/>
  <c r="T225" i="5"/>
  <c r="T93" i="5"/>
  <c r="T169" i="5"/>
  <c r="T370" i="5"/>
  <c r="T219" i="5"/>
  <c r="T347" i="5"/>
  <c r="T236" i="5"/>
  <c r="T364" i="5"/>
  <c r="T253" i="5"/>
  <c r="T381" i="5"/>
  <c r="T262" i="5"/>
  <c r="T390" i="5"/>
  <c r="T279" i="5"/>
  <c r="T177" i="5"/>
  <c r="T280" i="5"/>
  <c r="T187" i="5"/>
  <c r="T297" i="5"/>
  <c r="T206" i="5"/>
  <c r="T306" i="5"/>
  <c r="T149" i="5"/>
  <c r="T21" i="5"/>
  <c r="T84" i="5"/>
  <c r="T27" i="5"/>
  <c r="T98" i="5"/>
  <c r="T89" i="5"/>
  <c r="T160" i="5"/>
  <c r="T32" i="5"/>
  <c r="T136" i="5"/>
  <c r="T44" i="5"/>
  <c r="T118" i="5"/>
  <c r="T104" i="5"/>
  <c r="T343" i="5"/>
  <c r="T227" i="5"/>
  <c r="T355" i="5"/>
  <c r="T244" i="5"/>
  <c r="T372" i="5"/>
  <c r="T261" i="5"/>
  <c r="T389" i="5"/>
  <c r="T270" i="5"/>
  <c r="T398" i="5"/>
  <c r="T287" i="5"/>
  <c r="T142" i="5"/>
  <c r="T288" i="5"/>
  <c r="T197" i="5"/>
  <c r="T305" i="5"/>
  <c r="T185" i="5"/>
  <c r="T314" i="5"/>
  <c r="T141" i="5"/>
  <c r="T204" i="5"/>
  <c r="T76" i="5"/>
  <c r="T19" i="5"/>
  <c r="T90" i="5"/>
  <c r="T81" i="5"/>
  <c r="T152" i="5"/>
  <c r="T95" i="5"/>
  <c r="T79" i="5"/>
  <c r="T109" i="5"/>
  <c r="T78" i="5"/>
  <c r="T156" i="5"/>
  <c r="T193" i="5"/>
  <c r="T235" i="5"/>
  <c r="T363" i="5"/>
  <c r="T252" i="5"/>
  <c r="T380" i="5"/>
  <c r="T269" i="5"/>
  <c r="T397" i="5"/>
  <c r="T278" i="5"/>
  <c r="T155" i="5"/>
  <c r="T295" i="5"/>
  <c r="T22" i="5"/>
  <c r="T296" i="5"/>
  <c r="T163" i="5"/>
  <c r="T313" i="5"/>
  <c r="T150" i="5"/>
  <c r="T322" i="5"/>
  <c r="T133" i="5"/>
  <c r="T196" i="5"/>
  <c r="T68" i="5"/>
  <c r="T210" i="5"/>
  <c r="T82" i="5"/>
  <c r="T73" i="5"/>
  <c r="T144" i="5"/>
  <c r="T16" i="5"/>
  <c r="T65" i="5"/>
  <c r="T186" i="5"/>
  <c r="T70" i="5"/>
  <c r="T233" i="5"/>
  <c r="T20" i="5"/>
  <c r="T243" i="5"/>
  <c r="T371" i="5"/>
  <c r="T260" i="5"/>
  <c r="T388" i="5"/>
  <c r="T277" i="5"/>
  <c r="T145" i="5"/>
  <c r="T286" i="5"/>
  <c r="T38" i="5"/>
  <c r="T303" i="5"/>
  <c r="T209" i="5"/>
  <c r="T304" i="5"/>
  <c r="T115" i="5"/>
  <c r="T321" i="5"/>
  <c r="T126" i="5"/>
  <c r="T330" i="5"/>
  <c r="T125" i="5"/>
  <c r="T188" i="5"/>
  <c r="T202" i="5"/>
  <c r="T183" i="5"/>
  <c r="T318" i="5"/>
  <c r="T175" i="5"/>
  <c r="T215" i="5"/>
  <c r="T96" i="5"/>
  <c r="T251" i="5"/>
  <c r="T379" i="5"/>
  <c r="T268" i="5"/>
  <c r="T396" i="5"/>
  <c r="T285" i="5"/>
  <c r="T54" i="5"/>
  <c r="T294" i="5"/>
  <c r="T189" i="5"/>
  <c r="T311" i="5"/>
  <c r="T198" i="5"/>
  <c r="T312" i="5"/>
  <c r="T102" i="5"/>
  <c r="T329" i="5"/>
  <c r="T46" i="5"/>
  <c r="T338" i="5"/>
  <c r="T117" i="5"/>
  <c r="T180" i="5"/>
  <c r="T52" i="5"/>
  <c r="T194" i="5"/>
  <c r="T66" i="5"/>
  <c r="T71" i="5"/>
  <c r="T41" i="5"/>
  <c r="T179" i="5"/>
  <c r="T42" i="5"/>
  <c r="T216" i="5"/>
  <c r="T162" i="5"/>
  <c r="T259" i="5"/>
  <c r="T387" i="5"/>
  <c r="T276" i="5"/>
  <c r="T203" i="5"/>
  <c r="T293" i="5"/>
  <c r="T201" i="5"/>
  <c r="T302" i="5"/>
  <c r="T166" i="5"/>
  <c r="T319" i="5"/>
  <c r="T153" i="5"/>
  <c r="T320" i="5"/>
  <c r="T62" i="5"/>
  <c r="T337" i="5"/>
  <c r="T218" i="5"/>
  <c r="T63" i="5"/>
  <c r="T283" i="5"/>
  <c r="T39" i="5"/>
  <c r="T267" i="5"/>
  <c r="T395" i="5"/>
  <c r="T284" i="5"/>
  <c r="T158" i="5"/>
  <c r="T301" i="5"/>
  <c r="T190" i="5"/>
  <c r="T310" i="5"/>
  <c r="T131" i="5"/>
  <c r="T327" i="5"/>
  <c r="T91" i="5"/>
  <c r="T328" i="5"/>
  <c r="T217" i="5"/>
  <c r="T345" i="5"/>
  <c r="T226" i="5"/>
  <c r="T354" i="5"/>
  <c r="T101" i="5"/>
  <c r="T164" i="5"/>
  <c r="T36" i="5"/>
  <c r="T178" i="5"/>
  <c r="T50" i="5"/>
  <c r="T112" i="5"/>
  <c r="T353" i="5"/>
  <c r="T234" i="5"/>
  <c r="T170" i="5"/>
  <c r="T300" i="5"/>
  <c r="T25" i="5"/>
  <c r="T15" i="5"/>
  <c r="T410" i="5"/>
  <c r="T417" i="5"/>
  <c r="T409" i="5"/>
  <c r="T161" i="5"/>
  <c r="T416" i="5"/>
  <c r="T408" i="5"/>
  <c r="T195" i="5"/>
  <c r="T415" i="5"/>
  <c r="T407" i="5"/>
  <c r="T414" i="5"/>
  <c r="T406" i="5"/>
  <c r="T413" i="5"/>
  <c r="T405" i="5"/>
  <c r="T412" i="5"/>
  <c r="T404" i="5"/>
  <c r="T403" i="5"/>
  <c r="T411" i="5"/>
  <c r="T441" i="5" l="1"/>
  <c r="T211" i="5"/>
  <c r="T420" i="5"/>
  <c r="T402" i="5"/>
  <c r="T13" i="5"/>
  <c r="T12" i="5" l="1"/>
  <c r="T419" i="5"/>
  <c r="T11" i="5" l="1"/>
</calcChain>
</file>

<file path=xl/sharedStrings.xml><?xml version="1.0" encoding="utf-8"?>
<sst xmlns="http://schemas.openxmlformats.org/spreadsheetml/2006/main" count="12072" uniqueCount="2610">
  <si>
    <t>תאריך הדיווח</t>
  </si>
  <si>
    <t>31/12/2023</t>
  </si>
  <si>
    <t xml:space="preserve">החברה המדווחת </t>
  </si>
  <si>
    <t xml:space="preserve">מור גמל ופנסיה בע"מ           </t>
  </si>
  <si>
    <t>שם מסלול</t>
  </si>
  <si>
    <t>60-50 אלפא מור תגמולים - מדרגות</t>
  </si>
  <si>
    <t>מספר מסלול</t>
  </si>
  <si>
    <t>סכום נכסי ההשקעה:</t>
  </si>
  <si>
    <t>פירוט נכסים:</t>
  </si>
  <si>
    <t>שווי הוגן</t>
  </si>
  <si>
    <t xml:space="preserve">שעור מנכסי השקעה </t>
  </si>
  <si>
    <t>אלפי ש"ח</t>
  </si>
  <si>
    <t>אחוזים</t>
  </si>
  <si>
    <t>(1)</t>
  </si>
  <si>
    <t>(2)</t>
  </si>
  <si>
    <t>1. נכסים המוצגים לפי שווי הוגן</t>
  </si>
  <si>
    <t>א. מזומנים</t>
  </si>
  <si>
    <t>ב. ניירות ערך סחירים:</t>
  </si>
  <si>
    <t xml:space="preserve">(1) תעודות התחייבות ממשלתיות </t>
  </si>
  <si>
    <t>(2) תעודות חוב מסחריות</t>
  </si>
  <si>
    <t>(3) אג"ח קונצרני</t>
  </si>
  <si>
    <t>(4) מניות</t>
  </si>
  <si>
    <t>(5) קרנות סל</t>
  </si>
  <si>
    <t>0</t>
  </si>
  <si>
    <t>0.00%</t>
  </si>
  <si>
    <t xml:space="preserve">(6) תעודות השתתפות בקרנות נאמנות </t>
  </si>
  <si>
    <t>(7) כתבי אופציה</t>
  </si>
  <si>
    <t>(8) אופציות</t>
  </si>
  <si>
    <t>(9) חוזים עתידיים</t>
  </si>
  <si>
    <t>(10) מוצרים מובנים</t>
  </si>
  <si>
    <t>ג. ניירות ערך לא סחירים:</t>
  </si>
  <si>
    <t>(5) קרנות השקעה</t>
  </si>
  <si>
    <t>(6) כתבי אופציה</t>
  </si>
  <si>
    <t>(7) אופציות</t>
  </si>
  <si>
    <t>(8) חוזים עתידיים</t>
  </si>
  <si>
    <t>(9) מוצרים מובנים</t>
  </si>
  <si>
    <t>ד. הלוואות</t>
  </si>
  <si>
    <t>ה. פקדונות מעל 3 חודשים</t>
  </si>
  <si>
    <t>ו. זכויות מקרקעין</t>
  </si>
  <si>
    <t>ז. השקעה בחברות מוחזקות</t>
  </si>
  <si>
    <t>ח. השקעות אחרות</t>
  </si>
  <si>
    <t>2. נכסים המוצגים לפי עלות מתואמת</t>
  </si>
  <si>
    <t>א. אג"ח קונצרני סחיר</t>
  </si>
  <si>
    <t>ב. אג"ח קונצרני לא סחיר</t>
  </si>
  <si>
    <t>ג. מסגרות אשראי מנוצלות ללווים</t>
  </si>
  <si>
    <t>סה"כ סכום נכסי המסלול או הקרן</t>
  </si>
  <si>
    <t>יתרות התחייבות להשקעה:</t>
  </si>
  <si>
    <t>שם מטבע</t>
  </si>
  <si>
    <t>שע"ח</t>
  </si>
  <si>
    <t>שקל חדש</t>
  </si>
  <si>
    <t>דולר אמריקאי</t>
  </si>
  <si>
    <t>אירו</t>
  </si>
  <si>
    <t>לירה שטרלינג</t>
  </si>
  <si>
    <t>דולר קנדי</t>
  </si>
  <si>
    <t>דולר אוסטרלי</t>
  </si>
  <si>
    <t>דולר הונג קונג</t>
  </si>
  <si>
    <t>דולר ניו זילנד</t>
  </si>
  <si>
    <t>כתר דני</t>
  </si>
  <si>
    <t>כתר שבדי</t>
  </si>
  <si>
    <t>יין יפני</t>
  </si>
  <si>
    <t>מקסיקו פזו</t>
  </si>
  <si>
    <t>פרנק שווצרי</t>
  </si>
  <si>
    <t>ריאל ברזילאי</t>
  </si>
  <si>
    <t>ראנד דרום אפריקאי</t>
  </si>
  <si>
    <t xml:space="preserve"> דולר סינגפור</t>
  </si>
  <si>
    <t>אחר</t>
  </si>
  <si>
    <r>
      <rPr>
        <sz val="10"/>
        <color theme="1"/>
        <rFont val="Tahoma"/>
        <family val="2"/>
      </rPr>
      <t>18:06:27</t>
    </r>
    <r>
      <rPr>
        <sz val="10"/>
        <color theme="1"/>
        <rFont val="Tahoma"/>
        <family val="2"/>
      </rPr>
      <t xml:space="preserve"> שעה </t>
    </r>
    <r>
      <rPr>
        <sz val="10"/>
        <color theme="1"/>
        <rFont val="Tahoma"/>
        <family val="2"/>
      </rPr>
      <t>30/01/2024</t>
    </r>
  </si>
  <si>
    <t>בתאריך</t>
  </si>
  <si>
    <t xml:space="preserve"> הופק ע"י</t>
  </si>
  <si>
    <t>תאריך דיווח</t>
  </si>
  <si>
    <r>
      <rPr>
        <b/>
        <sz val="10"/>
        <color theme="1"/>
        <rFont val="Tahoma"/>
        <family val="2"/>
      </rPr>
      <t>1.א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מזומנים ושווי מזומנים</t>
    </r>
    <r>
      <rPr>
        <sz val="10"/>
        <color theme="1"/>
        <rFont val="Tahoma"/>
        <family val="2"/>
      </rPr>
      <t xml:space="preserve">  </t>
    </r>
  </si>
  <si>
    <t>שם המנפיק / שם נייר ערך</t>
  </si>
  <si>
    <t>מספר ני"ע</t>
  </si>
  <si>
    <t>מספר מנפיק</t>
  </si>
  <si>
    <t>דירוג</t>
  </si>
  <si>
    <t>שם מדרג</t>
  </si>
  <si>
    <t>סוג מטבע</t>
  </si>
  <si>
    <t>שיעור ריבית</t>
  </si>
  <si>
    <t>תשואה לפידיון</t>
  </si>
  <si>
    <t>שווי שוק</t>
  </si>
  <si>
    <t>שעור מנכסי אפיק ההשקעה</t>
  </si>
  <si>
    <t>שיעור מסך נכסי השקעה</t>
  </si>
  <si>
    <t>(3)</t>
  </si>
  <si>
    <t>(4)</t>
  </si>
  <si>
    <t>(5)</t>
  </si>
  <si>
    <t>(6)</t>
  </si>
  <si>
    <t>(7)</t>
  </si>
  <si>
    <t>(8)</t>
  </si>
  <si>
    <t>(9)</t>
  </si>
  <si>
    <t>(10)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</si>
  <si>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מזומנים ושווי מזומנים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</si>
  <si>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</si>
  <si>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t>יתרות מזומנים ועו"ש בשקלים חדשים</t>
  </si>
  <si>
    <t>עו"ש פועלים</t>
  </si>
  <si>
    <t>100</t>
  </si>
  <si>
    <t>ilAAA</t>
  </si>
  <si>
    <t>S&amp;P מעלות</t>
  </si>
  <si>
    <t>עו"ש לאומי</t>
  </si>
  <si>
    <t>11017944</t>
  </si>
  <si>
    <t>עוש מזרחי טפחות</t>
  </si>
  <si>
    <t>11018389</t>
  </si>
  <si>
    <t>יתרות מזומנים ועו"ש נקובים במט"ח</t>
  </si>
  <si>
    <t>דולר ארה"ב פועלים</t>
  </si>
  <si>
    <t>99028</t>
  </si>
  <si>
    <t>פרנק שוויצרי פועלים</t>
  </si>
  <si>
    <t>99036</t>
  </si>
  <si>
    <t>ליש"ט פועלים</t>
  </si>
  <si>
    <t>99069</t>
  </si>
  <si>
    <t>יין יפני פועלים</t>
  </si>
  <si>
    <t>99077</t>
  </si>
  <si>
    <t>דולר קנדי פועלים</t>
  </si>
  <si>
    <t>99101</t>
  </si>
  <si>
    <t>יורו פועלים</t>
  </si>
  <si>
    <t>99119</t>
  </si>
  <si>
    <t>התחיבות דולרית פועלים</t>
  </si>
  <si>
    <t>99218</t>
  </si>
  <si>
    <t>כתר דני פועלים</t>
  </si>
  <si>
    <t>99234</t>
  </si>
  <si>
    <t>דולר אוסטרלי פועלים</t>
  </si>
  <si>
    <t>99267</t>
  </si>
  <si>
    <t>דולר סינגפור פועלים</t>
  </si>
  <si>
    <t>99291</t>
  </si>
  <si>
    <t>דולר סינגפור</t>
  </si>
  <si>
    <t>זלוטי פולני פועלים</t>
  </si>
  <si>
    <t>99341</t>
  </si>
  <si>
    <t>זלוטי פולני</t>
  </si>
  <si>
    <t>דולר הונג קונג פועלים</t>
  </si>
  <si>
    <t>99390</t>
  </si>
  <si>
    <t>פח"ק /פר"י</t>
  </si>
  <si>
    <t>פקדון לאומי פחק</t>
  </si>
  <si>
    <t>11020430</t>
  </si>
  <si>
    <t>פק"מ עד שלושה חודשים</t>
  </si>
  <si>
    <t>פיקדון צמוד מדד עד שלושה חודשים</t>
  </si>
  <si>
    <t>פיקדון צמוד מט"ח עד שלושה חודשים (פצ"מ)</t>
  </si>
  <si>
    <t>פיקדונות במט"ח עד שלושה חודשים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</si>
  <si>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</si>
  <si>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</si>
  <si>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1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תעודות התחייבות ממשלתיות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</si>
  <si>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זירת מסחר</t>
  </si>
  <si>
    <t>תאריך רכישה</t>
  </si>
  <si>
    <t>מח"מ</t>
  </si>
  <si>
    <t>ערך נקוב</t>
  </si>
  <si>
    <t>שער</t>
  </si>
  <si>
    <t>פדיון/ ריבית לקבל</t>
  </si>
  <si>
    <t>שעור מערך נקוב מונפק</t>
  </si>
  <si>
    <t xml:space="preserve">שעור מסך נכסי ההשקעה </t>
  </si>
  <si>
    <t>תאריך</t>
  </si>
  <si>
    <t>שנים</t>
  </si>
  <si>
    <t>יחידות</t>
  </si>
  <si>
    <t>אגורות</t>
  </si>
  <si>
    <t>(11)</t>
  </si>
  <si>
    <t>(12)</t>
  </si>
  <si>
    <t>(13)</t>
  </si>
  <si>
    <t>(14)</t>
  </si>
  <si>
    <t>(15)</t>
  </si>
  <si>
    <t>(16)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</si>
  <si>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תעודות התחייבות ממשלתיות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</si>
  <si>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</si>
  <si>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מדד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</si>
  <si>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גליל</t>
    </r>
  </si>
  <si>
    <t>גליל 5904</t>
  </si>
  <si>
    <t>9590431</t>
  </si>
  <si>
    <t>TASE</t>
  </si>
  <si>
    <t>RF</t>
  </si>
  <si>
    <t xml:space="preserve"> </t>
  </si>
  <si>
    <t>ממשלתית צמודה 0.5% 0529</t>
  </si>
  <si>
    <t>1157023</t>
  </si>
  <si>
    <t>ממשלתית צמודה 0.75% 0527</t>
  </si>
  <si>
    <t>1140847</t>
  </si>
  <si>
    <t>ממשלתית צמודה 0.75% 1025</t>
  </si>
  <si>
    <t>1135912</t>
  </si>
  <si>
    <t>ממשלתית צמודה 07/2026</t>
  </si>
  <si>
    <t>1169564</t>
  </si>
  <si>
    <t>ממשלתית צמודה 1.10% 1028</t>
  </si>
  <si>
    <t>1197326</t>
  </si>
  <si>
    <t>ממשלתית צמודה 11/2031</t>
  </si>
  <si>
    <t>1172220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</si>
  <si>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</si>
  <si>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מלווה קצר מועד (מק"מ)</t>
    </r>
  </si>
  <si>
    <t>מלווה קצר מועד 114</t>
  </si>
  <si>
    <t>8240111</t>
  </si>
  <si>
    <t>מלווה קצר מועד 214</t>
  </si>
  <si>
    <t>8240210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</si>
  <si>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שחר</t>
    </r>
  </si>
  <si>
    <t>ממשל שקלית 3.75% 02/29</t>
  </si>
  <si>
    <t>1194802</t>
  </si>
  <si>
    <t>ממשלתית שקלית 0.5% 02/26</t>
  </si>
  <si>
    <t>1174697</t>
  </si>
  <si>
    <t>ממשלתית שקלית 1.00% 03/30</t>
  </si>
  <si>
    <t>1160985</t>
  </si>
  <si>
    <t>ממשלתית שקלית 1.3% 04/32</t>
  </si>
  <si>
    <t>1180660</t>
  </si>
  <si>
    <t>ממשלתית שקלית 1.5% 05/37</t>
  </si>
  <si>
    <t>1166180</t>
  </si>
  <si>
    <t>ממשלתית שקלית 1.75% 08/25</t>
  </si>
  <si>
    <t>1135557</t>
  </si>
  <si>
    <t>ממשלתית שקלית 2.25% 09/28</t>
  </si>
  <si>
    <t>1150879</t>
  </si>
  <si>
    <t>ממשלתית שקלית 2% 03/27</t>
  </si>
  <si>
    <t>1139344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</si>
  <si>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גילון</t>
    </r>
  </si>
  <si>
    <t>ממשלתית משתנה 11/30</t>
  </si>
  <si>
    <t>1166552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</si>
  <si>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סה"כ צמודות לדולר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</si>
  <si>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</si>
  <si>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של ממשלת ישראל שהונפקו בחו"ל</t>
    </r>
  </si>
  <si>
    <t>STATE OF ISRAEL</t>
  </si>
  <si>
    <t>XS2715285230</t>
  </si>
  <si>
    <t>LSE</t>
  </si>
  <si>
    <t>A1</t>
  </si>
  <si>
    <t>Moodys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</si>
  <si>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שהנפיקו ממשלות זרות בחו"ל</t>
    </r>
  </si>
  <si>
    <t>B 31/10/24</t>
  </si>
  <si>
    <t>US912797HE00</t>
  </si>
  <si>
    <t>FWB</t>
  </si>
  <si>
    <t>AAA</t>
  </si>
  <si>
    <t>FITCH</t>
  </si>
  <si>
    <t>T 0.375 9/24</t>
  </si>
  <si>
    <t>US91282CCX74</t>
  </si>
  <si>
    <t>Other</t>
  </si>
  <si>
    <t>Aaa</t>
  </si>
  <si>
    <t>T 1.75 07/24</t>
  </si>
  <si>
    <t>US912828Y875</t>
  </si>
  <si>
    <t>NASDAQ</t>
  </si>
  <si>
    <t>T 1.875% 08/24</t>
  </si>
  <si>
    <t>US9128282U35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</si>
  <si>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</si>
  <si>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2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תעודות חוב מסחריות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</si>
  <si>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ספק מידע</t>
  </si>
  <si>
    <t>ענף מסחר</t>
  </si>
  <si>
    <t>שעור ריבית</t>
  </si>
  <si>
    <t xml:space="preserve">שעור מסך נכסי השקעה </t>
  </si>
  <si>
    <t>(17)</t>
  </si>
  <si>
    <t>(18)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</si>
  <si>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</si>
  <si>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</si>
  <si>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</si>
  <si>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</si>
  <si>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t>מגה אור נעמ 3</t>
  </si>
  <si>
    <t>1196955</t>
  </si>
  <si>
    <t>בורסה ת"א</t>
  </si>
  <si>
    <t>נדל"ן מניב בישראל</t>
  </si>
  <si>
    <t>NR</t>
  </si>
  <si>
    <t>לא מדורג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</si>
  <si>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</si>
  <si>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</si>
  <si>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</si>
  <si>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</si>
  <si>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</si>
  <si>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3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</si>
  <si>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תשואה לפדיון</t>
  </si>
  <si>
    <t>(19)</t>
  </si>
  <si>
    <r>
      <rPr>
        <b/>
        <sz val="10"/>
        <color theme="1"/>
        <rFont val="Tahoma"/>
        <family val="2"/>
      </rPr>
      <t xml:space="preserve">סה"כ  </t>
    </r>
    <r>
      <rPr>
        <b/>
        <sz val="10"/>
        <color theme="1"/>
        <rFont val="Tahoma"/>
        <family val="2"/>
      </rPr>
      <t>אגרות חוב קונצרניות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</si>
  <si>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</si>
  <si>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</si>
  <si>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t>בינל הנפקות אגח י</t>
  </si>
  <si>
    <t>1160290</t>
  </si>
  <si>
    <t>בנקים</t>
  </si>
  <si>
    <t>בינל הנפקות אגח יא</t>
  </si>
  <si>
    <t>1167048</t>
  </si>
  <si>
    <t>דיסקונט מנפיקים אגח טו</t>
  </si>
  <si>
    <t>7480304</t>
  </si>
  <si>
    <t>חברת נמלי ישראל אגח א</t>
  </si>
  <si>
    <t>1145564</t>
  </si>
  <si>
    <t>חברת נמלי ישראל אגח ב</t>
  </si>
  <si>
    <t>1145572</t>
  </si>
  <si>
    <t>לאומי אגח 179</t>
  </si>
  <si>
    <t>6040372</t>
  </si>
  <si>
    <t>לאומי אגח 182</t>
  </si>
  <si>
    <t>6040539</t>
  </si>
  <si>
    <t>לאומי אגח סד 183</t>
  </si>
  <si>
    <t>6040547</t>
  </si>
  <si>
    <t>לאומי אגח סד' 185</t>
  </si>
  <si>
    <t>1201821</t>
  </si>
  <si>
    <t>לאומי אגח סד' 186</t>
  </si>
  <si>
    <t>1201839</t>
  </si>
  <si>
    <t>מז טפ הנפק אגח 45</t>
  </si>
  <si>
    <t>2310217</t>
  </si>
  <si>
    <t>מז טפ הנפק אגח 46</t>
  </si>
  <si>
    <t>2310225</t>
  </si>
  <si>
    <t>מז טפ הנפק אגח 49</t>
  </si>
  <si>
    <t>2310282</t>
  </si>
  <si>
    <t>מזרחי טפ הנפ אגח 57</t>
  </si>
  <si>
    <t>2310423</t>
  </si>
  <si>
    <t>Aaa.il</t>
  </si>
  <si>
    <t>מידרוג</t>
  </si>
  <si>
    <t>מזרחי טפ הנפק אגח 59</t>
  </si>
  <si>
    <t>2310449</t>
  </si>
  <si>
    <t>מזרחי טפח הנפק אגח 52</t>
  </si>
  <si>
    <t>2310381</t>
  </si>
  <si>
    <t>מזרחי טפחות הנ אגח 66</t>
  </si>
  <si>
    <t>1191667</t>
  </si>
  <si>
    <t>מזרחי טפחות הנ אגח 67</t>
  </si>
  <si>
    <t>1196807</t>
  </si>
  <si>
    <t>מזרחי טפחות הנ אגח 68</t>
  </si>
  <si>
    <t>1202142</t>
  </si>
  <si>
    <t>מזרחי טפחות הנפק אגח 42</t>
  </si>
  <si>
    <t>2310183</t>
  </si>
  <si>
    <t>מזרחי טפחות הנפק אגח 62</t>
  </si>
  <si>
    <t>2310498</t>
  </si>
  <si>
    <t>מזרחי טפחות הנפק אגח 64</t>
  </si>
  <si>
    <t>2310555</t>
  </si>
  <si>
    <t>מקורות אגח 11</t>
  </si>
  <si>
    <t>1158476</t>
  </si>
  <si>
    <t>שרותים</t>
  </si>
  <si>
    <t>נמלי ישראל אגח ד</t>
  </si>
  <si>
    <t>1175033</t>
  </si>
  <si>
    <t>פועלים אגח 200</t>
  </si>
  <si>
    <t>6620496</t>
  </si>
  <si>
    <t>פועלים אגח 201</t>
  </si>
  <si>
    <t>1191345</t>
  </si>
  <si>
    <t>פועלים אגח 202</t>
  </si>
  <si>
    <t>1199850</t>
  </si>
  <si>
    <t>פועלים אגח 203</t>
  </si>
  <si>
    <t>1199868</t>
  </si>
  <si>
    <t>חשמל     אגח 29</t>
  </si>
  <si>
    <t>6000236</t>
  </si>
  <si>
    <t>אנרגיה</t>
  </si>
  <si>
    <t>Aa1.il</t>
  </si>
  <si>
    <t>חשמל אגח 27</t>
  </si>
  <si>
    <t>6000210</t>
  </si>
  <si>
    <t>חשמל אגח 31</t>
  </si>
  <si>
    <t>6000285</t>
  </si>
  <si>
    <t>חשמל אגח 33</t>
  </si>
  <si>
    <t>6000392</t>
  </si>
  <si>
    <t>חשמל אגח 34</t>
  </si>
  <si>
    <t>1196781</t>
  </si>
  <si>
    <t>חשמל אגח 35</t>
  </si>
  <si>
    <t>1196799</t>
  </si>
  <si>
    <t>נתיבי גז אגח ד</t>
  </si>
  <si>
    <t>1147503</t>
  </si>
  <si>
    <t>עזריאלי אגח ב</t>
  </si>
  <si>
    <t>1134436</t>
  </si>
  <si>
    <t>ilAA+</t>
  </si>
  <si>
    <t>עזריאלי אגח ד</t>
  </si>
  <si>
    <t>1138650</t>
  </si>
  <si>
    <t>עזריאלי אגח ה</t>
  </si>
  <si>
    <t>1156603</t>
  </si>
  <si>
    <t>עזריאלי אגח ו</t>
  </si>
  <si>
    <t>1156611</t>
  </si>
  <si>
    <t>עזריאלי אגח ז</t>
  </si>
  <si>
    <t>1178672</t>
  </si>
  <si>
    <t>עזריאלי אגח ח</t>
  </si>
  <si>
    <t>1178680</t>
  </si>
  <si>
    <t>איירפורט אגח ט'</t>
  </si>
  <si>
    <t>1160944</t>
  </si>
  <si>
    <t>ilAA</t>
  </si>
  <si>
    <t>איירפורט אגח יא</t>
  </si>
  <si>
    <t>1195999</t>
  </si>
  <si>
    <t>אלרוב נדלן אג"ח ו</t>
  </si>
  <si>
    <t>3870185</t>
  </si>
  <si>
    <t>נדל"ן מניב בחו"ל</t>
  </si>
  <si>
    <t>אמות אגח ד</t>
  </si>
  <si>
    <t>1133149</t>
  </si>
  <si>
    <t>אמות אגח ו</t>
  </si>
  <si>
    <t>1158609</t>
  </si>
  <si>
    <t>אמות אגח ח'</t>
  </si>
  <si>
    <t>1172782</t>
  </si>
  <si>
    <t>ארפורט סיטי אגח ה</t>
  </si>
  <si>
    <t>1133487</t>
  </si>
  <si>
    <t>ביג אגח ח</t>
  </si>
  <si>
    <t>1138924</t>
  </si>
  <si>
    <t>ביג אגח טז</t>
  </si>
  <si>
    <t>1168442</t>
  </si>
  <si>
    <t>ביג אגח יא</t>
  </si>
  <si>
    <t>1151117</t>
  </si>
  <si>
    <t>ביג אגח יג</t>
  </si>
  <si>
    <t>1159516</t>
  </si>
  <si>
    <t>ביג אגח יז</t>
  </si>
  <si>
    <t>1168459</t>
  </si>
  <si>
    <t>ביג אגח כא</t>
  </si>
  <si>
    <t>1202217</t>
  </si>
  <si>
    <t>גב ים אגח ו</t>
  </si>
  <si>
    <t>7590128</t>
  </si>
  <si>
    <t>גב ים אגח ט</t>
  </si>
  <si>
    <t>7590219</t>
  </si>
  <si>
    <t>הפניקס אגח 5</t>
  </si>
  <si>
    <t>7670284</t>
  </si>
  <si>
    <t>ביטוח</t>
  </si>
  <si>
    <t>ישרס אגח טו</t>
  </si>
  <si>
    <t>6130207</t>
  </si>
  <si>
    <t>ישרס אגח יח</t>
  </si>
  <si>
    <t>6130280</t>
  </si>
  <si>
    <t>לאומי התח נדח' סד' 405</t>
  </si>
  <si>
    <t>6040620</t>
  </si>
  <si>
    <t>לאומי כתבי התח נד סד' 403</t>
  </si>
  <si>
    <t>6040430</t>
  </si>
  <si>
    <t>לאומיכתבי התח נד סד' 404</t>
  </si>
  <si>
    <t>6040471</t>
  </si>
  <si>
    <t>מבנה אגח יט</t>
  </si>
  <si>
    <t>2260487</t>
  </si>
  <si>
    <t>מבנה אגח כ</t>
  </si>
  <si>
    <t>2260495</t>
  </si>
  <si>
    <t>מבנה אגח כג</t>
  </si>
  <si>
    <t>2260545</t>
  </si>
  <si>
    <t>מבנה אגח כה</t>
  </si>
  <si>
    <t>2260636</t>
  </si>
  <si>
    <t>מליסרון אגח טז</t>
  </si>
  <si>
    <t>3230265</t>
  </si>
  <si>
    <t>מליסרון אגח י</t>
  </si>
  <si>
    <t>3230190</t>
  </si>
  <si>
    <t>מליסרון אגח יא</t>
  </si>
  <si>
    <t>3230208</t>
  </si>
  <si>
    <t>מליסרון אגח יד</t>
  </si>
  <si>
    <t>3230232</t>
  </si>
  <si>
    <t>מליסרון אגח יז</t>
  </si>
  <si>
    <t>3230273</t>
  </si>
  <si>
    <t>מליסרון אגח יח</t>
  </si>
  <si>
    <t>3230372</t>
  </si>
  <si>
    <t>מליסרון אגח כ</t>
  </si>
  <si>
    <t>3230422</t>
  </si>
  <si>
    <t>מליסרון אגח כא</t>
  </si>
  <si>
    <t>1194638</t>
  </si>
  <si>
    <t>פועלים התח נד יא</t>
  </si>
  <si>
    <t>1201466</t>
  </si>
  <si>
    <t>פועלים התח נדח ט</t>
  </si>
  <si>
    <t>1199884</t>
  </si>
  <si>
    <t>פועלים התח נדח י</t>
  </si>
  <si>
    <t>1199892</t>
  </si>
  <si>
    <t>פועלים התחייבות נדחים ו</t>
  </si>
  <si>
    <t>6620553</t>
  </si>
  <si>
    <t>פועלים התחייבות נדחים ז'</t>
  </si>
  <si>
    <t>1191329</t>
  </si>
  <si>
    <t>רבוע נדלן אגח ז</t>
  </si>
  <si>
    <t>1140615</t>
  </si>
  <si>
    <t>רבוע נדלן אגח ח</t>
  </si>
  <si>
    <t>1157569</t>
  </si>
  <si>
    <t>11575690</t>
  </si>
  <si>
    <t>ריט 1  אגח ה</t>
  </si>
  <si>
    <t>1136753</t>
  </si>
  <si>
    <t>ריט 1 אגח ד</t>
  </si>
  <si>
    <t>1129899</t>
  </si>
  <si>
    <t>ריט 1 אגח ו</t>
  </si>
  <si>
    <t>1138544</t>
  </si>
  <si>
    <t>ריט 1 אגח ז</t>
  </si>
  <si>
    <t>1171271</t>
  </si>
  <si>
    <t>שופרסל אגח ו</t>
  </si>
  <si>
    <t>7770217</t>
  </si>
  <si>
    <t>רשתות שיווק</t>
  </si>
  <si>
    <t>שלמה החז אגח יח</t>
  </si>
  <si>
    <t>1410307</t>
  </si>
  <si>
    <t>שלמה החז אגח כ</t>
  </si>
  <si>
    <t>1192749</t>
  </si>
  <si>
    <t>אדמה אגח ב</t>
  </si>
  <si>
    <t>1110915</t>
  </si>
  <si>
    <t>כימיה, גומי ופלסטיק</t>
  </si>
  <si>
    <t>ilAA-</t>
  </si>
  <si>
    <t>אלוני חץ אגח טו</t>
  </si>
  <si>
    <t>1189414</t>
  </si>
  <si>
    <t>בזק אגח 10</t>
  </si>
  <si>
    <t>2300184</t>
  </si>
  <si>
    <t>תקשורת ומדיה</t>
  </si>
  <si>
    <t>בזק אגח 12</t>
  </si>
  <si>
    <t>2300242</t>
  </si>
  <si>
    <t>בזק אגח 14</t>
  </si>
  <si>
    <t>2300317</t>
  </si>
  <si>
    <t>ביג אגח ז</t>
  </si>
  <si>
    <t>1136084</t>
  </si>
  <si>
    <t>בינלאומי הנפק התח כה</t>
  </si>
  <si>
    <t>1167030</t>
  </si>
  <si>
    <t>בינלאומי הנפק התח כו</t>
  </si>
  <si>
    <t>1185537</t>
  </si>
  <si>
    <t>בינלאומי הנפק התח כז</t>
  </si>
  <si>
    <t>1189497</t>
  </si>
  <si>
    <t>דיסקונט מנפיקים נדחים ו'</t>
  </si>
  <si>
    <t>7480197</t>
  </si>
  <si>
    <t>דיסקונט מנפיקים נדחים ז</t>
  </si>
  <si>
    <t>7480247</t>
  </si>
  <si>
    <t>דיסקונט מנפיקים נדחים ח</t>
  </si>
  <si>
    <t>7480312</t>
  </si>
  <si>
    <t>דיסקונט מנפיקים נדחים ט</t>
  </si>
  <si>
    <t>1191246</t>
  </si>
  <si>
    <t>יוניברסל אגח ה</t>
  </si>
  <si>
    <t>1192608</t>
  </si>
  <si>
    <t>מסחר</t>
  </si>
  <si>
    <t>ירושלים הנפ אגח טז</t>
  </si>
  <si>
    <t>1172170</t>
  </si>
  <si>
    <t>ירושלים הנפ אגח יג</t>
  </si>
  <si>
    <t>1142512</t>
  </si>
  <si>
    <t>ירושלים הנפ אגח יח</t>
  </si>
  <si>
    <t>1182054</t>
  </si>
  <si>
    <t>ירושלים הנפ אגח יט</t>
  </si>
  <si>
    <t>1201433</t>
  </si>
  <si>
    <t>ישרס אגח טז</t>
  </si>
  <si>
    <t>6130223</t>
  </si>
  <si>
    <t>Aa3.il</t>
  </si>
  <si>
    <t>ישרס אגח יט</t>
  </si>
  <si>
    <t>6130348</t>
  </si>
  <si>
    <t>מגה אור אגח ח'</t>
  </si>
  <si>
    <t>1147602</t>
  </si>
  <si>
    <t>מז טפ הנפק התח 50</t>
  </si>
  <si>
    <t>2310290</t>
  </si>
  <si>
    <t>מזרחי טפ הנפק התח 65</t>
  </si>
  <si>
    <t>1191675</t>
  </si>
  <si>
    <t>סלע נדלן אגח ב</t>
  </si>
  <si>
    <t>1132927</t>
  </si>
  <si>
    <t>סלע נדלן אגח ג</t>
  </si>
  <si>
    <t>1138973</t>
  </si>
  <si>
    <t>סלע נדלן אגח ד</t>
  </si>
  <si>
    <t>1167147</t>
  </si>
  <si>
    <t>פניקס הון אגח יב</t>
  </si>
  <si>
    <t>1195585</t>
  </si>
  <si>
    <t>רבוע נדלן אגח ו</t>
  </si>
  <si>
    <t>1140607</t>
  </si>
  <si>
    <t>אזורים אגח 15</t>
  </si>
  <si>
    <t>7150451</t>
  </si>
  <si>
    <t>בנייה</t>
  </si>
  <si>
    <t>A1.il</t>
  </si>
  <si>
    <t>אלבר אגח טז</t>
  </si>
  <si>
    <t>1139823</t>
  </si>
  <si>
    <t>ilA+</t>
  </si>
  <si>
    <t>אלבר אגח יז</t>
  </si>
  <si>
    <t>1158732</t>
  </si>
  <si>
    <t>אלבר אגח יט</t>
  </si>
  <si>
    <t>1191824</t>
  </si>
  <si>
    <t>אלדן תחבורה אגח ה'</t>
  </si>
  <si>
    <t>1155357</t>
  </si>
  <si>
    <t>אלדן תחבורה אגח ז</t>
  </si>
  <si>
    <t>1184779</t>
  </si>
  <si>
    <t>אלדן תחבורה אגח ח</t>
  </si>
  <si>
    <t>1192442</t>
  </si>
  <si>
    <t>אשטרום נכסים אגח 12</t>
  </si>
  <si>
    <t>2510279</t>
  </si>
  <si>
    <t>ג'נריישן קפיטל אגח ב</t>
  </si>
  <si>
    <t>1177526</t>
  </si>
  <si>
    <t>השקעה ואחזקות</t>
  </si>
  <si>
    <t>ג'נריישן קפיטל אגח ג</t>
  </si>
  <si>
    <t>1184555</t>
  </si>
  <si>
    <t>מגה אור אגח ז</t>
  </si>
  <si>
    <t>1141696</t>
  </si>
  <si>
    <t>מימון ישיר אגח ג</t>
  </si>
  <si>
    <t>1171214</t>
  </si>
  <si>
    <t>אשראי חוץ בנקאי</t>
  </si>
  <si>
    <t>מימון ישיר אגח ד</t>
  </si>
  <si>
    <t>1175660</t>
  </si>
  <si>
    <t>מימון ישיר אגח ה</t>
  </si>
  <si>
    <t>1182831</t>
  </si>
  <si>
    <t>מימון ישיר אגח ו</t>
  </si>
  <si>
    <t>1191659</t>
  </si>
  <si>
    <t>11916590</t>
  </si>
  <si>
    <t>מניבים ריט אגח ב</t>
  </si>
  <si>
    <t>1155928</t>
  </si>
  <si>
    <t>מניבים ריט אגח ג</t>
  </si>
  <si>
    <t>1177658</t>
  </si>
  <si>
    <t>מניבים ריט אגח ד</t>
  </si>
  <si>
    <t>1193929</t>
  </si>
  <si>
    <t>קיסטון אינפרא אגח א</t>
  </si>
  <si>
    <t>1182187</t>
  </si>
  <si>
    <t>אדגר אגח יב</t>
  </si>
  <si>
    <t>1820331</t>
  </si>
  <si>
    <t>A2.il</t>
  </si>
  <si>
    <t>18203310</t>
  </si>
  <si>
    <t>אדגר אגח סד י'</t>
  </si>
  <si>
    <t>1820208</t>
  </si>
  <si>
    <t>אדגר אגח סד יא</t>
  </si>
  <si>
    <t>1820281</t>
  </si>
  <si>
    <t>אפי נכסים אגח ח</t>
  </si>
  <si>
    <t>1142231</t>
  </si>
  <si>
    <t>אפי נכסים אגח יא</t>
  </si>
  <si>
    <t>1171628</t>
  </si>
  <si>
    <t>אפי נכסים אגח יג</t>
  </si>
  <si>
    <t>1178292</t>
  </si>
  <si>
    <t>אפי נכסים אגח יד</t>
  </si>
  <si>
    <t>1184530</t>
  </si>
  <si>
    <t>אשטרום נכסים אגח 13</t>
  </si>
  <si>
    <t>2510303</t>
  </si>
  <si>
    <t>ilA</t>
  </si>
  <si>
    <t>אשטרום קב אגח ד</t>
  </si>
  <si>
    <t>1182989</t>
  </si>
  <si>
    <t>אשטרום קב אגח ה</t>
  </si>
  <si>
    <t>1199579</t>
  </si>
  <si>
    <t>ג'י סיטי אגח טו</t>
  </si>
  <si>
    <t>12607690</t>
  </si>
  <si>
    <t>דלק נכסים אגח א</t>
  </si>
  <si>
    <t>1196179</t>
  </si>
  <si>
    <t>הכשרת הישוב אגח 21</t>
  </si>
  <si>
    <t>6120224</t>
  </si>
  <si>
    <t>הכשרת הישוב אגח 25</t>
  </si>
  <si>
    <t>1191527</t>
  </si>
  <si>
    <t>להב אגח ג</t>
  </si>
  <si>
    <t>1193341</t>
  </si>
  <si>
    <t>נכסים ובנין אגח ד</t>
  </si>
  <si>
    <t>6990154</t>
  </si>
  <si>
    <t>נכסים ובנין אגח י</t>
  </si>
  <si>
    <t>1193630</t>
  </si>
  <si>
    <t>פתאל החז אגח ד</t>
  </si>
  <si>
    <t>1188192</t>
  </si>
  <si>
    <t>מלונאות ותיירות</t>
  </si>
  <si>
    <t>שיכון ובינוי אגח 6</t>
  </si>
  <si>
    <t>1129733</t>
  </si>
  <si>
    <t>שיכון ובינוי אגח 8</t>
  </si>
  <si>
    <t>1135888</t>
  </si>
  <si>
    <t>שיכון ובינוי אגח 9</t>
  </si>
  <si>
    <t>1167386</t>
  </si>
  <si>
    <t>אסאר אקורד אגח ב</t>
  </si>
  <si>
    <t>4220372</t>
  </si>
  <si>
    <t>A3.il</t>
  </si>
  <si>
    <t>אספן גרופ אגח ח</t>
  </si>
  <si>
    <t>3130390</t>
  </si>
  <si>
    <t>ilA-</t>
  </si>
  <si>
    <t>אספן גרופ אגח ט</t>
  </si>
  <si>
    <t>3130424</t>
  </si>
  <si>
    <t>ג'י סיטי אגח טז</t>
  </si>
  <si>
    <t>1260785</t>
  </si>
  <si>
    <t>ג'י סיטי אגח יא</t>
  </si>
  <si>
    <t>1260546</t>
  </si>
  <si>
    <t>ג'י סיטי אגח יב</t>
  </si>
  <si>
    <t>1260603</t>
  </si>
  <si>
    <t>ג'י סיטי אגח יג</t>
  </si>
  <si>
    <t>1260652</t>
  </si>
  <si>
    <t>ג'י סיטי אגח יד</t>
  </si>
  <si>
    <t>1260736</t>
  </si>
  <si>
    <t>דליה אנרגיה אגח א</t>
  </si>
  <si>
    <t>1184951</t>
  </si>
  <si>
    <t>הכשרת הישוב אגח 22</t>
  </si>
  <si>
    <t>6120240</t>
  </si>
  <si>
    <t>הכשרת הישוב אגח 23</t>
  </si>
  <si>
    <t>6120323</t>
  </si>
  <si>
    <t>הכשרת הישוב אגח 24</t>
  </si>
  <si>
    <t>1191519</t>
  </si>
  <si>
    <t>מגוריט אגח ב</t>
  </si>
  <si>
    <t>1168350</t>
  </si>
  <si>
    <t>מגוריט אגח ג</t>
  </si>
  <si>
    <t>1175975</t>
  </si>
  <si>
    <t>מגוריט אגח ד</t>
  </si>
  <si>
    <t>1185834</t>
  </si>
  <si>
    <t>מגוריט אגח ה</t>
  </si>
  <si>
    <t>1192129</t>
  </si>
  <si>
    <t>מנרב אגח ד</t>
  </si>
  <si>
    <t>1550169</t>
  </si>
  <si>
    <t>רני צים אגח ב</t>
  </si>
  <si>
    <t>1171834</t>
  </si>
  <si>
    <t>בראק אן וי אגח ג</t>
  </si>
  <si>
    <t>1133040</t>
  </si>
  <si>
    <t>ilBBB+</t>
  </si>
  <si>
    <t>רני צים אגח ג</t>
  </si>
  <si>
    <t>1183193</t>
  </si>
  <si>
    <t>דיסקונט השק אגח ו</t>
  </si>
  <si>
    <t>6390207</t>
  </si>
  <si>
    <t>ilBBB-</t>
  </si>
  <si>
    <t>ארי נדלן אגח א</t>
  </si>
  <si>
    <t>3660156</t>
  </si>
  <si>
    <t>דוראל אגח א</t>
  </si>
  <si>
    <t>1179134</t>
  </si>
  <si>
    <t>אנרגיה מתחדשת</t>
  </si>
  <si>
    <t>11791340</t>
  </si>
  <si>
    <t>חג'ג' אגח יב</t>
  </si>
  <si>
    <t>8230377</t>
  </si>
  <si>
    <t>חלל תקש אגח יח</t>
  </si>
  <si>
    <t>1158518</t>
  </si>
  <si>
    <t>חנן מור אגח טו</t>
  </si>
  <si>
    <t>1189851</t>
  </si>
  <si>
    <t>ישפרו אגח א</t>
  </si>
  <si>
    <t>1202290</t>
  </si>
  <si>
    <t>לוזון קבוצה אגח ח</t>
  </si>
  <si>
    <t>4730164</t>
  </si>
  <si>
    <t>47301640</t>
  </si>
  <si>
    <t>משק אנרגיה אגח א</t>
  </si>
  <si>
    <t>1169531</t>
  </si>
  <si>
    <t>נופר אנרגי אגח א</t>
  </si>
  <si>
    <t>1179340</t>
  </si>
  <si>
    <t>סולאיר אגח א</t>
  </si>
  <si>
    <t>1183730</t>
  </si>
  <si>
    <t>11837300</t>
  </si>
  <si>
    <t>סולגרין אגח ב</t>
  </si>
  <si>
    <t>1186246</t>
  </si>
  <si>
    <t>ריט אזורים אגח א</t>
  </si>
  <si>
    <t>1175769</t>
  </si>
  <si>
    <t>תנופורט אגח ב</t>
  </si>
  <si>
    <t>1189919</t>
  </si>
  <si>
    <t>11899190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</si>
  <si>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</si>
  <si>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t>דיסקונט מנפיקים אגח יג</t>
  </si>
  <si>
    <t>7480155</t>
  </si>
  <si>
    <t>דיסקונט מנפיקים אגח יד</t>
  </si>
  <si>
    <t>7480163</t>
  </si>
  <si>
    <t>הראל פיקדון אגח א'</t>
  </si>
  <si>
    <t>1159623</t>
  </si>
  <si>
    <t>לאומי אגח 178</t>
  </si>
  <si>
    <t>6040323</t>
  </si>
  <si>
    <t>לאומי אגח 180</t>
  </si>
  <si>
    <t>6040422</t>
  </si>
  <si>
    <t>לאומי אגח סד' 184</t>
  </si>
  <si>
    <t>6040604</t>
  </si>
  <si>
    <t>מזרחי טפ הנפק אגח 60</t>
  </si>
  <si>
    <t>2310456</t>
  </si>
  <si>
    <t>מזרחי טפחות הנפק אגח 63</t>
  </si>
  <si>
    <t>2310548</t>
  </si>
  <si>
    <t>עמידר אגח א</t>
  </si>
  <si>
    <t>1143585</t>
  </si>
  <si>
    <t>פועלים אגח 100</t>
  </si>
  <si>
    <t>6620488</t>
  </si>
  <si>
    <t>פועלים אגח 101</t>
  </si>
  <si>
    <t>1191337</t>
  </si>
  <si>
    <t>תעשי אוירית אגח ד</t>
  </si>
  <si>
    <t>1133131</t>
  </si>
  <si>
    <t>ביטחוניות</t>
  </si>
  <si>
    <t>סאמיט אגח ח</t>
  </si>
  <si>
    <t>1138940</t>
  </si>
  <si>
    <t>שטראוס אגח ה</t>
  </si>
  <si>
    <t>7460389</t>
  </si>
  <si>
    <t>מזון</t>
  </si>
  <si>
    <t>שטראוס אגח ו'</t>
  </si>
  <si>
    <t>7460421</t>
  </si>
  <si>
    <t>איי סי אל   אגח ה</t>
  </si>
  <si>
    <t>2810299</t>
  </si>
  <si>
    <t>איירפורט אגח י</t>
  </si>
  <si>
    <t>1195981</t>
  </si>
  <si>
    <t>אלביט מערכות אגח ב</t>
  </si>
  <si>
    <t>1178235</t>
  </si>
  <si>
    <t>אמות אגח ה</t>
  </si>
  <si>
    <t>1138114</t>
  </si>
  <si>
    <t>אמות אגח ז</t>
  </si>
  <si>
    <t>1162866</t>
  </si>
  <si>
    <t>אקויטל אגח 3</t>
  </si>
  <si>
    <t>7550148</t>
  </si>
  <si>
    <t>הפניקס אגח 6</t>
  </si>
  <si>
    <t>7670334</t>
  </si>
  <si>
    <t>הראל השקעות בביטוח אגח א</t>
  </si>
  <si>
    <t>5850110</t>
  </si>
  <si>
    <t>Aa2.il</t>
  </si>
  <si>
    <t>וילאר אגח ח</t>
  </si>
  <si>
    <t>4160156</t>
  </si>
  <si>
    <t>וילאר אגח י</t>
  </si>
  <si>
    <t>1193952</t>
  </si>
  <si>
    <t>ישראמקו אגח ג</t>
  </si>
  <si>
    <t>2320232</t>
  </si>
  <si>
    <t>חיפושי נפט וגז</t>
  </si>
  <si>
    <t>מליסרון אגח טו</t>
  </si>
  <si>
    <t>3230240</t>
  </si>
  <si>
    <t>מנורה הון התח ד</t>
  </si>
  <si>
    <t>1135920</t>
  </si>
  <si>
    <t>נמקו אגח ג</t>
  </si>
  <si>
    <t>1198761</t>
  </si>
  <si>
    <t>נפטא אגח ח'</t>
  </si>
  <si>
    <t>6430169</t>
  </si>
  <si>
    <t>סאמיט אגח י</t>
  </si>
  <si>
    <t>1143395</t>
  </si>
  <si>
    <t>סאמיט אגח יב</t>
  </si>
  <si>
    <t>1183920</t>
  </si>
  <si>
    <t>סילברסטין אגח א'</t>
  </si>
  <si>
    <t>1145598</t>
  </si>
  <si>
    <t>סילברסטין אגח ב</t>
  </si>
  <si>
    <t>1160597</t>
  </si>
  <si>
    <t>פניקס הון אגח ד</t>
  </si>
  <si>
    <t>1133529</t>
  </si>
  <si>
    <t>פסיפיק אגח ג</t>
  </si>
  <si>
    <t>1197680</t>
  </si>
  <si>
    <t>11976800</t>
  </si>
  <si>
    <t>שופרסל אגח ה</t>
  </si>
  <si>
    <t>7770209</t>
  </si>
  <si>
    <t>שלמה החז אגח יט</t>
  </si>
  <si>
    <t>1192731</t>
  </si>
  <si>
    <t>אלוני חץ אגח ט</t>
  </si>
  <si>
    <t>3900354</t>
  </si>
  <si>
    <t>אלוני חץ אגח י</t>
  </si>
  <si>
    <t>3900362</t>
  </si>
  <si>
    <t>אלוני חץ אגח יא</t>
  </si>
  <si>
    <t>3900487</t>
  </si>
  <si>
    <t>אלוני חץ אגח יג</t>
  </si>
  <si>
    <t>1189406</t>
  </si>
  <si>
    <t>אלקו אגח יג</t>
  </si>
  <si>
    <t>69402330</t>
  </si>
  <si>
    <t>בזק אגח 13</t>
  </si>
  <si>
    <t>2300309</t>
  </si>
  <si>
    <t>בזק אגח 9</t>
  </si>
  <si>
    <t>2300176</t>
  </si>
  <si>
    <t>הראל הנפק אגח יח</t>
  </si>
  <si>
    <t>1182666</t>
  </si>
  <si>
    <t>הראל הנפקות אגח יט</t>
  </si>
  <si>
    <t>1192772</t>
  </si>
  <si>
    <t>יוניברסל אגח ד</t>
  </si>
  <si>
    <t>1172253</t>
  </si>
  <si>
    <t>יוניברסל אגח ו</t>
  </si>
  <si>
    <t>1192616</t>
  </si>
  <si>
    <t>ישרס אגח יד</t>
  </si>
  <si>
    <t>6130199</t>
  </si>
  <si>
    <t>כלל ביטוח אג ב</t>
  </si>
  <si>
    <t>1193499</t>
  </si>
  <si>
    <t>כלל ביטוח אגח א</t>
  </si>
  <si>
    <t>1193481</t>
  </si>
  <si>
    <t>כלל ביטוח אגח ג</t>
  </si>
  <si>
    <t>1201391</t>
  </si>
  <si>
    <t>כלל מימון אגח יב</t>
  </si>
  <si>
    <t>1179928</t>
  </si>
  <si>
    <t>כללביט מימון אגח י</t>
  </si>
  <si>
    <t>1136068</t>
  </si>
  <si>
    <t>מטריקס אגח ב</t>
  </si>
  <si>
    <t>1189646</t>
  </si>
  <si>
    <t>שירותי מידע</t>
  </si>
  <si>
    <t>מנורה הון התח סד' ח'</t>
  </si>
  <si>
    <t>1199470</t>
  </si>
  <si>
    <t>נמקו אגח ב</t>
  </si>
  <si>
    <t>1160258</t>
  </si>
  <si>
    <t>נמקו ריאלטי אגח א</t>
  </si>
  <si>
    <t>1139575</t>
  </si>
  <si>
    <t>פורמולה אגח ג</t>
  </si>
  <si>
    <t>2560209</t>
  </si>
  <si>
    <t>פורמולה מערכות אגח א</t>
  </si>
  <si>
    <t>2560142</t>
  </si>
  <si>
    <t>פניקס הון אגח טו</t>
  </si>
  <si>
    <t>1201953</t>
  </si>
  <si>
    <t>פניקס הון אגח יא</t>
  </si>
  <si>
    <t>1159359</t>
  </si>
  <si>
    <t>פניקס הון אגח יג</t>
  </si>
  <si>
    <t>1188135</t>
  </si>
  <si>
    <t>פסיפיק אגח ב'</t>
  </si>
  <si>
    <t>1163062</t>
  </si>
  <si>
    <t>קרסו מוטורס אגח א</t>
  </si>
  <si>
    <t>1136464</t>
  </si>
  <si>
    <t>קרסו מוטורס אגח ג</t>
  </si>
  <si>
    <t>1141829</t>
  </si>
  <si>
    <t>קרסו מוטורס אגח ד</t>
  </si>
  <si>
    <t>1173566</t>
  </si>
  <si>
    <t>תדיראן גרופ אגח 3</t>
  </si>
  <si>
    <t>2580132</t>
  </si>
  <si>
    <t>אלבר אגח כ</t>
  </si>
  <si>
    <t>1191832</t>
  </si>
  <si>
    <t>אלדן תחבורה אגח ו'</t>
  </si>
  <si>
    <t>1161678</t>
  </si>
  <si>
    <t>אלדן תחבורה אגח ט</t>
  </si>
  <si>
    <t>1192459</t>
  </si>
  <si>
    <t>אלון רבוע כחול אגח ו</t>
  </si>
  <si>
    <t>1169127</t>
  </si>
  <si>
    <t>אלקטרה אגח ה</t>
  </si>
  <si>
    <t>7390222</t>
  </si>
  <si>
    <t>אלקטרה פאוור אגח א</t>
  </si>
  <si>
    <t>1167360</t>
  </si>
  <si>
    <t>אמ.ג'י.ג'י אגח ב</t>
  </si>
  <si>
    <t>1160811</t>
  </si>
  <si>
    <t>בזן אגח ה</t>
  </si>
  <si>
    <t>2590388</t>
  </si>
  <si>
    <t>בתי זיקוק אגח יב</t>
  </si>
  <si>
    <t>2590578</t>
  </si>
  <si>
    <t>דמרי אגח ח</t>
  </si>
  <si>
    <t>1153725</t>
  </si>
  <si>
    <t>ווסטדייל אגח ב</t>
  </si>
  <si>
    <t>1161322</t>
  </si>
  <si>
    <t>חברה לישראל אגח 12</t>
  </si>
  <si>
    <t>5760251</t>
  </si>
  <si>
    <t>חברה לישראל אגח 14</t>
  </si>
  <si>
    <t>5760301</t>
  </si>
  <si>
    <t>חברה לישראל אגח 15</t>
  </si>
  <si>
    <t>5760327</t>
  </si>
  <si>
    <t>לוינשטיין הנדסה אגח ה</t>
  </si>
  <si>
    <t>1190586</t>
  </si>
  <si>
    <t>לייטסטון אגח ב</t>
  </si>
  <si>
    <t>1160746</t>
  </si>
  <si>
    <t>מגדל הון אגח ט</t>
  </si>
  <si>
    <t>1185628</t>
  </si>
  <si>
    <t>מגדל הון אגח י</t>
  </si>
  <si>
    <t>1192079</t>
  </si>
  <si>
    <t>ממן אגח ב</t>
  </si>
  <si>
    <t>2380046</t>
  </si>
  <si>
    <t>ממן אגח ג</t>
  </si>
  <si>
    <t>2380053</t>
  </si>
  <si>
    <t>סטרוברי אגח ג</t>
  </si>
  <si>
    <t>1179019</t>
  </si>
  <si>
    <t>סלקום אגח יא</t>
  </si>
  <si>
    <t>1139252</t>
  </si>
  <si>
    <t>ספנסר אגח ג</t>
  </si>
  <si>
    <t>1147495</t>
  </si>
  <si>
    <t>פז נפט אגח ח</t>
  </si>
  <si>
    <t>1162817</t>
  </si>
  <si>
    <t>פרטנר אגח ו</t>
  </si>
  <si>
    <t>1141415</t>
  </si>
  <si>
    <t>פרטנר אגח ז</t>
  </si>
  <si>
    <t>1156397</t>
  </si>
  <si>
    <t>פרטנר אגח ח</t>
  </si>
  <si>
    <t>1182948</t>
  </si>
  <si>
    <t>שפיר הנדסה אגח ב</t>
  </si>
  <si>
    <t>1141951</t>
  </si>
  <si>
    <t>מתכת ומוצרי בנייה</t>
  </si>
  <si>
    <t>שפיר הנדסה אגח ג</t>
  </si>
  <si>
    <t>1178417</t>
  </si>
  <si>
    <t>אזורים אגח 13</t>
  </si>
  <si>
    <t>7150410</t>
  </si>
  <si>
    <t>אזורים אגח 14</t>
  </si>
  <si>
    <t>7150444</t>
  </si>
  <si>
    <t>אנלייט אנר אגח ד</t>
  </si>
  <si>
    <t>7200256</t>
  </si>
  <si>
    <t>אנלייט אנר אגח ו</t>
  </si>
  <si>
    <t>7200173</t>
  </si>
  <si>
    <t>אנלייט אנר' אג להמרה ג'</t>
  </si>
  <si>
    <t>7200249</t>
  </si>
  <si>
    <t>אנרג'יקס אגח להמרה ב</t>
  </si>
  <si>
    <t>1168483</t>
  </si>
  <si>
    <t>אפי נכסים אגח י</t>
  </si>
  <si>
    <t>1160878</t>
  </si>
  <si>
    <t>אפי נכסים אגח יב</t>
  </si>
  <si>
    <t>1173764</t>
  </si>
  <si>
    <t>אשטרום קבוצה אגח ב</t>
  </si>
  <si>
    <t>1132331</t>
  </si>
  <si>
    <t>דה לסר אגח ו</t>
  </si>
  <si>
    <t>1167477</t>
  </si>
  <si>
    <t>דה לסר אגח ח</t>
  </si>
  <si>
    <t>1193192</t>
  </si>
  <si>
    <t>דור אלון אגח ז</t>
  </si>
  <si>
    <t>1157700</t>
  </si>
  <si>
    <t>יצוא אגח א</t>
  </si>
  <si>
    <t>7040082</t>
  </si>
  <si>
    <t>ספנסר אגח ב</t>
  </si>
  <si>
    <t>1139898</t>
  </si>
  <si>
    <t>ספנסר אגח ד</t>
  </si>
  <si>
    <t>1188788</t>
  </si>
  <si>
    <t>פרשקובסקי אגח יד</t>
  </si>
  <si>
    <t>1183623</t>
  </si>
  <si>
    <t>פתאל אירו אגח ד</t>
  </si>
  <si>
    <t>1168038</t>
  </si>
  <si>
    <t>פתאל אירו אגח ה</t>
  </si>
  <si>
    <t>1198886</t>
  </si>
  <si>
    <t>פתאל אירופה אגח ג</t>
  </si>
  <si>
    <t>1141852</t>
  </si>
  <si>
    <t>פתאל החז אגח ב</t>
  </si>
  <si>
    <t>1150812</t>
  </si>
  <si>
    <t>פתאל החזקות אגח להמרה 1</t>
  </si>
  <si>
    <t>1169721</t>
  </si>
  <si>
    <t>קרסו נדלן אגח א</t>
  </si>
  <si>
    <t>1190008</t>
  </si>
  <si>
    <t>שיכון ובינוי אגח 10</t>
  </si>
  <si>
    <t>1175132</t>
  </si>
  <si>
    <t>שיכון ובינוי אגח 7</t>
  </si>
  <si>
    <t>1129741</t>
  </si>
  <si>
    <t>אאורה אגח טו</t>
  </si>
  <si>
    <t>3730504</t>
  </si>
  <si>
    <t>אאורה אגח טז</t>
  </si>
  <si>
    <t>3730579</t>
  </si>
  <si>
    <t>או.פי.סי אנרגיה אגח ג</t>
  </si>
  <si>
    <t>1180355</t>
  </si>
  <si>
    <t>אורשי אגח ג</t>
  </si>
  <si>
    <t>1170372</t>
  </si>
  <si>
    <t>אלטיטיוד השקעות אגח א</t>
  </si>
  <si>
    <t>1143924</t>
  </si>
  <si>
    <t>אלקטרה נדלן אגח ה</t>
  </si>
  <si>
    <t>1138593</t>
  </si>
  <si>
    <t>אלקטרה נדלן אגח ו</t>
  </si>
  <si>
    <t>1174564</t>
  </si>
  <si>
    <t>אסאר אקורד אגח א</t>
  </si>
  <si>
    <t>4220349</t>
  </si>
  <si>
    <t>אקסטל אג"ח ג</t>
  </si>
  <si>
    <t>1175041</t>
  </si>
  <si>
    <t>אקרו אגח א</t>
  </si>
  <si>
    <t>1188572</t>
  </si>
  <si>
    <t>בי קומיוניקיישנס אגח ו</t>
  </si>
  <si>
    <t>1178151</t>
  </si>
  <si>
    <t>בית זיקוק אשדוד אגח 2</t>
  </si>
  <si>
    <t>1199488</t>
  </si>
  <si>
    <t>דלק קב אגח לז</t>
  </si>
  <si>
    <t>1192889</t>
  </si>
  <si>
    <t>מכלול מימון אגח א</t>
  </si>
  <si>
    <t>1187277</t>
  </si>
  <si>
    <t>מניף אגח א</t>
  </si>
  <si>
    <t>1185883</t>
  </si>
  <si>
    <t>מניף אגח ב</t>
  </si>
  <si>
    <t>1198860</t>
  </si>
  <si>
    <t>נאוויטס פטרו אגח ב'</t>
  </si>
  <si>
    <t>1169614</t>
  </si>
  <si>
    <t>נאוויטס פטרו אגח ג</t>
  </si>
  <si>
    <t>1181593</t>
  </si>
  <si>
    <t>שיכון ובינוי אנרגיה אגח א</t>
  </si>
  <si>
    <t>1198571</t>
  </si>
  <si>
    <t>שלמה נדלן אגח ד</t>
  </si>
  <si>
    <t>1157668</t>
  </si>
  <si>
    <t>אביב בניה אגח 7</t>
  </si>
  <si>
    <t>1190453</t>
  </si>
  <si>
    <t>Baa1.il</t>
  </si>
  <si>
    <t>אמ.די.ג'י אגח ה</t>
  </si>
  <si>
    <t>1190529</t>
  </si>
  <si>
    <t>אמ.די.ג'י אגח ו</t>
  </si>
  <si>
    <t>1199967</t>
  </si>
  <si>
    <t>חג'ג' אגח להמרה י</t>
  </si>
  <si>
    <t>8230294</t>
  </si>
  <si>
    <t>מלרן אגח ב</t>
  </si>
  <si>
    <t>1170323</t>
  </si>
  <si>
    <t>מלרן אגח ד</t>
  </si>
  <si>
    <t>1186865</t>
  </si>
  <si>
    <t>צמח המרמן אגח ז</t>
  </si>
  <si>
    <t>1186402</t>
  </si>
  <si>
    <t>אורון קב אגח ב</t>
  </si>
  <si>
    <t>1160571</t>
  </si>
  <si>
    <t>ilBBB</t>
  </si>
  <si>
    <t>אנקור הזדמנויות אגח א</t>
  </si>
  <si>
    <t>1183607</t>
  </si>
  <si>
    <t>Baa2.il</t>
  </si>
  <si>
    <t>שוהם ביזנס אגח ד</t>
  </si>
  <si>
    <t>1182047</t>
  </si>
  <si>
    <t>דיסקונט השק אגח י</t>
  </si>
  <si>
    <t>6390348</t>
  </si>
  <si>
    <t>דיסקונט השקע אגח יא</t>
  </si>
  <si>
    <t>6390405</t>
  </si>
  <si>
    <t>איסתא אג להמרה א'</t>
  </si>
  <si>
    <t>1197128</t>
  </si>
  <si>
    <t>אלומיי אגח ה</t>
  </si>
  <si>
    <t>1193275</t>
  </si>
  <si>
    <t>אמ אר אר   אגח ב</t>
  </si>
  <si>
    <t>1184696</t>
  </si>
  <si>
    <t>בוני תיכון אגח כא</t>
  </si>
  <si>
    <t>1198829</t>
  </si>
  <si>
    <t>גבאי מניבים אגח י</t>
  </si>
  <si>
    <t>7710239</t>
  </si>
  <si>
    <t>77102390</t>
  </si>
  <si>
    <t>גבאי מניבים אגח יא</t>
  </si>
  <si>
    <t>7710254</t>
  </si>
  <si>
    <t>גבאי מניבים אגח יג</t>
  </si>
  <si>
    <t>7710296</t>
  </si>
  <si>
    <t>גבאי מניבים אגח יד</t>
  </si>
  <si>
    <t>1193176</t>
  </si>
  <si>
    <t>גפן מגורים אג א</t>
  </si>
  <si>
    <t>1199686</t>
  </si>
  <si>
    <t>דלק קבוצה אגח לה</t>
  </si>
  <si>
    <t>1177849</t>
  </si>
  <si>
    <t>וויי בוקס אגח ד</t>
  </si>
  <si>
    <t>4860193</t>
  </si>
  <si>
    <t>חג'ג' אגח יא</t>
  </si>
  <si>
    <t>8230328</t>
  </si>
  <si>
    <t>חג'ג' אגח יג</t>
  </si>
  <si>
    <t>1190040</t>
  </si>
  <si>
    <t>11900400</t>
  </si>
  <si>
    <t>8230130</t>
  </si>
  <si>
    <t>חנן מוןר אגח יג</t>
  </si>
  <si>
    <t>1181502</t>
  </si>
  <si>
    <t>יבוי אחז ב ל.ס0</t>
  </si>
  <si>
    <t>4480193</t>
  </si>
  <si>
    <t>יובלים אגח ב</t>
  </si>
  <si>
    <t>1186907</t>
  </si>
  <si>
    <t>ישראל קנדה אגח ז</t>
  </si>
  <si>
    <t>4340212</t>
  </si>
  <si>
    <t>לוזון קבוצה אגח י</t>
  </si>
  <si>
    <t>4730206</t>
  </si>
  <si>
    <t>לוזון רונסון אגח א</t>
  </si>
  <si>
    <t>1202340</t>
  </si>
  <si>
    <t>נופר אנרג אג ב</t>
  </si>
  <si>
    <t>1198035</t>
  </si>
  <si>
    <t>נופר אנרג אגח ג</t>
  </si>
  <si>
    <t>1198043</t>
  </si>
  <si>
    <t>נקסטקום אגח ב'</t>
  </si>
  <si>
    <t>1143213</t>
  </si>
  <si>
    <t>ספיר קורפ אגח יח</t>
  </si>
  <si>
    <t>3650140</t>
  </si>
  <si>
    <t>ספיר קורפ אגח יט</t>
  </si>
  <si>
    <t>1188648</t>
  </si>
  <si>
    <t>עמרם אברהם אגח א</t>
  </si>
  <si>
    <t>1188044</t>
  </si>
  <si>
    <t>11880440</t>
  </si>
  <si>
    <t>פאי סיאם אגח א</t>
  </si>
  <si>
    <t>1186485</t>
  </si>
  <si>
    <t>11864850</t>
  </si>
  <si>
    <t>פאי פיקדונות אגח ב</t>
  </si>
  <si>
    <t>1201144</t>
  </si>
  <si>
    <t>פסגות קב' אגח ג</t>
  </si>
  <si>
    <t>1194026</t>
  </si>
  <si>
    <t>שירותים פיננסיים</t>
  </si>
  <si>
    <t>פריורטק אגח א</t>
  </si>
  <si>
    <t>3280138</t>
  </si>
  <si>
    <t>מוליכים למחצה</t>
  </si>
  <si>
    <t>רותם שני אגח א</t>
  </si>
  <si>
    <t>1173996</t>
  </si>
  <si>
    <t>רפק אגח ו</t>
  </si>
  <si>
    <t>7690159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</si>
  <si>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</si>
  <si>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t>ישראמקו אגח א</t>
  </si>
  <si>
    <t>2320174</t>
  </si>
  <si>
    <t>יו.אמ.איץ' אגח א</t>
  </si>
  <si>
    <t>1184167</t>
  </si>
  <si>
    <t>סאפיינס אגח ב</t>
  </si>
  <si>
    <t>1141936</t>
  </si>
  <si>
    <t>תוכנה ואינטרנט</t>
  </si>
  <si>
    <t>שמוס אגח א'</t>
  </si>
  <si>
    <t>1155951</t>
  </si>
  <si>
    <t>אבגול אגח ד</t>
  </si>
  <si>
    <t>1140417</t>
  </si>
  <si>
    <t>עץ נייר ודפוס</t>
  </si>
  <si>
    <t>חברה לישראל אגח 11</t>
  </si>
  <si>
    <t>5760244</t>
  </si>
  <si>
    <t>חברה לישראל אגח 13</t>
  </si>
  <si>
    <t>5760269</t>
  </si>
  <si>
    <t>סיאון אגח א</t>
  </si>
  <si>
    <t>1194018</t>
  </si>
  <si>
    <t>11940180</t>
  </si>
  <si>
    <t>תמר פטרוליום אגח א</t>
  </si>
  <si>
    <t>1141332</t>
  </si>
  <si>
    <t>תמר פטרוליום אגח ב</t>
  </si>
  <si>
    <t>1143593</t>
  </si>
  <si>
    <t>סקייליין אגח ב</t>
  </si>
  <si>
    <t>1142033</t>
  </si>
  <si>
    <t>חלל תקש אגח טז</t>
  </si>
  <si>
    <t>1139922</t>
  </si>
  <si>
    <t>נאוויטס פטר אג ד ליהש</t>
  </si>
  <si>
    <t>1181627</t>
  </si>
  <si>
    <t>רציו מימון אגח ד</t>
  </si>
  <si>
    <t>1178144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</si>
  <si>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למדד 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</si>
  <si>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</si>
  <si>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</si>
  <si>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t>IDBILI 5.375 26/1/28</t>
  </si>
  <si>
    <t>IL0011920878</t>
  </si>
  <si>
    <t>NYSE</t>
  </si>
  <si>
    <t>Bloomberg</t>
  </si>
  <si>
    <t>Banks</t>
  </si>
  <si>
    <t>A2</t>
  </si>
  <si>
    <t>HAPOAL 3.255 1/32</t>
  </si>
  <si>
    <t>IL0066204707</t>
  </si>
  <si>
    <t>BBB</t>
  </si>
  <si>
    <t>LUMIIT 3.275 1/31</t>
  </si>
  <si>
    <t>IL0060404899</t>
  </si>
  <si>
    <t>ICLIT 6.375 5/38</t>
  </si>
  <si>
    <t>IL0028103310</t>
  </si>
  <si>
    <t>Materials</t>
  </si>
  <si>
    <t>BBB-</t>
  </si>
  <si>
    <t>LLOYDS 6.625 2/6/33</t>
  </si>
  <si>
    <t>XS2591847970</t>
  </si>
  <si>
    <t>MZRHIT 3.077 4/31</t>
  </si>
  <si>
    <t>IL0069508369</t>
  </si>
  <si>
    <t>ENOIGA 4.875 30/3/26</t>
  </si>
  <si>
    <t>IL0011736654</t>
  </si>
  <si>
    <t>Energy</t>
  </si>
  <si>
    <t>BB-</t>
  </si>
  <si>
    <t>ENOIGA 5.375 30/3/28</t>
  </si>
  <si>
    <t>IL0011736738</t>
  </si>
  <si>
    <t>ENOIGA 5.875 30/3/31</t>
  </si>
  <si>
    <t>IL0011736811</t>
  </si>
  <si>
    <t>ENOIGA 8.5 30/9/33</t>
  </si>
  <si>
    <t>IL0011971442</t>
  </si>
  <si>
    <t>LVIATH 6.125 6/25</t>
  </si>
  <si>
    <t>IL0011677742</t>
  </si>
  <si>
    <t>LVIATH 6.5 6/27</t>
  </si>
  <si>
    <t>IL0011677825</t>
  </si>
  <si>
    <t>LVIATH 6.75 6/30</t>
  </si>
  <si>
    <t>IL0011677908</t>
  </si>
  <si>
    <t>TEVA 1.875 3/27</t>
  </si>
  <si>
    <t>XS1211044075</t>
  </si>
  <si>
    <t>Pharmaceuticals &amp; Biotechnology</t>
  </si>
  <si>
    <t>TEVA 3.75 05/27</t>
  </si>
  <si>
    <t>XS2406607098</t>
  </si>
  <si>
    <t>TEVA 4.375 5/30</t>
  </si>
  <si>
    <t>XS2406607171</t>
  </si>
  <si>
    <t>TEVA 4.75 05/27</t>
  </si>
  <si>
    <t>US88167AAP66</t>
  </si>
  <si>
    <t>TEVA 6 1/25</t>
  </si>
  <si>
    <t>XS2198213956</t>
  </si>
  <si>
    <t>TEVA 7.375 15/9/29</t>
  </si>
  <si>
    <t>XS2592804434</t>
  </si>
  <si>
    <t>TEVA 7.875 9/31</t>
  </si>
  <si>
    <t>XS2592804194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</si>
  <si>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</si>
  <si>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t>BX 6.2 04/33</t>
  </si>
  <si>
    <t>US09261BAK61</t>
  </si>
  <si>
    <t>Diversified Financials</t>
  </si>
  <si>
    <t>A+</t>
  </si>
  <si>
    <t>META 3.85 08/32</t>
  </si>
  <si>
    <t>US30303M8H84</t>
  </si>
  <si>
    <t>Telecommunication Services</t>
  </si>
  <si>
    <t>META 4.95 05/33</t>
  </si>
  <si>
    <t>US30303M8N52</t>
  </si>
  <si>
    <t>Software &amp; Services</t>
  </si>
  <si>
    <t>JPM 4.912 07/33</t>
  </si>
  <si>
    <t>US46647PDH64</t>
  </si>
  <si>
    <t>A-</t>
  </si>
  <si>
    <t>ARNDT 0.375 4/27</t>
  </si>
  <si>
    <t>XS2421195848</t>
  </si>
  <si>
    <t>Real Estate</t>
  </si>
  <si>
    <t>BBB+</t>
  </si>
  <si>
    <t>ARNDTN 0 07/26</t>
  </si>
  <si>
    <t>XS2273810510</t>
  </si>
  <si>
    <t>ARNDTN 0.625 7/9/25</t>
  </si>
  <si>
    <t>XS2023872174</t>
  </si>
  <si>
    <t>ARNDTN 1.45 7/28</t>
  </si>
  <si>
    <t>XS2023873149</t>
  </si>
  <si>
    <t>ARNDTN 1.625 1/28</t>
  </si>
  <si>
    <t>XS1761721262</t>
  </si>
  <si>
    <t>EURONEXT</t>
  </si>
  <si>
    <t>ARNDTN 3 10/29</t>
  </si>
  <si>
    <t>XS1700429308</t>
  </si>
  <si>
    <t>ARNDTN 5.375 3/29</t>
  </si>
  <si>
    <t>XS1964701822</t>
  </si>
  <si>
    <t>BACR VAR 8/28</t>
  </si>
  <si>
    <t>US06738EBY05</t>
  </si>
  <si>
    <t>VW 3.75 5/30</t>
  </si>
  <si>
    <t>US928668BF80</t>
  </si>
  <si>
    <t>Automobiles &amp; Components</t>
  </si>
  <si>
    <t>ARNDTN 1.5 28/5/26</t>
  </si>
  <si>
    <t>XS1843435501</t>
  </si>
  <si>
    <t>Baa2</t>
  </si>
  <si>
    <t>CVS 5.3 15/6/33</t>
  </si>
  <si>
    <t>US126650DY37</t>
  </si>
  <si>
    <t>DELL 5.75 02/33</t>
  </si>
  <si>
    <t>US24703DBL47</t>
  </si>
  <si>
    <t>DG 5.45 07/33</t>
  </si>
  <si>
    <t>US256677AP01</t>
  </si>
  <si>
    <t>Consumer Durables &amp; Apparel</t>
  </si>
  <si>
    <t>EDF 5.7 5/28</t>
  </si>
  <si>
    <t>USF29416AB40</t>
  </si>
  <si>
    <t>Utilities</t>
  </si>
  <si>
    <t>GM 5.6 15/32</t>
  </si>
  <si>
    <t>US37045VAZ31</t>
  </si>
  <si>
    <t>GM 5.8 01/29</t>
  </si>
  <si>
    <t>US37045XEN21</t>
  </si>
  <si>
    <t>GM 5.85 6/4/30</t>
  </si>
  <si>
    <t>US37045XEG79</t>
  </si>
  <si>
    <t>GM 6.1 01.07.34</t>
  </si>
  <si>
    <t>US37045XEP78</t>
  </si>
  <si>
    <t>GM 6.4 1/33</t>
  </si>
  <si>
    <t>US37045XED49</t>
  </si>
  <si>
    <t>ORCL 4.65  5/30</t>
  </si>
  <si>
    <t>US68389XCN30</t>
  </si>
  <si>
    <t>ORCL 4.9 02/33</t>
  </si>
  <si>
    <t>US68389XCP87</t>
  </si>
  <si>
    <t>ORCL 5.55 02/53</t>
  </si>
  <si>
    <t>US68389XCQ60</t>
  </si>
  <si>
    <t>ORCL 6.25 11/23</t>
  </si>
  <si>
    <t>US68389XCJ28</t>
  </si>
  <si>
    <t>AHTLN 5.55 5/33</t>
  </si>
  <si>
    <t>US045054AQ67</t>
  </si>
  <si>
    <t>Commercial &amp; Professional Services</t>
  </si>
  <si>
    <t>AVGO 4.15 11/30</t>
  </si>
  <si>
    <t>US11135FAQ46</t>
  </si>
  <si>
    <t>Baa3</t>
  </si>
  <si>
    <t>CITCON 1.25 9/26</t>
  </si>
  <si>
    <t>XS1485608118</t>
  </si>
  <si>
    <t>CITCON 1.625 03/28</t>
  </si>
  <si>
    <t>XS2310411090</t>
  </si>
  <si>
    <t>CITCON 2.375 1/27</t>
  </si>
  <si>
    <t>XS1822791619</t>
  </si>
  <si>
    <t>EXPE 6.25 05/25</t>
  </si>
  <si>
    <t>US30212PAS48</t>
  </si>
  <si>
    <t>FSK 7.875 01/29</t>
  </si>
  <si>
    <t>US302635AM98</t>
  </si>
  <si>
    <t>GYCGR 1.5 A /LD</t>
  </si>
  <si>
    <t>XS2271225281</t>
  </si>
  <si>
    <t>GYCGR 2.5 12/49</t>
  </si>
  <si>
    <t>XS1811181566</t>
  </si>
  <si>
    <t>J 5.9 03/33</t>
  </si>
  <si>
    <t>US469814AA50</t>
  </si>
  <si>
    <t>OCINCC 7.75 9/27</t>
  </si>
  <si>
    <t>US69120VAP67</t>
  </si>
  <si>
    <t>ORCC 2 06/28</t>
  </si>
  <si>
    <t>US69121KAG94</t>
  </si>
  <si>
    <t>ORCINC 7.95 6/28</t>
  </si>
  <si>
    <t>US69120VAR24</t>
  </si>
  <si>
    <t>SEB 6.875 12/49</t>
  </si>
  <si>
    <t>XS2479344561</t>
  </si>
  <si>
    <t>SKT 2.75 9/31</t>
  </si>
  <si>
    <t>US875484AL13</t>
  </si>
  <si>
    <t>URI 6 12/29</t>
  </si>
  <si>
    <t>US911365BQ63</t>
  </si>
  <si>
    <t>AA 6.125 5/28</t>
  </si>
  <si>
    <t>US013822AC54</t>
  </si>
  <si>
    <t>BB+</t>
  </si>
  <si>
    <t>BNP 7.375 12/49</t>
  </si>
  <si>
    <t>FR001400F2H9</t>
  </si>
  <si>
    <t>Ba1</t>
  </si>
  <si>
    <t>F 4.867 08/27</t>
  </si>
  <si>
    <t>XS2586123965</t>
  </si>
  <si>
    <t>F 7.2 10/6/30</t>
  </si>
  <si>
    <t>US345397D427</t>
  </si>
  <si>
    <t>F 7.35 3/30</t>
  </si>
  <si>
    <t>US345397C684</t>
  </si>
  <si>
    <t>GWILN 2.95 7/26</t>
  </si>
  <si>
    <t>XS2208868914</t>
  </si>
  <si>
    <t>GWILN 3 29/3/25</t>
  </si>
  <si>
    <t>XS1799975922</t>
  </si>
  <si>
    <t>INTNED 7.5 5/28</t>
  </si>
  <si>
    <t>XS2585240984</t>
  </si>
  <si>
    <t>PONEIV 5.9 11/31</t>
  </si>
  <si>
    <t>USQ7700PAA23</t>
  </si>
  <si>
    <t>SMTPLN 2 1/25</t>
  </si>
  <si>
    <t>XS1757821688</t>
  </si>
  <si>
    <t>SWEDA 7.625 3/28</t>
  </si>
  <si>
    <t>XS2580715147</t>
  </si>
  <si>
    <t>LLOYDS 8.5 12/49</t>
  </si>
  <si>
    <t>XS2575900977</t>
  </si>
  <si>
    <t>ATRSAV 2.625 5/27</t>
  </si>
  <si>
    <t>XS2294495838</t>
  </si>
  <si>
    <t>B1</t>
  </si>
  <si>
    <t>ATRSAV 3 09/25</t>
  </si>
  <si>
    <t>XS1829325239</t>
  </si>
  <si>
    <t>ENOGLN 6.5 4/27</t>
  </si>
  <si>
    <t>USG3044DAA49</t>
  </si>
  <si>
    <t>B+</t>
  </si>
  <si>
    <t>WELTEC 8.25 10/26</t>
  </si>
  <si>
    <t>USK9900LAA19</t>
  </si>
  <si>
    <t>IAECN 9 07/26</t>
  </si>
  <si>
    <t>USG49774AB18</t>
  </si>
  <si>
    <t>B3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</si>
  <si>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</si>
  <si>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4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מניות</t>
    </r>
    <r>
      <rPr>
        <b/>
        <sz val="10"/>
        <color theme="1"/>
        <rFont val="Tahoma"/>
        <family val="2"/>
      </rPr>
      <t xml:space="preserve">  </t>
    </r>
  </si>
  <si>
    <t>פדיון/ריבית לקבל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</si>
  <si>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</si>
  <si>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</si>
  <si>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תל אביב 35</t>
    </r>
  </si>
  <si>
    <t>או פי סי אנרגיה</t>
  </si>
  <si>
    <t>1141571</t>
  </si>
  <si>
    <t xml:space="preserve">אנלייט אנרגיה  מר 0.1שח  </t>
  </si>
  <si>
    <t>720011</t>
  </si>
  <si>
    <t>אנרג'יקס</t>
  </si>
  <si>
    <t>1123355</t>
  </si>
  <si>
    <t xml:space="preserve">הפניקס                   </t>
  </si>
  <si>
    <t>767012</t>
  </si>
  <si>
    <t xml:space="preserve">הראל השקעות              </t>
  </si>
  <si>
    <t>585018</t>
  </si>
  <si>
    <t>אלביט מערכות</t>
  </si>
  <si>
    <t>1081124</t>
  </si>
  <si>
    <t>שיכון ובינוי 1 שח</t>
  </si>
  <si>
    <t>1081942</t>
  </si>
  <si>
    <t>10819420</t>
  </si>
  <si>
    <t xml:space="preserve">בנק הפועלים מ"ר 1 ש"ח    </t>
  </si>
  <si>
    <t>662577</t>
  </si>
  <si>
    <t xml:space="preserve">דיסקונט א                </t>
  </si>
  <si>
    <t>691212</t>
  </si>
  <si>
    <t xml:space="preserve">הבינלאומי 0.05 ש"ח       </t>
  </si>
  <si>
    <t>593038</t>
  </si>
  <si>
    <t>לאומי</t>
  </si>
  <si>
    <t>604611</t>
  </si>
  <si>
    <t xml:space="preserve">מזרחי טפחות ע'ש          </t>
  </si>
  <si>
    <t>695437</t>
  </si>
  <si>
    <t xml:space="preserve">חברה לישראל 1 ש'ח        </t>
  </si>
  <si>
    <t>576017</t>
  </si>
  <si>
    <t xml:space="preserve">ניו-מד אנרג'י יהש 1ש"ח   </t>
  </si>
  <si>
    <t>475020</t>
  </si>
  <si>
    <t xml:space="preserve">איי.סי.אל  1 ש"ח         </t>
  </si>
  <si>
    <t>281014</t>
  </si>
  <si>
    <t xml:space="preserve">טאואר                    </t>
  </si>
  <si>
    <t>1082379</t>
  </si>
  <si>
    <t xml:space="preserve">נובה                     </t>
  </si>
  <si>
    <t>1084557</t>
  </si>
  <si>
    <t>קמטק מ"ר 0.01 ש"ח</t>
  </si>
  <si>
    <t>1095264</t>
  </si>
  <si>
    <t xml:space="preserve">שטראוס גרופ 1 ש"ח        </t>
  </si>
  <si>
    <t>746016</t>
  </si>
  <si>
    <t>שפיר הנדסה</t>
  </si>
  <si>
    <t>1133875</t>
  </si>
  <si>
    <t>אירפורט סיטי 0.01 ש"ח</t>
  </si>
  <si>
    <t>1095835</t>
  </si>
  <si>
    <t>אמות</t>
  </si>
  <si>
    <t>1097278</t>
  </si>
  <si>
    <t xml:space="preserve">מבנה 1 ש'ח               </t>
  </si>
  <si>
    <t>226019</t>
  </si>
  <si>
    <t xml:space="preserve">מליסרון מר 1 שח          </t>
  </si>
  <si>
    <t>323014</t>
  </si>
  <si>
    <t xml:space="preserve">טבע מר                   </t>
  </si>
  <si>
    <t>629014</t>
  </si>
  <si>
    <t>פארמה</t>
  </si>
  <si>
    <t xml:space="preserve">נייס מ"ר 1 ש"ח           </t>
  </si>
  <si>
    <t>273011</t>
  </si>
  <si>
    <t>בזק חברה לתקשורת  1 ש"ח</t>
  </si>
  <si>
    <t>230011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</si>
  <si>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תל אביב 90</t>
    </r>
  </si>
  <si>
    <t>נקסט ויז'ן</t>
  </si>
  <si>
    <t>1176593</t>
  </si>
  <si>
    <t>אלקטרוניקה ואופטיקה</t>
  </si>
  <si>
    <t>בזן-בתי זקוק לנפט</t>
  </si>
  <si>
    <t>2590248</t>
  </si>
  <si>
    <t>בית זיקוק אשדוד</t>
  </si>
  <si>
    <t>1198910</t>
  </si>
  <si>
    <t>פז נפט 5 ש"ח ע"נ</t>
  </si>
  <si>
    <t>1100007</t>
  </si>
  <si>
    <t>שיכון ובינוי אנרגיה</t>
  </si>
  <si>
    <t>1188242</t>
  </si>
  <si>
    <t>נופר אנרג'י</t>
  </si>
  <si>
    <t>1170877</t>
  </si>
  <si>
    <t xml:space="preserve">כלל עסקי ביטוח 1 ש'ח     </t>
  </si>
  <si>
    <t>224014</t>
  </si>
  <si>
    <t xml:space="preserve">מנורה מבטחים החזקות      </t>
  </si>
  <si>
    <t>566018</t>
  </si>
  <si>
    <t xml:space="preserve">אאורה מר                 </t>
  </si>
  <si>
    <t>373019</t>
  </si>
  <si>
    <t xml:space="preserve">אזורים    1 ש"ח          </t>
  </si>
  <si>
    <t>715011</t>
  </si>
  <si>
    <t>אפריקה מגורים</t>
  </si>
  <si>
    <t>1097948</t>
  </si>
  <si>
    <t>דניה סיבוס</t>
  </si>
  <si>
    <t>1173137</t>
  </si>
  <si>
    <t xml:space="preserve">פ.י.ב.י. 0.05 שח         </t>
  </si>
  <si>
    <t>763011</t>
  </si>
  <si>
    <t xml:space="preserve">ישראמקו יה"ש             </t>
  </si>
  <si>
    <t>232017</t>
  </si>
  <si>
    <t>נאוויטס פטרו יהש</t>
  </si>
  <si>
    <t>1141969</t>
  </si>
  <si>
    <t xml:space="preserve">רציו יחידות השתתפות      </t>
  </si>
  <si>
    <t>394015</t>
  </si>
  <si>
    <t>איסתא 1 ש"ח</t>
  </si>
  <si>
    <t>1081074</t>
  </si>
  <si>
    <t>פתאל החזקות</t>
  </si>
  <si>
    <t>1143429</t>
  </si>
  <si>
    <t xml:space="preserve">דלק רכב מ"ר 1 ש"ח        </t>
  </si>
  <si>
    <t>829010</t>
  </si>
  <si>
    <t xml:space="preserve">סקופ מר 1 שח             </t>
  </si>
  <si>
    <t>288019</t>
  </si>
  <si>
    <t>קרסו מוטורס</t>
  </si>
  <si>
    <t>1123850</t>
  </si>
  <si>
    <t>אינרום בנייה מ"ר</t>
  </si>
  <si>
    <t>1132356</t>
  </si>
  <si>
    <t xml:space="preserve">ג'י סיטי בע"מ            </t>
  </si>
  <si>
    <t>126011</t>
  </si>
  <si>
    <t xml:space="preserve">וילאר מר 1 שח            </t>
  </si>
  <si>
    <t>416016</t>
  </si>
  <si>
    <t xml:space="preserve">ישרס השקעות 1 ש"ח        </t>
  </si>
  <si>
    <t>613034</t>
  </si>
  <si>
    <t>מגה אור</t>
  </si>
  <si>
    <t>1104488</t>
  </si>
  <si>
    <t>סלע נדלן</t>
  </si>
  <si>
    <t>1109644</t>
  </si>
  <si>
    <t>רבוע נדל"ן</t>
  </si>
  <si>
    <t>1098565</t>
  </si>
  <si>
    <t>ריט 1 מ"ר 1 ש"ח</t>
  </si>
  <si>
    <t>1098920</t>
  </si>
  <si>
    <t>מיטרוניקס מ"ר 0.1 ש"ח</t>
  </si>
  <si>
    <t>1091065</t>
  </si>
  <si>
    <t>רובוטיקה ותלת מימד</t>
  </si>
  <si>
    <t>יוחננוף</t>
  </si>
  <si>
    <t>1161264</t>
  </si>
  <si>
    <t>ריטיילורס</t>
  </si>
  <si>
    <t>1175488</t>
  </si>
  <si>
    <t>רמי לוי</t>
  </si>
  <si>
    <t>1104249</t>
  </si>
  <si>
    <t xml:space="preserve">שופרסל ב' 0.1 ש"ח        </t>
  </si>
  <si>
    <t>777037</t>
  </si>
  <si>
    <t>וואן טכנולוגיות</t>
  </si>
  <si>
    <t>161018</t>
  </si>
  <si>
    <t xml:space="preserve">חילן                     </t>
  </si>
  <si>
    <t>1084698</t>
  </si>
  <si>
    <t xml:space="preserve">מטריקס מר 1 שח           </t>
  </si>
  <si>
    <t>445015</t>
  </si>
  <si>
    <t xml:space="preserve">פורמולה מערכות 1 ש"ח     </t>
  </si>
  <si>
    <t>256016</t>
  </si>
  <si>
    <t>אלטשולר שחם פיננסים</t>
  </si>
  <si>
    <t>1184936</t>
  </si>
  <si>
    <t xml:space="preserve">מג'יק 0.1 ש"ח            </t>
  </si>
  <si>
    <t>1082312</t>
  </si>
  <si>
    <t>סלקום ישראל</t>
  </si>
  <si>
    <t>1101534</t>
  </si>
  <si>
    <t xml:space="preserve">פרטנר מ"ר 0.01 ש"ח       </t>
  </si>
  <si>
    <t>1083484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</si>
  <si>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היתר</t>
    </r>
  </si>
  <si>
    <t xml:space="preserve">בליץ טכנולוגיות          </t>
  </si>
  <si>
    <t>424010</t>
  </si>
  <si>
    <t>נור</t>
  </si>
  <si>
    <t>1175728</t>
  </si>
  <si>
    <t>סונוביה</t>
  </si>
  <si>
    <t>1170539</t>
  </si>
  <si>
    <t>מכלול מימון</t>
  </si>
  <si>
    <t>1179753</t>
  </si>
  <si>
    <t>ערך פיננסים</t>
  </si>
  <si>
    <t>1120161</t>
  </si>
  <si>
    <t xml:space="preserve">אורביט מר 1 שח           </t>
  </si>
  <si>
    <t>265017</t>
  </si>
  <si>
    <t>אימאג'סט אינטרנשיונל</t>
  </si>
  <si>
    <t>1183813</t>
  </si>
  <si>
    <t>לאונרדו די.אר.אס</t>
  </si>
  <si>
    <t>1191261</t>
  </si>
  <si>
    <t>גפן מגורים והתחדשות</t>
  </si>
  <si>
    <t>1118116</t>
  </si>
  <si>
    <t xml:space="preserve">לוזון קבוצה מר 1 שח      </t>
  </si>
  <si>
    <t>473017</t>
  </si>
  <si>
    <t>קרדן נדלן</t>
  </si>
  <si>
    <t>1118447</t>
  </si>
  <si>
    <t>להב אל.אר.רילאסטייט  1 שח</t>
  </si>
  <si>
    <t>136010</t>
  </si>
  <si>
    <t>אלמדה יהש</t>
  </si>
  <si>
    <t>1168962</t>
  </si>
  <si>
    <t>השקעות במדעי החיים</t>
  </si>
  <si>
    <t xml:space="preserve">מרחביה אחזקות והשקעות    </t>
  </si>
  <si>
    <t>257014</t>
  </si>
  <si>
    <t>קונטיניואל</t>
  </si>
  <si>
    <t>1182260</t>
  </si>
  <si>
    <t>חברות ללא פעילות ומעטפת</t>
  </si>
  <si>
    <t xml:space="preserve">סנו ברונוס 1 ש'ח         </t>
  </si>
  <si>
    <t>813014</t>
  </si>
  <si>
    <t>פולירם</t>
  </si>
  <si>
    <t>1170216</t>
  </si>
  <si>
    <t>אפיטומי מדיקל</t>
  </si>
  <si>
    <t>1182591</t>
  </si>
  <si>
    <t>מכשור רפואי</t>
  </si>
  <si>
    <t>ישרוטל 1</t>
  </si>
  <si>
    <t>1080985</t>
  </si>
  <si>
    <t>בכורי שדה</t>
  </si>
  <si>
    <t>1172618</t>
  </si>
  <si>
    <t>גלוברנדס</t>
  </si>
  <si>
    <t>1147487</t>
  </si>
  <si>
    <t>דיפלומט אחזקות</t>
  </si>
  <si>
    <t>1173491</t>
  </si>
  <si>
    <t>נטו מלינדה</t>
  </si>
  <si>
    <t>1105097</t>
  </si>
  <si>
    <t>פרימוטק</t>
  </si>
  <si>
    <t>1175496</t>
  </si>
  <si>
    <t>בית שמש 1 ש"ח</t>
  </si>
  <si>
    <t>1081561</t>
  </si>
  <si>
    <t xml:space="preserve">חמת מר 1 שח              </t>
  </si>
  <si>
    <t>384016</t>
  </si>
  <si>
    <t>טי.ג'י.איי תשתיות</t>
  </si>
  <si>
    <t>1090141</t>
  </si>
  <si>
    <t xml:space="preserve">קליל תעשיות 5 ש"ח        </t>
  </si>
  <si>
    <t>797035</t>
  </si>
  <si>
    <t xml:space="preserve">אלרוב נדלן מר 1 שח       </t>
  </si>
  <si>
    <t>387019</t>
  </si>
  <si>
    <t xml:space="preserve">ארי נדלן (ארנה) השקעות   </t>
  </si>
  <si>
    <t>366013</t>
  </si>
  <si>
    <t>בית בכפר</t>
  </si>
  <si>
    <t>1183656</t>
  </si>
  <si>
    <t>מגוריט</t>
  </si>
  <si>
    <t>1139195</t>
  </si>
  <si>
    <t>רני צים מרכזי קניות</t>
  </si>
  <si>
    <t>1143619</t>
  </si>
  <si>
    <t>טופ גאם</t>
  </si>
  <si>
    <t>1179142</t>
  </si>
  <si>
    <t>פודטק</t>
  </si>
  <si>
    <t>סבוריט</t>
  </si>
  <si>
    <t>1169978</t>
  </si>
  <si>
    <t>סייברוואן</t>
  </si>
  <si>
    <t>11666930</t>
  </si>
  <si>
    <t>ציוד תקשורת</t>
  </si>
  <si>
    <t>אפולו פאוור</t>
  </si>
  <si>
    <t>1082114</t>
  </si>
  <si>
    <t>קלינטק</t>
  </si>
  <si>
    <t>זוז פאוור</t>
  </si>
  <si>
    <t>1174184</t>
  </si>
  <si>
    <t>מאסיבית</t>
  </si>
  <si>
    <t>1172972</t>
  </si>
  <si>
    <t>פרקומט</t>
  </si>
  <si>
    <t>1187640</t>
  </si>
  <si>
    <t>שלוש 3 דיאם</t>
  </si>
  <si>
    <t>1177518</t>
  </si>
  <si>
    <t>דלתא מותגים</t>
  </si>
  <si>
    <t>1173699</t>
  </si>
  <si>
    <t>ויקטורי רשת סופרמרקטים</t>
  </si>
  <si>
    <t>1123777</t>
  </si>
  <si>
    <t>טרמינל איקס</t>
  </si>
  <si>
    <t>1178714</t>
  </si>
  <si>
    <t>מולטי ריטייל</t>
  </si>
  <si>
    <t>1171669</t>
  </si>
  <si>
    <t>מקס סטוק</t>
  </si>
  <si>
    <t>1168558</t>
  </si>
  <si>
    <t>אקסל סולושנס גרופ 1שח ע.נ</t>
  </si>
  <si>
    <t>770016</t>
  </si>
  <si>
    <t>הייפר גלובל</t>
  </si>
  <si>
    <t>1184985</t>
  </si>
  <si>
    <t>מגדלור</t>
  </si>
  <si>
    <t>1182567</t>
  </si>
  <si>
    <t>אוריין</t>
  </si>
  <si>
    <t>1103506</t>
  </si>
  <si>
    <t>אי.טי.ג'י.איי גרופ</t>
  </si>
  <si>
    <t>1176114</t>
  </si>
  <si>
    <t>גוטו</t>
  </si>
  <si>
    <t>1176726</t>
  </si>
  <si>
    <t>11767260</t>
  </si>
  <si>
    <t>הולמס פלייס אינטרנשיונל</t>
  </si>
  <si>
    <t>1142587</t>
  </si>
  <si>
    <t>שגריר</t>
  </si>
  <si>
    <t>1138379</t>
  </si>
  <si>
    <t>איידנטי הלת'קייר</t>
  </si>
  <si>
    <t>1177450</t>
  </si>
  <si>
    <t>אקסיליון- חסום</t>
  </si>
  <si>
    <t>383019</t>
  </si>
  <si>
    <t>גרופ 107</t>
  </si>
  <si>
    <t>1180181</t>
  </si>
  <si>
    <t>טופ רמדור מערכות 0.01 ש"ח</t>
  </si>
  <si>
    <t>1083377</t>
  </si>
  <si>
    <t>יוזרוואי</t>
  </si>
  <si>
    <t>1183748</t>
  </si>
  <si>
    <t>פוםוום</t>
  </si>
  <si>
    <t>1173434</t>
  </si>
  <si>
    <t>פיימנט טכנ' פיננסיות</t>
  </si>
  <si>
    <t>1180876</t>
  </si>
  <si>
    <t>קוויקליזארד</t>
  </si>
  <si>
    <t>1172840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</si>
  <si>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זרות הנסחרות בארץ</t>
    </r>
  </si>
  <si>
    <t>סאפיינס 0.01 יורו</t>
  </si>
  <si>
    <t>1087659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</si>
  <si>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אופציות 001 call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</si>
  <si>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</si>
  <si>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</si>
  <si>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t>REE AUTOMOTIVE LTD - CLASS A</t>
  </si>
  <si>
    <t>IL0011786154</t>
  </si>
  <si>
    <t>KORNIT DIGITAL LTD</t>
  </si>
  <si>
    <t>IL0011216723</t>
  </si>
  <si>
    <t>Capital Goods</t>
  </si>
  <si>
    <t>INMODE LTD</t>
  </si>
  <si>
    <t>IL0011595993</t>
  </si>
  <si>
    <t>Health Care Equipment &amp; Services</t>
  </si>
  <si>
    <t>SHL TELEMEDICINE LTD</t>
  </si>
  <si>
    <t>IL0010855885</t>
  </si>
  <si>
    <t>SIX</t>
  </si>
  <si>
    <t>Retailing</t>
  </si>
  <si>
    <t>COGENTIX MEDICAL INC</t>
  </si>
  <si>
    <t>IL0011691438</t>
  </si>
  <si>
    <t>ODDITY TECH LTD NO TRADE</t>
  </si>
  <si>
    <t>IL0011974909</t>
  </si>
  <si>
    <t>SIMILARWEB LTD</t>
  </si>
  <si>
    <t>IL0011751653</t>
  </si>
  <si>
    <t>TABOOLA.COM LTD</t>
  </si>
  <si>
    <t>IL0011754137</t>
  </si>
  <si>
    <t>ARBE ROBOTICS LTD</t>
  </si>
  <si>
    <t>IL0011796625</t>
  </si>
  <si>
    <t>Technology Hardware &amp; Equipment</t>
  </si>
  <si>
    <t>PAYTON PLANAR MAGNETICS</t>
  </si>
  <si>
    <t>IL0010830391</t>
  </si>
  <si>
    <t>ITURAN LOCATION AND CONTROL</t>
  </si>
  <si>
    <t>IL0010818685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</si>
  <si>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</si>
  <si>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t>LANDCADIA HOLDINGS III INC-A</t>
  </si>
  <si>
    <t>US4316361090</t>
  </si>
  <si>
    <t>RHEINMETALL AG</t>
  </si>
  <si>
    <t>DE0007030009</t>
  </si>
  <si>
    <t>DAX</t>
  </si>
  <si>
    <t>PPHE HOTEL GROUP LTD</t>
  </si>
  <si>
    <t>GG00B1Z5FH87</t>
  </si>
  <si>
    <t>IHN LN</t>
  </si>
  <si>
    <t>GB00BPJHV584</t>
  </si>
  <si>
    <t>DARIOHEALTH CORP</t>
  </si>
  <si>
    <t>US23725P2092</t>
  </si>
  <si>
    <t>CLEARMIND MEDICINE INC</t>
  </si>
  <si>
    <t>CA1850531056</t>
  </si>
  <si>
    <t>TSX</t>
  </si>
  <si>
    <t>NOVARATIS AG SPONSORED ADR</t>
  </si>
  <si>
    <t>US66987V1098</t>
  </si>
  <si>
    <t>PFIZER INC</t>
  </si>
  <si>
    <t>US7170811035</t>
  </si>
  <si>
    <t>TAKEDA PHARMACEUTIC-SP ADR</t>
  </si>
  <si>
    <t>US8740602052</t>
  </si>
  <si>
    <t>CIM COMMERCIAL TRUST CORP</t>
  </si>
  <si>
    <t>US1255255846</t>
  </si>
  <si>
    <t>JUMBO SA</t>
  </si>
  <si>
    <t>GRS282183003</t>
  </si>
  <si>
    <t>S.O.I.T.E.C.</t>
  </si>
  <si>
    <t>FR0013227113</t>
  </si>
  <si>
    <t>Semiconductors &amp; Semiconductor Equipment</t>
  </si>
  <si>
    <t>SOLAREDGE TECHNOLOGIES INC</t>
  </si>
  <si>
    <t>US83417M1045</t>
  </si>
  <si>
    <t>TAIWAN SEMICONDUCTOR</t>
  </si>
  <si>
    <t>US8740391003</t>
  </si>
  <si>
    <t>BILL HOLDINGS INC</t>
  </si>
  <si>
    <t>US0900431000</t>
  </si>
  <si>
    <t>UAS DRONE CORP</t>
  </si>
  <si>
    <t>US9034481088</t>
  </si>
  <si>
    <t>Technology</t>
  </si>
  <si>
    <t>SCOUTCAM INC</t>
  </si>
  <si>
    <t>US81063V2043</t>
  </si>
  <si>
    <t>SIYATA MOBILE INC         חסום</t>
  </si>
  <si>
    <t>CA83013Q5095</t>
  </si>
  <si>
    <t>RWE AG</t>
  </si>
  <si>
    <t>DE0007037129</t>
  </si>
  <si>
    <t>Selina Hospitality PLC</t>
  </si>
  <si>
    <t>GB00BQ1MW662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</si>
  <si>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</si>
  <si>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5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קרנות סל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</si>
  <si>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סל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</si>
  <si>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</si>
  <si>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 מניות בישראל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</si>
  <si>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 מניות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</si>
  <si>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מדדים אחרים בישראל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</si>
  <si>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מדדים אחרים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</si>
  <si>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</si>
  <si>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short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</si>
  <si>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</si>
  <si>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</si>
  <si>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מדדים אחרים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</si>
  <si>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</si>
  <si>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short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</si>
  <si>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</si>
  <si>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6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תעודות השתתפות בקרנות נאמנות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</si>
  <si>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תעודות השתתפות בקרנות נאמנות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</si>
  <si>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</si>
  <si>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</si>
  <si>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ממשלתי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</si>
  <si>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</si>
  <si>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</si>
  <si>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</si>
  <si>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</si>
  <si>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ממשלתי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</si>
  <si>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</si>
  <si>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</si>
  <si>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t>CIFC GLBL FLT RT CR-B1 USD</t>
  </si>
  <si>
    <t>IE0009SO3I10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</si>
  <si>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</si>
  <si>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7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כתבי אופציה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</si>
  <si>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כתבי אופציה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</si>
  <si>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</si>
  <si>
    <t>קונטיניואל אפ 1</t>
  </si>
  <si>
    <t>1182278</t>
  </si>
  <si>
    <t>גרופ 107 אפ 1</t>
  </si>
  <si>
    <t>1180199</t>
  </si>
  <si>
    <t>השקעות ואחזקות</t>
  </si>
  <si>
    <t>בית בכפר אופ רכישה 1</t>
  </si>
  <si>
    <t>1183664</t>
  </si>
  <si>
    <t>טופ גאם אפ א</t>
  </si>
  <si>
    <t>1200740</t>
  </si>
  <si>
    <t>זוז פאוור אופ 3</t>
  </si>
  <si>
    <t>1185321</t>
  </si>
  <si>
    <t>פרקומט אינטרנשיונל אופ 1</t>
  </si>
  <si>
    <t>1187657</t>
  </si>
  <si>
    <t>איידנטי אופ' 2</t>
  </si>
  <si>
    <t>1177476</t>
  </si>
  <si>
    <t>טרקנט אופ 1</t>
  </si>
  <si>
    <t>1174101</t>
  </si>
  <si>
    <t>פיימנט אופ 1</t>
  </si>
  <si>
    <t>1180884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</si>
  <si>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</si>
  <si>
    <t>SIYATA MOBILE INC -CW25</t>
  </si>
  <si>
    <t>CA83013Q1524</t>
  </si>
  <si>
    <t>BYTE ACQUISITION CORP</t>
  </si>
  <si>
    <t>KYG1R25Q1133</t>
  </si>
  <si>
    <t>LANDCADIA HOLDINGS IV INC</t>
  </si>
  <si>
    <t>US51477A1126</t>
  </si>
  <si>
    <t>ION ACQ CL A -CW27</t>
  </si>
  <si>
    <t>US4576791168</t>
  </si>
  <si>
    <t>IL0011754210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</si>
  <si>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</si>
  <si>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8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</si>
  <si>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</si>
  <si>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</si>
  <si>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</si>
  <si>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</si>
  <si>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</si>
  <si>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</si>
  <si>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</si>
  <si>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</si>
  <si>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מטבע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</si>
  <si>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</si>
  <si>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סחירות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</si>
  <si>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</si>
  <si>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</si>
  <si>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9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</si>
  <si>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</si>
  <si>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</si>
  <si>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</si>
  <si>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t>F-RUSSELL 03/24</t>
  </si>
  <si>
    <t>RTYH4 INDEX</t>
  </si>
  <si>
    <t>.ל.ר</t>
  </si>
  <si>
    <t>FT MINI DOW 03/24</t>
  </si>
  <si>
    <t>DMH4 INDEX</t>
  </si>
  <si>
    <t>FUTURE MINI NASDAQ 03/24</t>
  </si>
  <si>
    <t>NQH4 INDEX</t>
  </si>
  <si>
    <t>MSCI EmgMkt 03/24</t>
  </si>
  <si>
    <t>MESH4 INDEX</t>
  </si>
  <si>
    <t>S&amp;P/TSX60 03/24</t>
  </si>
  <si>
    <t>PTH4 INDEX</t>
  </si>
  <si>
    <t>S&amp;P500 EMINI FUT  3/23</t>
  </si>
  <si>
    <t>ESH4 INDEX</t>
  </si>
  <si>
    <t>SPI 200 03/24</t>
  </si>
  <si>
    <t>XPH4 INDEX</t>
  </si>
  <si>
    <t>ASX</t>
  </si>
  <si>
    <t>STOXX600 03/24</t>
  </si>
  <si>
    <t>SXOH4 INDEX</t>
  </si>
  <si>
    <t>NIKKEI 225 MINI 03/24</t>
  </si>
  <si>
    <t>NOH4 INDEX</t>
  </si>
  <si>
    <t>ל.ר</t>
  </si>
  <si>
    <t>TOPIX INDX FUT 03/24</t>
  </si>
  <si>
    <t>TPH4</t>
  </si>
  <si>
    <t>ULTRA10 YR 3/24</t>
  </si>
  <si>
    <t>UXYH4 COMDTY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</si>
  <si>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</si>
  <si>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10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מוצרים מובנים</t>
    </r>
    <r>
      <rPr>
        <b/>
        <sz val="10"/>
        <color theme="1"/>
        <rFont val="Tahoma"/>
        <family val="2"/>
      </rPr>
      <t xml:space="preserve">  </t>
    </r>
  </si>
  <si>
    <t>נכס הבסיס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</si>
  <si>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מובנים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</si>
  <si>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</si>
  <si>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</si>
  <si>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t>אלה פקדונות אגח ה'</t>
  </si>
  <si>
    <t>1162577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</si>
  <si>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</si>
  <si>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</si>
  <si>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t>שכבת הון (Equity Tranch) בישראל</t>
  </si>
  <si>
    <t xml:space="preserve">שכבת חוב (Tranch) בישראל  בדירוג (AA-) ומעלה    </t>
  </si>
  <si>
    <t xml:space="preserve">שכבת חוב (Tranch) בישראל  בדירוג (BB+)ומטה </t>
  </si>
  <si>
    <t>שכבת חוב (Tranch) בישראל  בדירוג (BBB:+A-)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</si>
  <si>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</si>
  <si>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</si>
  <si>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</si>
  <si>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</si>
  <si>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t>שכבת הון (Equity Tranch) בחו"ל</t>
  </si>
  <si>
    <t xml:space="preserve">שכבת חוב (Tranch) בחו"ל בדירוג (AA-) ומעלה    </t>
  </si>
  <si>
    <t xml:space="preserve">שכבת חוב (Tranch) בחו"ל בדירוג (BB+)ומטה </t>
  </si>
  <si>
    <t>שכבת חוב (Tranch) בחו"ל בדירוג (BBB:+A-)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</si>
  <si>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</si>
  <si>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1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תעודות התחייבות ממשלתיות 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</si>
  <si>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תעודות התחייבות ממשלתיות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</si>
  <si>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</si>
  <si>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</si>
  <si>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</si>
  <si>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של ממשלת ישראל שהונפקו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</si>
  <si>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לא סחירות שהנפיקו ממשלות זרות בחו"ל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</si>
  <si>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</si>
  <si>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2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תעודות חוב מסחריות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</si>
  <si>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</si>
  <si>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</si>
  <si>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מדד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</si>
  <si>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</t>
    </r>
  </si>
  <si>
    <t>נאוי נעמ 6</t>
  </si>
  <si>
    <t>11019664</t>
  </si>
  <si>
    <t xml:space="preserve"> אחר</t>
  </si>
  <si>
    <t>נעמ שכון ובנוי 3</t>
  </si>
  <si>
    <t>11020132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</si>
  <si>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</si>
  <si>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</si>
  <si>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 של חברות ישראליות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</si>
  <si>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 של חברות זרות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</si>
  <si>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</si>
  <si>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3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</t>
    </r>
  </si>
  <si>
    <t>ספק המידע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</si>
  <si>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</si>
  <si>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</si>
  <si>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מדד</t>
    </r>
  </si>
  <si>
    <t>מקורות אגח -6רמ</t>
  </si>
  <si>
    <t>1100908</t>
  </si>
  <si>
    <t>מקורות אגח -8רמ</t>
  </si>
  <si>
    <t>1124346</t>
  </si>
  <si>
    <t>שירותים</t>
  </si>
  <si>
    <t>רפאל אגח ג-רמ</t>
  </si>
  <si>
    <t>1140276</t>
  </si>
  <si>
    <t>רש"ת אגח א - רמ</t>
  </si>
  <si>
    <t>1187335</t>
  </si>
  <si>
    <t>תשתיות אנרגיה אגא-רמ</t>
  </si>
  <si>
    <t>1168087</t>
  </si>
  <si>
    <t>נתיבי הגז אגח א -רמ</t>
  </si>
  <si>
    <t>1103084</t>
  </si>
  <si>
    <t>אגד אגח -1רמ</t>
  </si>
  <si>
    <t>1198787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</si>
  <si>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</t>
    </r>
  </si>
  <si>
    <t>רפאל אגח ד-רמ</t>
  </si>
  <si>
    <t>1140284</t>
  </si>
  <si>
    <t>רפאל אגח ה-רמ</t>
  </si>
  <si>
    <t>1140292</t>
  </si>
  <si>
    <t>מת"ם תעש' מדע אגח א-רמ</t>
  </si>
  <si>
    <t>1138999</t>
  </si>
  <si>
    <t>נדל"ן מניב</t>
  </si>
  <si>
    <t>אורמת טכנ אגח 4 - רמ</t>
  </si>
  <si>
    <t>1167212</t>
  </si>
  <si>
    <t>חשמל</t>
  </si>
  <si>
    <t>עוגן חברתית 2  אגחא-רמ</t>
  </si>
  <si>
    <t>1196831</t>
  </si>
  <si>
    <t>לידר אגח ח' -רמ</t>
  </si>
  <si>
    <t>3180361</t>
  </si>
  <si>
    <t>מקס איט התח אגח ד-רמ</t>
  </si>
  <si>
    <t>1197953</t>
  </si>
  <si>
    <t>אליהו הנפקות אגח א-רמ</t>
  </si>
  <si>
    <t>1142009</t>
  </si>
  <si>
    <t>ביטוח ישיר אגח יא-רמ</t>
  </si>
  <si>
    <t>1138825</t>
  </si>
  <si>
    <t>י.ח.ק להשק אגח -רמ</t>
  </si>
  <si>
    <t>1181783</t>
  </si>
  <si>
    <t>כלל תעשיות אגח טז-רמ</t>
  </si>
  <si>
    <t>6080238</t>
  </si>
  <si>
    <t>איילון אגח ג-רמ</t>
  </si>
  <si>
    <t>1195577</t>
  </si>
  <si>
    <t>לאומי צמוד אשראי אגח1 רמ</t>
  </si>
  <si>
    <t>1198639</t>
  </si>
  <si>
    <t>פסגות קב.לפיננסי אגח ב רמ</t>
  </si>
  <si>
    <t>5990171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</si>
  <si>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</si>
  <si>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</si>
  <si>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</si>
  <si>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 של חברות ישראליות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</si>
  <si>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 של חברות זרות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</si>
  <si>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</si>
  <si>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4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</si>
  <si>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</si>
  <si>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</si>
  <si>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 </t>
    </r>
  </si>
  <si>
    <t>REDEFINE MEAT</t>
  </si>
  <si>
    <t>11019123</t>
  </si>
  <si>
    <t> ביוטכנולוגיה</t>
  </si>
  <si>
    <t>תלמה תיירות</t>
  </si>
  <si>
    <t>11019016</t>
  </si>
  <si>
    <t> מלונאות ותיירות</t>
  </si>
  <si>
    <t>SUNBIT</t>
  </si>
  <si>
    <t>11019074</t>
  </si>
  <si>
    <t> שירותים פיננסיים</t>
  </si>
  <si>
    <t>TIPRANKS</t>
  </si>
  <si>
    <t>11018944</t>
  </si>
  <si>
    <t>FORETELIX</t>
  </si>
  <si>
    <t>11019124</t>
  </si>
  <si>
    <t> תוכנה ואינטרנט</t>
  </si>
  <si>
    <t>HUMANZ</t>
  </si>
  <si>
    <t>11019400</t>
  </si>
  <si>
    <t>UVEYE</t>
  </si>
  <si>
    <t>11019033</t>
  </si>
  <si>
    <t>VERBIT</t>
  </si>
  <si>
    <t>62008131</t>
  </si>
  <si>
    <t>GIGANTIC</t>
  </si>
  <si>
    <t>11019484</t>
  </si>
  <si>
    <t>SPROUTT</t>
  </si>
  <si>
    <t>62008156</t>
  </si>
  <si>
    <t>BODY VISION MEDICAL</t>
  </si>
  <si>
    <t>11018860</t>
  </si>
  <si>
    <t>LUMEN</t>
  </si>
  <si>
    <t>11018604</t>
  </si>
  <si>
    <t>ARBE II</t>
  </si>
  <si>
    <t>11020455</t>
  </si>
  <si>
    <t>גוד פארם</t>
  </si>
  <si>
    <t>11020069</t>
  </si>
  <si>
    <t>סי דאטה</t>
  </si>
  <si>
    <t>11019428</t>
  </si>
  <si>
    <t>MINDSPACE LTD</t>
  </si>
  <si>
    <t>11019337</t>
  </si>
  <si>
    <t>וולטה סולאר</t>
  </si>
  <si>
    <t>11019571</t>
  </si>
  <si>
    <t>HOMMZ TECHNOLOG</t>
  </si>
  <si>
    <t>11018869</t>
  </si>
  <si>
    <t>טופ קפיטל - פתרונות ליזם</t>
  </si>
  <si>
    <t>11020411</t>
  </si>
  <si>
    <t>שירותים פיננסיים </t>
  </si>
  <si>
    <t>MORE TECH VENTURES 14-09-23</t>
  </si>
  <si>
    <t>11020482</t>
  </si>
  <si>
    <t>תוכנה ואינטרנט 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</si>
  <si>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</si>
  <si>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לא סחירות של חברות ישראליות שנסחרות בחו"ל</t>
    </r>
  </si>
  <si>
    <t>R-GO ROBOTICS</t>
  </si>
  <si>
    <t>11019365</t>
  </si>
  <si>
    <t>NSURE.AI</t>
  </si>
  <si>
    <t>11019366</t>
  </si>
  <si>
    <t>SAYATA LABS LTD</t>
  </si>
  <si>
    <t>11019339</t>
  </si>
  <si>
    <t>Insurance</t>
  </si>
  <si>
    <t>LUSIX</t>
  </si>
  <si>
    <t>11019369</t>
  </si>
  <si>
    <t>AUTOLEADSTAR</t>
  </si>
  <si>
    <t>11019278</t>
  </si>
  <si>
    <t>SIDELINES</t>
  </si>
  <si>
    <t>11019364</t>
  </si>
  <si>
    <t>SIXGILL</t>
  </si>
  <si>
    <t>11019454</t>
  </si>
  <si>
    <t>WEKAIO</t>
  </si>
  <si>
    <t>11018729</t>
  </si>
  <si>
    <t>YOTPO</t>
  </si>
  <si>
    <t>11018495</t>
  </si>
  <si>
    <t>YOTPO 2</t>
  </si>
  <si>
    <t>11018866</t>
  </si>
  <si>
    <t>YOTPO 4</t>
  </si>
  <si>
    <t>11019359</t>
  </si>
  <si>
    <t>KARMA</t>
  </si>
  <si>
    <t>11019229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</si>
  <si>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לא סחירות של חברות זרות בחו"ל</t>
    </r>
  </si>
  <si>
    <t>CROSS BANK RIVER</t>
  </si>
  <si>
    <t>11019245</t>
  </si>
  <si>
    <t>CANDID 2</t>
  </si>
  <si>
    <t>11020458</t>
  </si>
  <si>
    <t>CARESYNTAX</t>
  </si>
  <si>
    <t>11019265</t>
  </si>
  <si>
    <t>STREAM ELEMENT</t>
  </si>
  <si>
    <t>11018885</t>
  </si>
  <si>
    <t>Media</t>
  </si>
  <si>
    <t>PROSPECT CAPITAL CORP</t>
  </si>
  <si>
    <t>US74348T5083</t>
  </si>
  <si>
    <t>RONSON DEVELOPMENT SE</t>
  </si>
  <si>
    <t>11019575</t>
  </si>
  <si>
    <t>CHEETAH TECHNOGIES</t>
  </si>
  <si>
    <t>11019156</t>
  </si>
  <si>
    <t>WISENSE TECHNOLOGIE</t>
  </si>
  <si>
    <t>11019193</t>
  </si>
  <si>
    <t>CHEQ</t>
  </si>
  <si>
    <t>11019014</t>
  </si>
  <si>
    <t>RESONAI SECONDARY 2</t>
  </si>
  <si>
    <t>11018938</t>
  </si>
  <si>
    <t>CANDID</t>
  </si>
  <si>
    <t>11018711</t>
  </si>
  <si>
    <t>UTILITIES</t>
  </si>
  <si>
    <t>11019989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</si>
  <si>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</si>
  <si>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5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קרנות השקעה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</si>
  <si>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השקעה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</si>
  <si>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</si>
  <si>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הון סיכון</t>
    </r>
  </si>
  <si>
    <t>ICP 2</t>
  </si>
  <si>
    <t>11019120</t>
  </si>
  <si>
    <t>PEREGRINE GROWT</t>
  </si>
  <si>
    <t>11019149</t>
  </si>
  <si>
    <t>QUMRA OPPORTUNITY FUND</t>
  </si>
  <si>
    <t>11019019</t>
  </si>
  <si>
    <t>QUMRA3</t>
  </si>
  <si>
    <t>11018841</t>
  </si>
  <si>
    <t>TRIGO</t>
  </si>
  <si>
    <t>11019483</t>
  </si>
  <si>
    <t>VERTEX ISRAEL OPPORTUNITY II F</t>
  </si>
  <si>
    <t>11019219</t>
  </si>
  <si>
    <t>VG 3 G LIMITED PARTNERSHIP</t>
  </si>
  <si>
    <t>11019456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</si>
  <si>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גידור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</si>
  <si>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נדל"ן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</si>
  <si>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השקעה אחרות</t>
    </r>
  </si>
  <si>
    <t>Jesselson Group</t>
  </si>
  <si>
    <t>11019994</t>
  </si>
  <si>
    <t>RAKIA CAPITAL FUND LP</t>
  </si>
  <si>
    <t>11019934</t>
  </si>
  <si>
    <t>STARDOM MEDIA VENTUR</t>
  </si>
  <si>
    <t>11019220</t>
  </si>
  <si>
    <t>Value AP partn</t>
  </si>
  <si>
    <t>11020109</t>
  </si>
  <si>
    <t>Value Base Fund Limited P</t>
  </si>
  <si>
    <t>11020416</t>
  </si>
  <si>
    <t>קוגיטו קפיטל 2</t>
  </si>
  <si>
    <t>11019376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</si>
  <si>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</si>
  <si>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הון סיכון בחו"ל</t>
    </r>
  </si>
  <si>
    <t>GROUP 11 IV</t>
  </si>
  <si>
    <t>11018862</t>
  </si>
  <si>
    <t>GROUP_11(5)</t>
  </si>
  <si>
    <t>11018971</t>
  </si>
  <si>
    <t>GROUP11 FUND VI</t>
  </si>
  <si>
    <t>11019473</t>
  </si>
  <si>
    <t>HANACO</t>
  </si>
  <si>
    <t>11018865</t>
  </si>
  <si>
    <t>HANACO II L.P</t>
  </si>
  <si>
    <t>11019162</t>
  </si>
  <si>
    <t>HV GONDOR FEEDER</t>
  </si>
  <si>
    <t>11020502</t>
  </si>
  <si>
    <t>ICP R1 L.P. CLASS A</t>
  </si>
  <si>
    <t>11019972</t>
  </si>
  <si>
    <t>ICP R1 L.P. CLASS C</t>
  </si>
  <si>
    <t>11019974</t>
  </si>
  <si>
    <t>MORETECH VENTURES II</t>
  </si>
  <si>
    <t>11020463</t>
  </si>
  <si>
    <t>SHEVA VENTURES FUND</t>
  </si>
  <si>
    <t>11019461</t>
  </si>
  <si>
    <t>TARGET RAPYD 2</t>
  </si>
  <si>
    <t>11019476</t>
  </si>
  <si>
    <t>TARGET WEFOX 2</t>
  </si>
  <si>
    <t>11019349</t>
  </si>
  <si>
    <t>VINTAGE FUND 7 ACCESS</t>
  </si>
  <si>
    <t>11019985</t>
  </si>
  <si>
    <t>VINTAGE FUND 7 BREAKOUT</t>
  </si>
  <si>
    <t>11019986</t>
  </si>
  <si>
    <t>VIOLA OPPORTUNITY I</t>
  </si>
  <si>
    <t>11019451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</si>
  <si>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נדל"ן בחו"ל</t>
    </r>
  </si>
  <si>
    <t>ELECTRA AMERICA PRINCIPAL HOSP</t>
  </si>
  <si>
    <t>11019455</t>
  </si>
  <si>
    <t>ELECTRA MULTIFAMILY INVESTMENT</t>
  </si>
  <si>
    <t>11018732</t>
  </si>
  <si>
    <t>LCN EURO FUND</t>
  </si>
  <si>
    <t>11018921</t>
  </si>
  <si>
    <t>MEDEAL GROUP FUND</t>
  </si>
  <si>
    <t>11018780</t>
  </si>
  <si>
    <t>OAK STREET REAL ESTATE VI</t>
  </si>
  <si>
    <t>11020012</t>
  </si>
  <si>
    <t>PAGAYA SMARTRESI F1</t>
  </si>
  <si>
    <t>KYG68775108F</t>
  </si>
  <si>
    <t>RIALITO</t>
  </si>
  <si>
    <t>11018714</t>
  </si>
  <si>
    <t>Starlight Bond</t>
  </si>
  <si>
    <t>11019978</t>
  </si>
  <si>
    <t>STARLIGHT CANADIAN RESIDENTIAL</t>
  </si>
  <si>
    <t>11019474</t>
  </si>
  <si>
    <t>YELLOWSTONE PLATFORM HOLDINGS</t>
  </si>
  <si>
    <t>11019282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</si>
  <si>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גידור בחו"ל</t>
    </r>
  </si>
  <si>
    <t>COMMUNITY CAYMAN FUND</t>
  </si>
  <si>
    <t>11019993</t>
  </si>
  <si>
    <t>LUCID ALTERNATIVE FUND</t>
  </si>
  <si>
    <t>11020009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</si>
  <si>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השקעה אחרות בחו"ל</t>
    </r>
  </si>
  <si>
    <t xml:space="preserve">                       AVENUE1</t>
  </si>
  <si>
    <t>11018733</t>
  </si>
  <si>
    <t xml:space="preserve">                       AVENUE2</t>
  </si>
  <si>
    <t>11018734</t>
  </si>
  <si>
    <t>1L-MORE ALTERNATIVE CREDIT FU</t>
  </si>
  <si>
    <t>11019131</t>
  </si>
  <si>
    <t>ACIP APEX CO-INVEST FEEDER (CA</t>
  </si>
  <si>
    <t>11019459</t>
  </si>
  <si>
    <t>ARC FUND IV</t>
  </si>
  <si>
    <t>11020457</t>
  </si>
  <si>
    <t>ARJUN ALLIANCE EUROPE 1 LP</t>
  </si>
  <si>
    <t>11019017</t>
  </si>
  <si>
    <t>CF GLOBAL 5</t>
  </si>
  <si>
    <t>11019485</t>
  </si>
  <si>
    <t>COLLER CREDIT 2</t>
  </si>
  <si>
    <t>11019458</t>
  </si>
  <si>
    <t>COLLER CREDIT OPPORTUNITIES</t>
  </si>
  <si>
    <t>11019246</t>
  </si>
  <si>
    <t>COLLER1</t>
  </si>
  <si>
    <t>11018752</t>
  </si>
  <si>
    <t>COLLER2</t>
  </si>
  <si>
    <t>11018753</t>
  </si>
  <si>
    <t>COMMUNITY LIFE SCIENCES</t>
  </si>
  <si>
    <t>11020000</t>
  </si>
  <si>
    <t>Crossroads European Real Estat</t>
  </si>
  <si>
    <t>11019347</t>
  </si>
  <si>
    <t>DOVER STREET XL</t>
  </si>
  <si>
    <t>11019995</t>
  </si>
  <si>
    <t>ECP FUND V</t>
  </si>
  <si>
    <t>11020029</t>
  </si>
  <si>
    <t>ECP FUND V-BEARS</t>
  </si>
  <si>
    <t>11019763</t>
  </si>
  <si>
    <t>ELECTRA CAPITAL PM FUND</t>
  </si>
  <si>
    <t>11018907</t>
  </si>
  <si>
    <t>FUND EQT INFRASTRUCTURE V</t>
  </si>
  <si>
    <t>11019210</t>
  </si>
  <si>
    <t>HARBERT GENERATE CO-INVESTMENT</t>
  </si>
  <si>
    <t>11019209</t>
  </si>
  <si>
    <t>HGI MULTIFAMILY</t>
  </si>
  <si>
    <t>11019991</t>
  </si>
  <si>
    <t>HILLWOOD EU</t>
  </si>
  <si>
    <t>11019348</t>
  </si>
  <si>
    <t>ISRAEL GENERATE FUND</t>
  </si>
  <si>
    <t>11019987</t>
  </si>
  <si>
    <t>KAIN PERA LP</t>
  </si>
  <si>
    <t>11019482</t>
  </si>
  <si>
    <t>LLCP LOWER MIDDLE MARKET LLM 3</t>
  </si>
  <si>
    <t>11019222</t>
  </si>
  <si>
    <t>MADISON REALTY</t>
  </si>
  <si>
    <t>11019980</t>
  </si>
  <si>
    <t>MEDISON FUND-1</t>
  </si>
  <si>
    <t>11018596</t>
  </si>
  <si>
    <t>OEP VIII PGW CO-INVESTMENT PAR</t>
  </si>
  <si>
    <t>11019481</t>
  </si>
  <si>
    <t>ONE EQUITY PARTERS VII</t>
  </si>
  <si>
    <t>11019336</t>
  </si>
  <si>
    <t>PAGAYA</t>
  </si>
  <si>
    <t>KYG687751084</t>
  </si>
  <si>
    <t>PANTHEON GLOBAL INFRASTRUCTURE</t>
  </si>
  <si>
    <t>11020456</t>
  </si>
  <si>
    <t>PHOENIX CO-INVEST</t>
  </si>
  <si>
    <t>11018236</t>
  </si>
  <si>
    <t>TARGET GLOBAL GROWTH FUND II</t>
  </si>
  <si>
    <t>11019295</t>
  </si>
  <si>
    <t>TARGET THE VETS</t>
  </si>
  <si>
    <t>11019470</t>
  </si>
  <si>
    <t>VERTEX VENTURES OB LIMITED</t>
  </si>
  <si>
    <t>11019475</t>
  </si>
  <si>
    <t>Vgames II</t>
  </si>
  <si>
    <t>11019362</t>
  </si>
  <si>
    <t>VIOLA CREDIT GL</t>
  </si>
  <si>
    <t>11019977</t>
  </si>
  <si>
    <t>YELLOWSTONE 2</t>
  </si>
  <si>
    <t>11019591</t>
  </si>
  <si>
    <t xml:space="preserve">שם מסלול 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</si>
  <si>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</si>
  <si>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6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כתבי אופציה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</si>
  <si>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כתבי אופציה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</si>
  <si>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כתבי אופציה בישראל</t>
    </r>
  </si>
  <si>
    <t>בליץ אופ</t>
  </si>
  <si>
    <t>11019108</t>
  </si>
  <si>
    <t>רשוב אנרגיה אפלס</t>
  </si>
  <si>
    <t>11020432</t>
  </si>
  <si>
    <t>טי.ג'י.איי אופ</t>
  </si>
  <si>
    <t>11020030</t>
  </si>
  <si>
    <t>אאורה אופציה</t>
  </si>
  <si>
    <t>11019260</t>
  </si>
  <si>
    <t>בינוי</t>
  </si>
  <si>
    <t>לוזון אופ ל.ס</t>
  </si>
  <si>
    <t>11019574</t>
  </si>
  <si>
    <t>להב אופציה לא סחירה</t>
  </si>
  <si>
    <t>11020404</t>
  </si>
  <si>
    <t>מגוריט אופ 1</t>
  </si>
  <si>
    <t>11018970</t>
  </si>
  <si>
    <t>ברנמילר   אופ א</t>
  </si>
  <si>
    <t>11018416</t>
  </si>
  <si>
    <t>אקסל סולושנס גרופ</t>
  </si>
  <si>
    <t>11018407</t>
  </si>
  <si>
    <t>נרהטק מדיה אופ</t>
  </si>
  <si>
    <t>11019688</t>
  </si>
  <si>
    <t>שגריר אופ לס</t>
  </si>
  <si>
    <t>11019693</t>
  </si>
  <si>
    <t>אפסי ברנ אופ2לס</t>
  </si>
  <si>
    <t>11019037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</si>
  <si>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כתבי אופציה בחו"ל </t>
    </r>
  </si>
  <si>
    <t>SYTA 11.5 6/24</t>
  </si>
  <si>
    <t>11018755</t>
  </si>
  <si>
    <t>Food, Beverage &amp; Tobacco</t>
  </si>
  <si>
    <t>HUBC OPT N.T</t>
  </si>
  <si>
    <t>11020003</t>
  </si>
  <si>
    <t>LUSIX SAFE</t>
  </si>
  <si>
    <t>11019450</t>
  </si>
  <si>
    <t>CANDID 2 WARRANTS</t>
  </si>
  <si>
    <t>11019990</t>
  </si>
  <si>
    <t>PROTALIX BIOTHERAPEUTICSכתב או</t>
  </si>
  <si>
    <t>11018326</t>
  </si>
  <si>
    <t>SCTC OPT</t>
  </si>
  <si>
    <t>11018924</t>
  </si>
  <si>
    <t>UAS DRONE WRT</t>
  </si>
  <si>
    <t>11019032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</si>
  <si>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</si>
  <si>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7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</si>
  <si>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</si>
  <si>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</si>
  <si>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</si>
  <si>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ש"ח/מט"ח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</si>
  <si>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מט"ח/מט"ח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</si>
  <si>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</si>
  <si>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</si>
  <si>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</si>
  <si>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</si>
  <si>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מטבע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</si>
  <si>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</si>
  <si>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סחורות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</si>
  <si>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</si>
  <si>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</si>
  <si>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8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</si>
  <si>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</si>
  <si>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</si>
  <si>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 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</si>
  <si>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ש"ח/מט"ח</t>
    </r>
  </si>
  <si>
    <t>Currency Swap $/ILS 1/31</t>
  </si>
  <si>
    <t>11020695</t>
  </si>
  <si>
    <t>11020696</t>
  </si>
  <si>
    <t>Currency Swap $/ILS 4/27</t>
  </si>
  <si>
    <t>11020691</t>
  </si>
  <si>
    <t>11020692</t>
  </si>
  <si>
    <t>Currency Swap $/ILS 5/38</t>
  </si>
  <si>
    <t>11020693</t>
  </si>
  <si>
    <t>11020694</t>
  </si>
  <si>
    <t>Currency Swap $/ILS 6/30</t>
  </si>
  <si>
    <t>11020701</t>
  </si>
  <si>
    <t>11020702</t>
  </si>
  <si>
    <t>Currency Swap EURILS 5/27</t>
  </si>
  <si>
    <t>11020699</t>
  </si>
  <si>
    <t>11020700</t>
  </si>
  <si>
    <t>Currency Swap EURILS 5/30</t>
  </si>
  <si>
    <t>11020681</t>
  </si>
  <si>
    <t>11020683</t>
  </si>
  <si>
    <t>11020684</t>
  </si>
  <si>
    <t>11020685</t>
  </si>
  <si>
    <t>11020688</t>
  </si>
  <si>
    <t>11020689</t>
  </si>
  <si>
    <t>11020697</t>
  </si>
  <si>
    <t>11020698</t>
  </si>
  <si>
    <t>Currency Swap EURILS 9/27</t>
  </si>
  <si>
    <t>11020686</t>
  </si>
  <si>
    <t>11020687</t>
  </si>
  <si>
    <t>DIL#8946528</t>
  </si>
  <si>
    <t>11020282</t>
  </si>
  <si>
    <t>FX FORWARD EUR/ILS 23-10-2024</t>
  </si>
  <si>
    <t>11020290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</si>
  <si>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מט"ח/מט"ח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</si>
  <si>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</si>
  <si>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t>IR Swap 02/25 4.180</t>
  </si>
  <si>
    <t>11020721</t>
  </si>
  <si>
    <t>11020722</t>
  </si>
  <si>
    <t>IR Swap 03/24 2.6525</t>
  </si>
  <si>
    <t>11020719</t>
  </si>
  <si>
    <t>11020720</t>
  </si>
  <si>
    <t>IR Swap 11/24 0.4725</t>
  </si>
  <si>
    <t>11020714</t>
  </si>
  <si>
    <t>11020715</t>
  </si>
  <si>
    <t>IR Swap 11/24 0.74</t>
  </si>
  <si>
    <t>11020712</t>
  </si>
  <si>
    <t>11020713</t>
  </si>
  <si>
    <t>IR Swap 11/24 1%</t>
  </si>
  <si>
    <t>11020717</t>
  </si>
  <si>
    <t>11020718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</si>
  <si>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</si>
  <si>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</si>
  <si>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 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</si>
  <si>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מטבע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</si>
  <si>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</si>
  <si>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אחרים</t>
    </r>
  </si>
  <si>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</si>
  <si>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9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מוצרים מובנים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</si>
  <si>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מובנים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</si>
  <si>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</si>
  <si>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</si>
  <si>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</si>
  <si>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</si>
  <si>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</si>
  <si>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</si>
  <si>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הון (Equity Tranch) בישראל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</si>
  <si>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בישראל בדירוג (AA-) ומעלה  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</si>
  <si>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בישראל בדירוג (BB+)ומטה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</si>
  <si>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חוב (Tranch) בישראל בדירוג (BBB:+A-)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</si>
  <si>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</si>
  <si>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</si>
  <si>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r>
      <rPr>
        <b/>
        <sz val="10"/>
        <color theme="1"/>
        <rFont val="Tahoma"/>
        <family val="2"/>
      </rPr>
      <t xml:space="preserve">סה"כ </t>
    </r>
  </si>
  <si>
    <t>BNP 0 18/2/25</t>
  </si>
  <si>
    <t>XS2451639830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</si>
  <si>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</si>
  <si>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</si>
  <si>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</si>
  <si>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הון (Equity Tranch)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</si>
  <si>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בחו"ל בדירוג (AA-) ומעלה  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</si>
  <si>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בחו"ל בדירוג (BB+)ומטה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</si>
  <si>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חוב (Tranch) בחו"ל בדירוג (BBB:+A-)</t>
    </r>
  </si>
  <si>
    <r>
      <rPr>
        <b/>
        <sz val="10"/>
        <color theme="1"/>
        <rFont val="Tahoma"/>
        <family val="2"/>
      </rPr>
      <t>1.ד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הלוואות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</si>
  <si>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הלוואות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</si>
  <si>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קונסורציום כן / לא</t>
  </si>
  <si>
    <t>ענף משק</t>
  </si>
  <si>
    <t>שיעור ריבית ממוצע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</si>
  <si>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הלוואות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</si>
  <si>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</si>
  <si>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כנגד חסכון עמיתים/מבוטחים</t>
    </r>
  </si>
  <si>
    <t>לא</t>
  </si>
  <si>
    <t>הלוואה בריבית משתנה 12533</t>
  </si>
  <si>
    <t>פיגורים 12533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</si>
  <si>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במשכנתא או תיקי משכנתאות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</si>
  <si>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ערבות בנקאית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</si>
  <si>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בביטחונות אחרים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</si>
  <si>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מובטחות</t>
    </r>
  </si>
  <si>
    <t>שירותים פיננסים</t>
  </si>
  <si>
    <t>A3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</si>
  <si>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</si>
  <si>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במשכנתא או תיקי משכנתאות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</si>
  <si>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בערבות בנקאית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</si>
  <si>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בביטחונות אחרים</t>
    </r>
  </si>
  <si>
    <t>ENERGY</t>
  </si>
  <si>
    <t>Hotels Restaurants &amp; Leisure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</si>
  <si>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מובטחות</t>
    </r>
  </si>
  <si>
    <t>פנימי</t>
  </si>
  <si>
    <t xml:space="preserve"> Diversified Financials</t>
  </si>
  <si>
    <r>
      <rPr>
        <b/>
        <sz val="10"/>
        <color theme="1"/>
        <rFont val="Tahoma"/>
        <family val="2"/>
      </rPr>
      <t>1.ה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פקדונות מעל 3 חודשים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</si>
  <si>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פקדונות מעל 3 חודשים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</si>
  <si>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פקדונות מעל 3 חודשים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</si>
  <si>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</si>
  <si>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מדד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</si>
  <si>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 מדד</t>
    </r>
  </si>
  <si>
    <t>פק לאומי 4.5 קב</t>
  </si>
  <si>
    <t>11019935</t>
  </si>
  <si>
    <t>פקדון ב.מזרחי</t>
  </si>
  <si>
    <t>11019578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</si>
  <si>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</si>
  <si>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למדד 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</si>
  <si>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נקובים במט"ח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</si>
  <si>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</si>
  <si>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רלוונטי</t>
    </r>
  </si>
  <si>
    <r>
      <rPr>
        <b/>
        <sz val="10"/>
        <color theme="1"/>
        <rFont val="Tahoma"/>
        <family val="2"/>
      </rPr>
      <t>1.ו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זכויות מקרקעין</t>
    </r>
  </si>
  <si>
    <t>תאריך שערוך אחרון</t>
  </si>
  <si>
    <t>אופי הנכס</t>
  </si>
  <si>
    <t>שיעור תשואה במהלך התקופה</t>
  </si>
  <si>
    <t>שווי משוערך</t>
  </si>
  <si>
    <t>כתובת הנכס</t>
  </si>
  <si>
    <t xml:space="preserve">כתובת 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</si>
  <si>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מקרקעין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</si>
  <si>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מקרקעין בישראל: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</si>
  <si>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מניב</t>
    </r>
  </si>
  <si>
    <t>בניין לב רם ירושלים</t>
  </si>
  <si>
    <t xml:space="preserve"> משרדים       </t>
  </si>
  <si>
    <t xml:space="preserve">  דבורה הנביאה 2 , ירושלים                                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</si>
  <si>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מניב</t>
    </r>
  </si>
  <si>
    <t>ישראל קנדה מגדל צומת ערים</t>
  </si>
  <si>
    <t xml:space="preserve"> מגורים       </t>
  </si>
  <si>
    <t xml:space="preserve"> דב פרידמן 2 , מתחם הבורסה רמת גן                         </t>
  </si>
  <si>
    <t>פרויקט בנק לאומי</t>
  </si>
  <si>
    <t xml:space="preserve"> מגורים ומסחר </t>
  </si>
  <si>
    <t xml:space="preserve"> יהודה הלוי 22, תל אביב                                   </t>
  </si>
  <si>
    <t>כנפי רוח בניית ירושלים</t>
  </si>
  <si>
    <t xml:space="preserve"> כנפי נשרים 1 (גבעת שאול) , ירושלים                       </t>
  </si>
  <si>
    <t>פרויקט סומייל</t>
  </si>
  <si>
    <t xml:space="preserve"> מתחם סומייל , זבוטינסקי פינת אבן גבירול , תל אביב        </t>
  </si>
  <si>
    <t>פרויקט שערי צדק</t>
  </si>
  <si>
    <t xml:space="preserve">יפו 161, ירושלים                                          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</si>
  <si>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מקרקעין בחו"ל: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</si>
  <si>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מניב</t>
    </r>
  </si>
  <si>
    <t>ARC FUND IV LP SERIES B CHELSE</t>
  </si>
  <si>
    <t xml:space="preserve">  224East 20th Street, New York                           </t>
  </si>
  <si>
    <t>GRAMERCY ARC</t>
  </si>
  <si>
    <t xml:space="preserve">  229-233 East 21st  Street , New York                    </t>
  </si>
  <si>
    <t>APEXUS BWI</t>
  </si>
  <si>
    <t xml:space="preserve"> תעשייה       </t>
  </si>
  <si>
    <t xml:space="preserve">  Fallard Ct, Upper Marlboro, MD 20772, USA 9900          </t>
  </si>
  <si>
    <t>HOLBORN STATION PROPERTY LIMIT</t>
  </si>
  <si>
    <t xml:space="preserve">  Kingsboume house, 229-231 High Holborn, London          </t>
  </si>
  <si>
    <t>APEXUS CONYERS</t>
  </si>
  <si>
    <t xml:space="preserve">  Rockdale Industrial Blvd, Conyers GA 1601               </t>
  </si>
  <si>
    <t>APEXUS PITTSBURGH</t>
  </si>
  <si>
    <t xml:space="preserve">  Roswell Rd Pittsburgh, PA 15205 2250                    </t>
  </si>
  <si>
    <t>APEXUS CICERO</t>
  </si>
  <si>
    <t xml:space="preserve">  S Central Ave Cicero IL, 60804 3100                     </t>
  </si>
  <si>
    <t>APEXUS CHICAGO BENSENVILLE</t>
  </si>
  <si>
    <t xml:space="preserve">  Sesame St, Bensenville, IL 60131 1010-1050              </t>
  </si>
  <si>
    <t>APEXUS O'HARE CHICAGO ALSIP</t>
  </si>
  <si>
    <t>APEXUS SHELBY OAKS</t>
  </si>
  <si>
    <t xml:space="preserve">  Shelby View Dr, Memphis, TN 38134, USA 6400             </t>
  </si>
  <si>
    <t>PREMIER 130 DUANE LLC</t>
  </si>
  <si>
    <t xml:space="preserve"> מלונאות      </t>
  </si>
  <si>
    <t xml:space="preserve"> Duane St , New York , NY 130                             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</si>
  <si>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מניב</t>
    </r>
  </si>
  <si>
    <t>ARC FUND IV LP SERIES B6</t>
  </si>
  <si>
    <t xml:space="preserve">   159 Boerum Street, Brooklyn, NY 11206                  </t>
  </si>
  <si>
    <t>CHELSEA ARC</t>
  </si>
  <si>
    <t xml:space="preserve">   East 20th  Street , New York 224                       </t>
  </si>
  <si>
    <t>KIPS BAY ARC</t>
  </si>
  <si>
    <t xml:space="preserve">   East 31st Street, New York, New York  211-213          </t>
  </si>
  <si>
    <t>ARC FUND IV LP SERIES B4</t>
  </si>
  <si>
    <t xml:space="preserve">  40th Avenue, Long Island City, NY 11101 29-16           </t>
  </si>
  <si>
    <r>
      <rPr>
        <b/>
        <sz val="10"/>
        <color theme="1"/>
        <rFont val="Tahoma"/>
        <family val="2"/>
      </rPr>
      <t>1.ז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השקעה בחברות מוחזקות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</si>
  <si>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השקעה בחברות מוחזקות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</si>
  <si>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</si>
  <si>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</si>
  <si>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>1.ח.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השקעות אחרות</t>
    </r>
  </si>
  <si>
    <t>מספר הנייר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</si>
  <si>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השקעות אחרות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</si>
  <si>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</si>
  <si>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</si>
  <si>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>1.ט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יתרות התחייבות להשקעה:</t>
    </r>
  </si>
  <si>
    <t>סכום ההתחייבות</t>
  </si>
  <si>
    <t>תאריך סיום ההתחייבות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</si>
  <si>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יתרות התחייבות להשקעה: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</si>
  <si>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</si>
  <si>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</si>
  <si>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t>1L-MORE Alternative Credit Fund</t>
  </si>
  <si>
    <t>ACIP Apex Co-Invest Feeder (Cayman)</t>
  </si>
  <si>
    <t xml:space="preserve">Almadev Genesis Limited Partnership </t>
  </si>
  <si>
    <t>ARC Fund IV, LP</t>
  </si>
  <si>
    <t>Avenue B-1</t>
  </si>
  <si>
    <t>Avenue B-2</t>
  </si>
  <si>
    <t>Beacon Offshore Energy Development LLC</t>
  </si>
  <si>
    <t>BOE II Exploration LLC</t>
  </si>
  <si>
    <t>CF Global 5 LP</t>
  </si>
  <si>
    <t>Coller A</t>
  </si>
  <si>
    <t>Coller B</t>
  </si>
  <si>
    <t>Coller Credit Opportunities</t>
  </si>
  <si>
    <t>Coller Credit Opportunities I – Annex II</t>
  </si>
  <si>
    <t>Community Life Sciences, LP</t>
  </si>
  <si>
    <t>Crossroads European Real Estate Fund II</t>
  </si>
  <si>
    <t>Dover Street XI L.P Dover Street XI L.P</t>
  </si>
  <si>
    <t>ECP Fund V</t>
  </si>
  <si>
    <t>ECP V Co-Invest (Bears)  ECP Fund V (Bears C</t>
  </si>
  <si>
    <t>Electra America Principal Hospitality</t>
  </si>
  <si>
    <t>EU Industrial Club IV SCSp</t>
  </si>
  <si>
    <t>Fund EQT Infrastructure V</t>
  </si>
  <si>
    <t>Group 11 Fund VI, L.P.</t>
  </si>
  <si>
    <t>Hanaco II L.P</t>
  </si>
  <si>
    <t>Harbert Generate Co-Investment Fund</t>
  </si>
  <si>
    <t xml:space="preserve">HEQ Blue Ridge LLC </t>
  </si>
  <si>
    <t>HGI Multifamily Credit Fund LP HGI Multifamily Cr</t>
  </si>
  <si>
    <t>HV Gondor Feeder L.P</t>
  </si>
  <si>
    <t>ICP II</t>
  </si>
  <si>
    <t>Kain Pera, LP</t>
  </si>
  <si>
    <t>LLCP Lower Middle Market (LLM) III</t>
  </si>
  <si>
    <t>Lusix</t>
  </si>
  <si>
    <t>Madison Realty Capital Debt Fund VI LP</t>
  </si>
  <si>
    <t>MORETECH VENTURES II, L.P</t>
  </si>
  <si>
    <t>Morrag Investments I, Limited Partnership</t>
  </si>
  <si>
    <t>Oak Street Real Estate Capital Fund VI, LP</t>
  </si>
  <si>
    <t>One Equity Partners VIII, L.P.</t>
  </si>
  <si>
    <t>Pantheon Global Infrastructure Fund IV -Luxembourg</t>
  </si>
  <si>
    <t>Peregrin Growth</t>
  </si>
  <si>
    <t>phoenix co-invest</t>
  </si>
  <si>
    <t>Qumra Opportunity</t>
  </si>
  <si>
    <t>Shenhai, LLC</t>
  </si>
  <si>
    <t>Sheva Ventures Fund</t>
  </si>
  <si>
    <t>Stardom Media Ventures Stardom Media Ventures</t>
  </si>
  <si>
    <t>Starlight Bond FP I LP (BTR)</t>
  </si>
  <si>
    <t>Starlight Canadian Residential Growth Fund III</t>
  </si>
  <si>
    <t xml:space="preserve">Sunbit, Inc.  </t>
  </si>
  <si>
    <t>Target Global Growth Fund II</t>
  </si>
  <si>
    <t>Target GlobalOpportunities -  Krypton</t>
  </si>
  <si>
    <t>Value AP Partners Seeds (Tomatech)</t>
  </si>
  <si>
    <t>Value Base Fund Limited Partnership</t>
  </si>
  <si>
    <t>Vertex Israel Opportunity II Fund</t>
  </si>
  <si>
    <t>Vertex Ventures OB Limited Partnership</t>
  </si>
  <si>
    <t>Vintage Fund of Funds VII (Access) Feeder, L.P.</t>
  </si>
  <si>
    <t>Vintage Fund of Funds VII (Breakout) Feeder, L.P</t>
  </si>
  <si>
    <t>Viola Credit GL II, Limited Partnership</t>
  </si>
  <si>
    <t>Viola Growth IV L.P Viola Growth IV L.P Viola Gr</t>
  </si>
  <si>
    <t>Yellowstone Platform Holdings A LP  Yellowstone</t>
  </si>
  <si>
    <t>קרן Rialto</t>
  </si>
  <si>
    <t>קרן מדיסון</t>
  </si>
  <si>
    <t>קרן מידאל</t>
  </si>
  <si>
    <r>
      <rPr>
        <b/>
        <sz val="10"/>
        <color theme="1"/>
        <rFont val="Tahoma"/>
        <family val="2"/>
      </rPr>
      <t>2.א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 סחיר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</si>
  <si>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</si>
  <si>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 xml:space="preserve">ריבית אפקטיבית </t>
  </si>
  <si>
    <t>עלות מתואמת</t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</si>
  <si>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</si>
  <si>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</si>
  <si>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</si>
  <si>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</si>
  <si>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</si>
  <si>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</si>
  <si>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</si>
  <si>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</si>
  <si>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r>
      <rPr>
        <b/>
        <sz val="10"/>
        <color theme="1"/>
        <rFont val="Tahoma"/>
        <family val="2"/>
      </rPr>
      <t>2.ב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 לא סחיר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</si>
  <si>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</si>
  <si>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</si>
  <si>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</si>
  <si>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</si>
  <si>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</si>
  <si>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</si>
  <si>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</si>
  <si>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</si>
  <si>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</si>
  <si>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r>
      <rPr>
        <b/>
        <sz val="10"/>
        <color theme="1"/>
        <rFont val="Tahoma"/>
        <family val="2"/>
      </rPr>
      <t>2.ג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מסגרות אשראי מנוצלות ללווים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</si>
  <si>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</si>
  <si>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מסגרת אשראי מנוצלות ללווים</t>
    </r>
  </si>
  <si>
    <t>בישראל: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</si>
  <si>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</si>
  <si>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</si>
  <si>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</si>
  <si>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</si>
  <si>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t>סה"כ בחו"ל: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</si>
  <si>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</si>
  <si>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</si>
  <si>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t xml:space="preserve"> חג'ג' אג"ח יא חסום</t>
  </si>
  <si>
    <t>הלוואה 9 08/2021</t>
  </si>
  <si>
    <t>הלוואה 14 10/2021</t>
  </si>
  <si>
    <t>הלוואה 13 10/2021</t>
  </si>
  <si>
    <t>הלוואה 22 01/2022</t>
  </si>
  <si>
    <t>הלוואה 23 02/2022</t>
  </si>
  <si>
    <t>הלוואה 26 02/2022</t>
  </si>
  <si>
    <t>הלוואה 27 02/2022</t>
  </si>
  <si>
    <t>הלוואה 6 06/2021</t>
  </si>
  <si>
    <t>הלוואה 29 03/2022</t>
  </si>
  <si>
    <t>הלוואה 33 03/2022</t>
  </si>
  <si>
    <t>הלוואה 35 03/2022</t>
  </si>
  <si>
    <t>הלוואה 8 07/2021</t>
  </si>
  <si>
    <t>הלוואה 5 06/2021</t>
  </si>
  <si>
    <t>הלוואה 16 10/2021</t>
  </si>
  <si>
    <t>הלוואה 3 05/2021</t>
  </si>
  <si>
    <t>הלוואה 2 04/2021</t>
  </si>
  <si>
    <t>הלוואה 4 05/2021</t>
  </si>
  <si>
    <t>הלוואה 31 03/2022</t>
  </si>
  <si>
    <t>הלוואה 20 01/2022</t>
  </si>
  <si>
    <t>הלוואה 18 12/2021</t>
  </si>
  <si>
    <t>הלוואה 28 03/2022</t>
  </si>
  <si>
    <t>הלוואה 54 08/2022</t>
  </si>
  <si>
    <t>הלוואה 55 08/2022</t>
  </si>
  <si>
    <t>הלוואה 56 09/2022</t>
  </si>
  <si>
    <t>הלוואה 57 07/2022</t>
  </si>
  <si>
    <t>הלוואה 58 07/2022</t>
  </si>
  <si>
    <t>הלוואה 60 07/2022</t>
  </si>
  <si>
    <t>הלוואה 71 09/2022</t>
  </si>
  <si>
    <t>הלוואה 52 06/2022</t>
  </si>
  <si>
    <t>הלוואה 53 03/2022</t>
  </si>
  <si>
    <t>הלוואה 54 04/2022</t>
  </si>
  <si>
    <t>הלוואה 55 05/2022</t>
  </si>
  <si>
    <t>הלוואה 56 05/2022</t>
  </si>
  <si>
    <t>הלוואה 57 05/2022</t>
  </si>
  <si>
    <t>הלוואה 58 06/2022</t>
  </si>
  <si>
    <t>הלוואה 39 04/2022</t>
  </si>
  <si>
    <t>הלוואה 42 05/2022</t>
  </si>
  <si>
    <t>הלוואה 40 04/2022</t>
  </si>
  <si>
    <t>הלוואה 43 07/2022</t>
  </si>
  <si>
    <t>הלוואה 72 10/2022</t>
  </si>
  <si>
    <t>הלוואה 73 10/2022</t>
  </si>
  <si>
    <t>הלוואה 74 10/2022</t>
  </si>
  <si>
    <t>הלוואה 75 10/2022</t>
  </si>
  <si>
    <t>הלוואה 77 11/2022</t>
  </si>
  <si>
    <t>הלוואה 78 11/2022</t>
  </si>
  <si>
    <t>הלוואה 79 11/2022</t>
  </si>
  <si>
    <t>הלוואה 80 11/2022</t>
  </si>
  <si>
    <t>הלוואה 81 11/2022</t>
  </si>
  <si>
    <t>הלוואה 83 11/2022</t>
  </si>
  <si>
    <t>הלוואה 84 11/2022</t>
  </si>
  <si>
    <t>הלוואה 85 12/2022</t>
  </si>
  <si>
    <t>הלוואה 86 12/2022</t>
  </si>
  <si>
    <t>הלוואה 88 12/2022</t>
  </si>
  <si>
    <t>הלוואה 89 12/2022</t>
  </si>
  <si>
    <t>הלוואה 90 01/2023</t>
  </si>
  <si>
    <t>הלוואה 91 01/2023</t>
  </si>
  <si>
    <t>הלוואה 92 01/2023</t>
  </si>
  <si>
    <t>הלוואה 93 01/2023</t>
  </si>
  <si>
    <t>הלוואה 94 01/2023</t>
  </si>
  <si>
    <t>הלוואה 95 01/2023</t>
  </si>
  <si>
    <t>הלוואה 97 02/2023</t>
  </si>
  <si>
    <t>הלוואה 102 03/2023</t>
  </si>
  <si>
    <t>הלוואה 104 03/2023</t>
  </si>
  <si>
    <t>הלוואה 106 03/2023</t>
  </si>
  <si>
    <t>הלוואה 109 04/2023</t>
  </si>
  <si>
    <t>הלוואה 110 04/2023</t>
  </si>
  <si>
    <t>הלוואה 111 04/2023</t>
  </si>
  <si>
    <t>הלוואה 112 04/2023</t>
  </si>
  <si>
    <t>הלוואה 113 04/2023</t>
  </si>
  <si>
    <t>הלוואה 115 04/2023</t>
  </si>
  <si>
    <t>הלוואה 116 04/2023</t>
  </si>
  <si>
    <t>הלוואה 117 04/2023</t>
  </si>
  <si>
    <t>הלוואה 118 05/2023</t>
  </si>
  <si>
    <t>הלוואה 119 05/2023</t>
  </si>
  <si>
    <t>הלוואה 120 05/2023</t>
  </si>
  <si>
    <t>הלוואה 121 05/2023</t>
  </si>
  <si>
    <t>הלוואה 122 05/2023</t>
  </si>
  <si>
    <t>הלוואה 124 06/2023</t>
  </si>
  <si>
    <t>הלוואה 125 06/2023</t>
  </si>
  <si>
    <t>הלוואה 126 06/2023</t>
  </si>
  <si>
    <t>הלוואה 127 06/2023</t>
  </si>
  <si>
    <t>הלוואה 129 06/2023</t>
  </si>
  <si>
    <t>הלוואה 132 06/2023</t>
  </si>
  <si>
    <t>הלוואה 133 07/2023</t>
  </si>
  <si>
    <t>הלוואה 134 07/2023</t>
  </si>
  <si>
    <t>הלוואה 135 07/2023</t>
  </si>
  <si>
    <t>הלוואה 136 07/2023</t>
  </si>
  <si>
    <t>הלוואה 138 08/2023</t>
  </si>
  <si>
    <t>הלוואה 139 08/2023</t>
  </si>
  <si>
    <t>הלוואה 140 08/2023</t>
  </si>
  <si>
    <t>הלוואה 142 08/2023</t>
  </si>
  <si>
    <t>הלוואה 143 09/2023</t>
  </si>
  <si>
    <t>הלוואה 144 09/2023</t>
  </si>
  <si>
    <t>הלוואה 145 09/2023</t>
  </si>
  <si>
    <t>הלוואה 149 10/2023</t>
  </si>
  <si>
    <t>הלוואה 150 10/2023</t>
  </si>
  <si>
    <t>הלוואה 151 10/2023</t>
  </si>
  <si>
    <t>הלוואה 152 10/2023</t>
  </si>
  <si>
    <t>הלוואה 153 10/2023</t>
  </si>
  <si>
    <t>הלוואה 154 10/2023</t>
  </si>
  <si>
    <t>הלוואה 155 11/2023</t>
  </si>
  <si>
    <t>הלוואה 156 11/2023</t>
  </si>
  <si>
    <t>הלוואה 157 11/2023</t>
  </si>
  <si>
    <t>הלוואה 158 11/2023</t>
  </si>
  <si>
    <t>הלוואה 159 11/2023</t>
  </si>
  <si>
    <t>הלוואה 160 12/2023</t>
  </si>
  <si>
    <t>הלוואה 161 12/2023</t>
  </si>
  <si>
    <t>הלוואה 162 12/2023</t>
  </si>
  <si>
    <t>הלוואה 163 12/2023</t>
  </si>
  <si>
    <t>הלוואה 164 12/2023</t>
  </si>
  <si>
    <t>הלוואה 137 07/2023</t>
  </si>
  <si>
    <t>הלוואה 96 01/2023</t>
  </si>
  <si>
    <t>ריק במקור</t>
  </si>
  <si>
    <t>ריק במקור2</t>
  </si>
  <si>
    <t>ריק במקור3</t>
  </si>
  <si>
    <t>ריק במקור4</t>
  </si>
  <si>
    <t>ריק במקור5</t>
  </si>
  <si>
    <t>ריק במקור6</t>
  </si>
  <si>
    <t>ריק במקור7</t>
  </si>
  <si>
    <t>ריק במקור8</t>
  </si>
  <si>
    <t>ריק במקור9</t>
  </si>
  <si>
    <t>ריק במקור10</t>
  </si>
  <si>
    <t>ריק במקור11</t>
  </si>
  <si>
    <t>ריק במקור12</t>
  </si>
  <si>
    <t>ריק במקור13</t>
  </si>
  <si>
    <t>ריק במקור14</t>
  </si>
  <si>
    <t>ריק במקור15</t>
  </si>
  <si>
    <t>ריק במקור16</t>
  </si>
  <si>
    <t>ריק במקור17</t>
  </si>
  <si>
    <t>ריק במקור18</t>
  </si>
  <si>
    <t>ריק במקור19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</si>
</sst>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0"/>
    <numFmt numFmtId="165" formatCode="#,##0.00;#,##0.00&quot;-&quot;"/>
    <numFmt numFmtId="166" formatCode="#,##0.00%"/>
    <numFmt numFmtId="167" formatCode="#0.00"/>
    <numFmt numFmtId="168" formatCode="#,##0.######"/>
    <numFmt numFmtId="169" formatCode="#,##0.########"/>
    <numFmt numFmtId="170" formatCode="#,##0.00;\-#,##0.00;\ "/>
    <numFmt numFmtId="171" formatCode=";;;"/>
  </numFmts>
  <fonts count="5" x14ac:knownFonts="1">
    <font>
      <sz val="10"/>
      <color theme="1"/>
      <name val="Tahoma"/>
      <family val="2"/>
    </font>
    <font>
      <sz val="10"/>
      <color theme="1"/>
      <name val="Tahoma"/>
      <family val="2"/>
    </font>
    <font>
      <b/>
      <sz val="14"/>
      <color theme="1"/>
      <name val="Arial"/>
      <family val="2"/>
    </font>
    <font>
      <b/>
      <sz val="10"/>
      <color theme="1"/>
      <name val="Tahoma"/>
      <family val="2"/>
    </font>
    <font>
      <b/>
      <sz val="10"/>
      <color theme="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DFDFDF"/>
      </patternFill>
    </fill>
    <fill>
      <patternFill patternType="solid">
        <fgColor rgb="FFF2F1F1"/>
      </patternFill>
    </fill>
    <fill>
      <patternFill patternType="solid">
        <fgColor rgb="FFE2E2E2"/>
      </patternFill>
    </fill>
  </fills>
  <borders count="1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</borders>
  <cellStyleXfs count="1">
    <xf numFmtId="0" fontId="0" fillId="0" borderId="0"/>
  </cellStyleXfs>
  <cellXfs count="98">
    <xf numFmtId="0" fontId="0" fillId="0" borderId="0" xfId="0"/>
    <xf numFmtId="0" fontId="1" fillId="0" borderId="0" xfId="0" applyFont="1" applyAlignment="1">
      <alignment horizontal="right" vertical="center"/>
    </xf>
    <xf numFmtId="164" fontId="1" fillId="0" borderId="0" xfId="0" applyNumberFormat="1" applyFont="1" applyAlignment="1">
      <alignment horizontal="right" vertical="center"/>
    </xf>
    <xf numFmtId="0" fontId="0" fillId="2" borderId="2" xfId="0" applyFill="1" applyBorder="1"/>
    <xf numFmtId="0" fontId="3" fillId="2" borderId="2" xfId="0" applyFont="1" applyFill="1" applyBorder="1" applyAlignment="1">
      <alignment horizontal="center" vertical="top"/>
    </xf>
    <xf numFmtId="0" fontId="0" fillId="3" borderId="2" xfId="0" applyFill="1" applyBorder="1"/>
    <xf numFmtId="0" fontId="3" fillId="3" borderId="2" xfId="0" applyFont="1" applyFill="1" applyBorder="1" applyAlignment="1">
      <alignment horizontal="center" vertical="top"/>
    </xf>
    <xf numFmtId="0" fontId="3" fillId="2" borderId="2" xfId="0" applyFont="1" applyFill="1" applyBorder="1" applyAlignment="1">
      <alignment horizontal="right" vertical="top"/>
    </xf>
    <xf numFmtId="0" fontId="3" fillId="3" borderId="2" xfId="0" applyFont="1" applyFill="1" applyBorder="1" applyAlignment="1">
      <alignment horizontal="right" vertical="top"/>
    </xf>
    <xf numFmtId="0" fontId="0" fillId="0" borderId="2" xfId="0" applyBorder="1"/>
    <xf numFmtId="165" fontId="3" fillId="0" borderId="2" xfId="0" applyNumberFormat="1" applyFont="1" applyBorder="1" applyAlignment="1">
      <alignment horizontal="center" vertical="top"/>
    </xf>
    <xf numFmtId="166" fontId="3" fillId="0" borderId="2" xfId="0" applyNumberFormat="1" applyFont="1" applyBorder="1" applyAlignment="1">
      <alignment horizontal="center" vertical="top"/>
    </xf>
    <xf numFmtId="165" fontId="1" fillId="0" borderId="2" xfId="0" applyNumberFormat="1" applyFont="1" applyBorder="1" applyAlignment="1">
      <alignment horizontal="center" vertical="top"/>
    </xf>
    <xf numFmtId="166" fontId="1" fillId="0" borderId="2" xfId="0" applyNumberFormat="1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/>
    </xf>
    <xf numFmtId="0" fontId="3" fillId="0" borderId="2" xfId="0" applyFont="1" applyBorder="1" applyAlignment="1">
      <alignment horizontal="center" vertical="top"/>
    </xf>
    <xf numFmtId="0" fontId="3" fillId="4" borderId="1" xfId="0" applyFont="1" applyFill="1" applyBorder="1" applyAlignment="1">
      <alignment horizontal="center" vertical="top"/>
    </xf>
    <xf numFmtId="167" fontId="1" fillId="0" borderId="2" xfId="0" applyNumberFormat="1" applyFont="1" applyBorder="1" applyAlignment="1">
      <alignment horizontal="center" vertical="top"/>
    </xf>
    <xf numFmtId="0" fontId="3" fillId="0" borderId="2" xfId="0" applyFont="1" applyBorder="1" applyAlignment="1">
      <alignment horizontal="right" vertical="center"/>
    </xf>
    <xf numFmtId="165" fontId="3" fillId="0" borderId="2" xfId="0" applyNumberFormat="1" applyFont="1" applyBorder="1" applyAlignment="1">
      <alignment horizontal="center" vertical="center"/>
    </xf>
    <xf numFmtId="166" fontId="3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top"/>
    </xf>
    <xf numFmtId="4" fontId="3" fillId="0" borderId="2" xfId="0" applyNumberFormat="1" applyFont="1" applyBorder="1" applyAlignment="1">
      <alignment horizontal="center" vertical="center"/>
    </xf>
    <xf numFmtId="4" fontId="1" fillId="0" borderId="2" xfId="0" applyNumberFormat="1" applyFont="1" applyBorder="1" applyAlignment="1">
      <alignment horizontal="center" vertical="top"/>
    </xf>
    <xf numFmtId="168" fontId="1" fillId="0" borderId="2" xfId="0" applyNumberFormat="1" applyFont="1" applyBorder="1" applyAlignment="1">
      <alignment horizontal="center" vertical="top"/>
    </xf>
    <xf numFmtId="169" fontId="1" fillId="0" borderId="2" xfId="0" applyNumberFormat="1" applyFont="1" applyBorder="1" applyAlignment="1">
      <alignment horizontal="center" vertical="top"/>
    </xf>
    <xf numFmtId="3" fontId="1" fillId="0" borderId="2" xfId="0" applyNumberFormat="1" applyFont="1" applyBorder="1" applyAlignment="1">
      <alignment horizontal="center" vertical="top"/>
    </xf>
    <xf numFmtId="14" fontId="1" fillId="0" borderId="2" xfId="0" applyNumberFormat="1" applyFont="1" applyBorder="1" applyAlignment="1">
      <alignment horizontal="center" vertical="top"/>
    </xf>
    <xf numFmtId="0" fontId="3" fillId="0" borderId="2" xfId="0" applyFont="1" applyBorder="1" applyAlignment="1">
      <alignment horizontal="center" vertical="center"/>
    </xf>
    <xf numFmtId="170" fontId="3" fillId="0" borderId="2" xfId="0" applyNumberFormat="1" applyFont="1" applyBorder="1" applyAlignment="1">
      <alignment horizontal="center" vertical="center"/>
    </xf>
    <xf numFmtId="0" fontId="3" fillId="3" borderId="9" xfId="0" applyFont="1" applyFill="1" applyBorder="1" applyAlignment="1">
      <alignment horizontal="right" vertical="top"/>
    </xf>
    <xf numFmtId="0" fontId="3" fillId="0" borderId="1" xfId="0" applyFont="1" applyBorder="1" applyAlignment="1">
      <alignment horizontal="right" vertical="center"/>
    </xf>
    <xf numFmtId="0" fontId="1" fillId="0" borderId="2" xfId="0" applyFont="1" applyBorder="1" applyAlignment="1">
      <alignment horizontal="center" vertical="top" readingOrder="2"/>
    </xf>
    <xf numFmtId="14" fontId="1" fillId="0" borderId="2" xfId="0" applyNumberFormat="1" applyFont="1" applyBorder="1" applyAlignment="1">
      <alignment horizontal="center" vertical="top" readingOrder="2"/>
    </xf>
    <xf numFmtId="168" fontId="1" fillId="0" borderId="2" xfId="0" applyNumberFormat="1" applyFont="1" applyBorder="1" applyAlignment="1">
      <alignment horizontal="center" vertical="top" readingOrder="2"/>
    </xf>
    <xf numFmtId="166" fontId="1" fillId="0" borderId="2" xfId="0" applyNumberFormat="1" applyFont="1" applyBorder="1" applyAlignment="1">
      <alignment horizontal="center" vertical="top" readingOrder="2"/>
    </xf>
    <xf numFmtId="4" fontId="1" fillId="0" borderId="2" xfId="0" applyNumberFormat="1" applyFont="1" applyBorder="1" applyAlignment="1">
      <alignment horizontal="center" vertical="top" readingOrder="2"/>
    </xf>
    <xf numFmtId="164" fontId="1" fillId="0" borderId="2" xfId="0" applyNumberFormat="1" applyFont="1" applyBorder="1" applyAlignment="1">
      <alignment horizontal="center" vertical="top" readingOrder="2"/>
    </xf>
    <xf numFmtId="10" fontId="1" fillId="0" borderId="2" xfId="0" applyNumberFormat="1" applyFont="1" applyBorder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indent="3"/>
    </xf>
    <xf numFmtId="3" fontId="1" fillId="0" borderId="0" xfId="0" applyNumberFormat="1" applyFont="1" applyAlignment="1">
      <alignment horizontal="center" vertical="top"/>
    </xf>
    <xf numFmtId="0" fontId="2" fillId="0" borderId="0" xfId="0" applyFont="1" applyAlignment="1">
      <alignment horizontal="center" vertical="center"/>
    </xf>
    <xf numFmtId="0" fontId="0" fillId="0" borderId="0" xfId="0"/>
    <xf numFmtId="21" fontId="1" fillId="0" borderId="0" xfId="0" applyNumberFormat="1" applyFont="1" applyAlignment="1">
      <alignment horizontal="right" vertical="center"/>
    </xf>
    <xf numFmtId="0" fontId="3" fillId="0" borderId="3" xfId="0" applyFont="1" applyBorder="1" applyAlignment="1">
      <alignment horizontal="center" vertical="top"/>
    </xf>
    <xf numFmtId="0" fontId="0" fillId="0" borderId="4" xfId="0" applyBorder="1"/>
    <xf numFmtId="0" fontId="0" fillId="0" borderId="5" xfId="0" applyBorder="1"/>
    <xf numFmtId="164" fontId="3" fillId="2" borderId="6" xfId="0" applyNumberFormat="1" applyFont="1" applyFill="1" applyBorder="1" applyAlignment="1">
      <alignment horizontal="center" vertical="top"/>
    </xf>
    <xf numFmtId="0" fontId="0" fillId="2" borderId="7" xfId="0" applyFill="1" applyBorder="1"/>
    <xf numFmtId="0" fontId="0" fillId="2" borderId="8" xfId="0" applyFill="1" applyBorder="1"/>
    <xf numFmtId="0" fontId="4" fillId="2" borderId="6" xfId="0" applyFont="1" applyFill="1" applyBorder="1" applyAlignment="1">
      <alignment horizontal="center" vertical="top"/>
    </xf>
    <xf numFmtId="171" fontId="0" fillId="2" borderId="2" xfId="0" applyNumberFormat="1" applyFill="1" applyBorder="1"/>
    <xf numFmtId="171" fontId="0" fillId="3" borderId="2" xfId="0" applyNumberFormat="1" applyFill="1" applyBorder="1"/>
    <xf numFmtId="171" fontId="0" fillId="0" borderId="2" xfId="0" applyNumberFormat="1" applyBorder="1"/>
    <xf numFmtId="171" fontId="0" fillId="0" borderId="0" xfId="0" applyNumberFormat="1"/>
    <xf numFmtId="0" fontId="3" fillId="2" borderId="8" xfId="0" applyFont="1" applyFill="1" applyBorder="1" applyAlignment="1">
      <alignment horizontal="center" vertical="top"/>
    </xf>
    <xf numFmtId="0" fontId="3" fillId="0" borderId="8" xfId="0" applyFont="1" applyBorder="1" applyAlignment="1">
      <alignment horizontal="right" vertical="center"/>
    </xf>
    <xf numFmtId="0" fontId="1" fillId="0" borderId="8" xfId="0" applyFont="1" applyBorder="1" applyAlignment="1">
      <alignment horizontal="right" vertical="center"/>
    </xf>
    <xf numFmtId="0" fontId="3" fillId="2" borderId="6" xfId="0" applyFont="1" applyFill="1" applyBorder="1" applyAlignment="1">
      <alignment horizontal="center" vertical="top"/>
    </xf>
    <xf numFmtId="0" fontId="3" fillId="3" borderId="6" xfId="0" applyFont="1" applyFill="1" applyBorder="1" applyAlignment="1">
      <alignment horizontal="center" vertical="top"/>
    </xf>
    <xf numFmtId="166" fontId="3" fillId="0" borderId="6" xfId="0" applyNumberFormat="1" applyFont="1" applyBorder="1" applyAlignment="1">
      <alignment horizontal="center" vertical="center"/>
    </xf>
    <xf numFmtId="166" fontId="1" fillId="0" borderId="6" xfId="0" applyNumberFormat="1" applyFont="1" applyBorder="1" applyAlignment="1">
      <alignment horizontal="center" vertical="top"/>
    </xf>
    <xf numFmtId="0" fontId="3" fillId="0" borderId="7" xfId="0" applyFont="1" applyBorder="1" applyAlignment="1">
      <alignment horizontal="center" vertical="top"/>
    </xf>
    <xf numFmtId="0" fontId="3" fillId="0" borderId="10" xfId="0" applyFont="1" applyBorder="1" applyAlignment="1">
      <alignment horizontal="right" vertical="center"/>
    </xf>
    <xf numFmtId="171" fontId="0" fillId="0" borderId="7" xfId="0" applyNumberFormat="1" applyBorder="1"/>
    <xf numFmtId="171" fontId="0" fillId="2" borderId="8" xfId="0" applyNumberFormat="1" applyFill="1" applyBorder="1"/>
    <xf numFmtId="171" fontId="0" fillId="3" borderId="8" xfId="0" applyNumberFormat="1" applyFill="1" applyBorder="1"/>
    <xf numFmtId="171" fontId="0" fillId="0" borderId="6" xfId="0" applyNumberFormat="1" applyBorder="1"/>
    <xf numFmtId="171" fontId="0" fillId="0" borderId="11" xfId="0" applyNumberFormat="1" applyBorder="1"/>
    <xf numFmtId="171" fontId="0" fillId="0" borderId="12" xfId="0" applyNumberFormat="1" applyBorder="1"/>
    <xf numFmtId="164" fontId="3" fillId="2" borderId="7" xfId="0" applyNumberFormat="1" applyFont="1" applyFill="1" applyBorder="1" applyAlignment="1">
      <alignment horizontal="center" vertical="top"/>
    </xf>
    <xf numFmtId="0" fontId="1" fillId="0" borderId="10" xfId="0" applyFont="1" applyBorder="1" applyAlignment="1">
      <alignment horizontal="right" vertical="center"/>
    </xf>
    <xf numFmtId="0" fontId="1" fillId="0" borderId="11" xfId="0" applyFont="1" applyBorder="1" applyAlignment="1">
      <alignment horizontal="center" vertical="top"/>
    </xf>
    <xf numFmtId="4" fontId="1" fillId="0" borderId="11" xfId="0" applyNumberFormat="1" applyFont="1" applyBorder="1" applyAlignment="1">
      <alignment horizontal="center" vertical="top"/>
    </xf>
    <xf numFmtId="166" fontId="1" fillId="0" borderId="11" xfId="0" applyNumberFormat="1" applyFont="1" applyBorder="1" applyAlignment="1">
      <alignment horizontal="center" vertical="top"/>
    </xf>
    <xf numFmtId="166" fontId="1" fillId="0" borderId="12" xfId="0" applyNumberFormat="1" applyFont="1" applyBorder="1" applyAlignment="1">
      <alignment horizontal="center" vertical="top"/>
    </xf>
    <xf numFmtId="171" fontId="0" fillId="2" borderId="7" xfId="0" applyNumberFormat="1" applyFill="1" applyBorder="1"/>
    <xf numFmtId="0" fontId="1" fillId="0" borderId="8" xfId="0" applyFont="1" applyBorder="1" applyAlignment="1">
      <alignment horizontal="right" vertical="center" readingOrder="2"/>
    </xf>
    <xf numFmtId="169" fontId="1" fillId="0" borderId="11" xfId="0" applyNumberFormat="1" applyFont="1" applyBorder="1" applyAlignment="1">
      <alignment horizontal="center" vertical="top"/>
    </xf>
    <xf numFmtId="171" fontId="0" fillId="0" borderId="2" xfId="0" applyNumberFormat="1" applyBorder="1" applyAlignment="1">
      <alignment readingOrder="2"/>
    </xf>
    <xf numFmtId="164" fontId="1" fillId="0" borderId="11" xfId="0" applyNumberFormat="1" applyFont="1" applyBorder="1" applyAlignment="1">
      <alignment horizontal="center" vertical="top"/>
    </xf>
    <xf numFmtId="171" fontId="0" fillId="0" borderId="8" xfId="0" applyNumberFormat="1" applyBorder="1"/>
    <xf numFmtId="171" fontId="3" fillId="0" borderId="2" xfId="0" applyNumberFormat="1" applyFont="1" applyBorder="1" applyAlignment="1">
      <alignment horizontal="center" vertical="center"/>
    </xf>
    <xf numFmtId="171" fontId="3" fillId="0" borderId="6" xfId="0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14" fontId="1" fillId="0" borderId="11" xfId="0" applyNumberFormat="1" applyFont="1" applyBorder="1" applyAlignment="1">
      <alignment horizontal="center" vertical="top"/>
    </xf>
    <xf numFmtId="0" fontId="1" fillId="0" borderId="7" xfId="0" applyFont="1" applyBorder="1" applyAlignment="1">
      <alignment horizontal="center" vertical="top"/>
    </xf>
    <xf numFmtId="0" fontId="4" fillId="2" borderId="7" xfId="0" applyFont="1" applyFill="1" applyBorder="1" applyAlignment="1">
      <alignment horizontal="center" vertical="top"/>
    </xf>
    <xf numFmtId="168" fontId="1" fillId="0" borderId="11" xfId="0" applyNumberFormat="1" applyFont="1" applyBorder="1" applyAlignment="1">
      <alignment horizontal="center" vertical="top"/>
    </xf>
    <xf numFmtId="171" fontId="1" fillId="0" borderId="2" xfId="0" applyNumberFormat="1" applyFont="1" applyBorder="1" applyAlignment="1">
      <alignment horizontal="center" vertical="top"/>
    </xf>
    <xf numFmtId="171" fontId="1" fillId="0" borderId="11" xfId="0" applyNumberFormat="1" applyFont="1" applyBorder="1" applyAlignment="1">
      <alignment horizontal="center" vertical="top"/>
    </xf>
    <xf numFmtId="0" fontId="1" fillId="0" borderId="6" xfId="0" applyFont="1" applyBorder="1" applyAlignment="1">
      <alignment horizontal="center" vertical="top"/>
    </xf>
    <xf numFmtId="0" fontId="1" fillId="0" borderId="12" xfId="0" applyFont="1" applyBorder="1" applyAlignment="1">
      <alignment horizontal="center" vertical="top"/>
    </xf>
    <xf numFmtId="14" fontId="1" fillId="0" borderId="6" xfId="0" applyNumberFormat="1" applyFont="1" applyBorder="1" applyAlignment="1">
      <alignment horizontal="center" vertical="top"/>
    </xf>
    <xf numFmtId="14" fontId="1" fillId="0" borderId="12" xfId="0" applyNumberFormat="1" applyFont="1" applyBorder="1" applyAlignment="1">
      <alignment horizontal="center" vertical="top"/>
    </xf>
  </cellXfs>
  <cellStyles count="1">
    <cellStyle name="Normal" xfId="0" builtinId="0"/>
  </cellStyles>
  <dxfs count="3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8" formatCode="#,##0.######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4" formatCode="#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4" formatCode="#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3" formatCode="#,##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9" formatCode="#,##0.########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4" formatCode="#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9" formatCode="#,##0.########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top style="medium">
          <color auto="1"/>
        </top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63</xdr:row>
      <xdr:rowOff>0</xdr:rowOff>
    </xdr:from>
    <xdr:ext cx="352425" cy="171450"/>
    <xdr:pic>
      <xdr:nvPicPr>
        <xdr:cNvPr id="2" name="FMR.jpg.jpeg" descr="לוגו נגישות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3</xdr:col>
      <xdr:colOff>723900</xdr:colOff>
      <xdr:row>1</xdr:row>
      <xdr:rowOff>47625</xdr:rowOff>
    </xdr:from>
    <xdr:to>
      <xdr:col>3</xdr:col>
      <xdr:colOff>1057275</xdr:colOff>
      <xdr:row>3</xdr:row>
      <xdr:rowOff>57150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2A7861F-4589-4442-BF4F-2C038C540F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5952850" y="209550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2938E84-68E2-46F3-ABEB-CEDC1283C543}" name="TitleRegion1.b7.d65.1" displayName="TitleRegion1.b7.d65.1" ref="B7:D65" totalsRowShown="0" headerRowBorderDxfId="321" tableBorderDxfId="322">
  <autoFilter ref="B7:D65" xr:uid="{C45AC959-21EC-48C1-A4EA-8B50001353E5}">
    <filterColumn colId="0" hiddenButton="1"/>
    <filterColumn colId="1" hiddenButton="1"/>
    <filterColumn colId="2" hiddenButton="1"/>
  </autoFilter>
  <tableColumns count="3">
    <tableColumn id="1" xr3:uid="{4D07747F-638C-49C6-B9FF-48AC59A6D218}" name="פירוט נכסים:"/>
    <tableColumn id="2" xr3:uid="{76662D83-BD5D-44A1-8118-839E424BED04}" name="שווי הוגן" dataDxfId="320"/>
    <tableColumn id="3" xr3:uid="{810E89E0-4961-4BF2-9911-375A72766138}" name="שעור מנכסי השקעה "/>
  </tableColumns>
  <tableStyleInfo showFirstColumn="1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533808EA-669B-4CC5-B337-9A16A58B8E31}" name="TitleRegion1.b6.q34.1" displayName="TitleRegion1.b6.q34.1" ref="B6:Q34" totalsRowShown="0" headerRowBorderDxfId="181" tableBorderDxfId="182">
  <autoFilter ref="B6:Q34" xr:uid="{1B136BFB-97F4-45E4-94F9-8E2FC143E52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C3FC2597-58A0-4636-8308-FEC293A40246}" name="1.ב  ניירות ערך סחירים:  " dataDxfId="180"/>
    <tableColumn id="2" xr3:uid="{FABB7A31-D348-47B8-9A51-11F1DF23B221}" name="ריק במקור" dataDxfId="179"/>
    <tableColumn id="3" xr3:uid="{E6F6B441-8A6F-4606-A646-0DB7F4E4F231}" name="ריק במקור2" dataDxfId="178"/>
    <tableColumn id="4" xr3:uid="{D0BB5B6E-7F50-4EE2-B7A5-7AE3E037CF0E}" name="ריק במקור3" dataDxfId="177"/>
    <tableColumn id="5" xr3:uid="{EC91CF43-CD4C-47C2-B0C1-5A4DA6FF17D1}" name="ריק במקור4" dataDxfId="176"/>
    <tableColumn id="6" xr3:uid="{109178FE-5DE7-443D-8A4F-A11E250DB281}" name="ריק במקור5" dataDxfId="175"/>
    <tableColumn id="7" xr3:uid="{0D9AAED9-DB3D-4EDA-87B8-B19930CD0090}" name="ריק במקור6" dataDxfId="174"/>
    <tableColumn id="8" xr3:uid="{EEAB0B92-2F58-467C-A776-9DBFBE4CCD6E}" name="ריק במקור7" dataDxfId="173"/>
    <tableColumn id="9" xr3:uid="{6B98EB91-B1D6-46A4-A5FA-71B5597D177D}" name="ריק במקור8" dataDxfId="172"/>
    <tableColumn id="10" xr3:uid="{1AB7A602-7EA9-4D65-8728-FCEEED198990}" name="ריק במקור9" dataDxfId="171"/>
    <tableColumn id="11" xr3:uid="{A3383E87-1270-479B-8561-B82439D64EE5}" name="ריק במקור10" dataDxfId="170"/>
    <tableColumn id="12" xr3:uid="{F38C5F63-43BD-4BA7-A88B-CB679CBC3217}" name="ריק במקור11" dataDxfId="169"/>
    <tableColumn id="13" xr3:uid="{C2152E88-A9A8-4C65-B80E-CFA168392C0E}" name="ריק במקור12" dataDxfId="168"/>
    <tableColumn id="14" xr3:uid="{11D65E68-47BD-4B02-A0DB-75829739929B}" name="ריק במקור13" dataDxfId="167"/>
    <tableColumn id="15" xr3:uid="{D5B0C07F-ED03-4DDF-A8B8-6A1B97A1FA0F}" name="ריק במקור14" dataDxfId="166"/>
    <tableColumn id="16" xr3:uid="{F576BD5A-A7E5-4692-93D2-D60FDBAF9167}" name="ריק במקור15" dataDxfId="165"/>
  </tableColumns>
  <tableStyleInfo showFirstColumn="1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131A5E97-0D82-4407-91B6-D1673294D0FB}" name="TitleRegion1.b6.s20.1" displayName="TitleRegion1.b6.s20.1" ref="B6:S20" totalsRowShown="0" headerRowBorderDxfId="163" tableBorderDxfId="164">
  <autoFilter ref="B6:S20" xr:uid="{C02828A9-8A54-452E-8991-6AED00EFE25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4F41A525-1A37-4261-A017-C2D934F715D7}" name="1.ג  ניירות ערך לא סחירים:" dataDxfId="162"/>
    <tableColumn id="2" xr3:uid="{CFF53F4D-E760-4640-A584-1292BEF57BDA}" name="ריק במקור" dataDxfId="161"/>
    <tableColumn id="3" xr3:uid="{6A3E4C27-1F63-499D-BA89-2BB42DC4ACDF}" name="ריק במקור2" dataDxfId="160"/>
    <tableColumn id="4" xr3:uid="{A2863E78-B616-420E-BBD3-E5DF0C91EE95}" name="ריק במקור3" dataDxfId="159"/>
    <tableColumn id="5" xr3:uid="{C45E7EF1-E2BE-4D2B-9B5D-EB567410C14E}" name="ריק במקור4" dataDxfId="158"/>
    <tableColumn id="6" xr3:uid="{1A452A40-2A67-4452-8276-44DD1A2FB0E4}" name="ריק במקור5" dataDxfId="157"/>
    <tableColumn id="7" xr3:uid="{A2209559-0871-4864-8BA6-26073443B54D}" name="ריק במקור6" dataDxfId="156"/>
    <tableColumn id="8" xr3:uid="{C1887B09-029F-4FC5-ABE3-02EE06CDB4E8}" name="ריק במקור7" dataDxfId="155"/>
    <tableColumn id="9" xr3:uid="{A644DECA-8F68-4D1B-AC65-4F28D6817BD2}" name="ריק במקור8" dataDxfId="154"/>
    <tableColumn id="10" xr3:uid="{3CF0F2EE-2AA0-456B-8C27-7824EBAAEC54}" name="ריק במקור9" dataDxfId="153"/>
    <tableColumn id="11" xr3:uid="{D85D90CE-2E1B-46BB-9B09-3B1EAEFC9AEC}" name="ריק במקור10" dataDxfId="152"/>
    <tableColumn id="12" xr3:uid="{A08762F4-A7DD-4A4D-A3BB-938D6CA91ACF}" name="ריק במקור11" dataDxfId="151"/>
    <tableColumn id="13" xr3:uid="{8A4013B9-5406-4C9A-81EB-F616F5F49253}" name="ריק במקור12" dataDxfId="150"/>
    <tableColumn id="14" xr3:uid="{2A1F739D-EAA7-415C-8CAD-3068CBAD0F75}" name="ריק במקור13" dataDxfId="149"/>
    <tableColumn id="15" xr3:uid="{0B4C8F15-B50F-4751-8229-0E732E26075C}" name="ריק במקור14" dataDxfId="148"/>
    <tableColumn id="16" xr3:uid="{BA85BDE7-3D1B-4750-B13D-013ECE8D4D6B}" name="ריק במקור15" dataDxfId="147"/>
    <tableColumn id="17" xr3:uid="{DE7EA430-78FD-4E1B-81B8-357C343D53D2}" name="ריק במקור16" dataDxfId="146"/>
    <tableColumn id="18" xr3:uid="{BEC3A8FA-CF54-4A92-B340-BB41DF3FC432}" name="ריק במקור17" dataDxfId="145"/>
  </tableColumns>
  <tableStyleInfo showFirstColumn="1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6434112E-30A2-4413-A95B-02129D999787}" name="TitleRegion1.b6.s40.1" displayName="TitleRegion1.b6.s40.1" ref="B6:S40" totalsRowShown="0" headerRowBorderDxfId="143" tableBorderDxfId="144">
  <autoFilter ref="B6:S40" xr:uid="{B5AC26DD-FB07-4AB6-A0FE-F50F383E4CB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4F56E0B8-244D-4BDC-A535-93C350DB29C5}" name="1.ג  ניירות ערך לא סחירים:" dataDxfId="142"/>
    <tableColumn id="2" xr3:uid="{56ACBA77-F335-4C25-A87A-043BDA5752D9}" name="ריק במקור" dataDxfId="141"/>
    <tableColumn id="3" xr3:uid="{962A72B0-AF96-4C19-843A-F20BAC063475}" name="ריק במקור2" dataDxfId="140"/>
    <tableColumn id="4" xr3:uid="{540817D2-BB18-4263-B71A-901E570973F1}" name="ריק במקור3" dataDxfId="139"/>
    <tableColumn id="5" xr3:uid="{D6EE3B15-9350-4612-9244-E9C5904F50DD}" name="ריק במקור4" dataDxfId="138"/>
    <tableColumn id="6" xr3:uid="{19EB85C7-25B8-43DE-A4F0-3B424BC08378}" name="ריק במקור5" dataDxfId="137"/>
    <tableColumn id="7" xr3:uid="{3FA8BC2E-CC06-4F7A-9EFF-5651710729EE}" name="ריק במקור6" dataDxfId="136"/>
    <tableColumn id="8" xr3:uid="{9BF802D0-9825-484B-859D-903204DBDEBF}" name="ריק במקור7" dataDxfId="135"/>
    <tableColumn id="9" xr3:uid="{06067D79-43EA-43AD-9800-D9F414C43347}" name="ריק במקור8" dataDxfId="134"/>
    <tableColumn id="10" xr3:uid="{6D3D2B2D-B443-4CA7-BDCA-94868F135AE8}" name="ריק במקור9" dataDxfId="133"/>
    <tableColumn id="11" xr3:uid="{EF3172D2-9FFB-47B8-85F9-FD75CC1FA2C0}" name="ריק במקור10" dataDxfId="132"/>
    <tableColumn id="12" xr3:uid="{924F9718-406F-4A29-B3ED-56BA4DFFAF71}" name="ריק במקור11" dataDxfId="131"/>
    <tableColumn id="13" xr3:uid="{9AF946B3-B8C6-488E-B7DD-22AE3E0E499D}" name="ריק במקור12" dataDxfId="130"/>
    <tableColumn id="14" xr3:uid="{740B1ECD-06EE-423D-B31E-47A72D3E9E8E}" name="ריק במקור13" dataDxfId="129"/>
    <tableColumn id="15" xr3:uid="{68C95869-528C-4793-AD84-342CEF7F39B9}" name="ריק במקור14" dataDxfId="128"/>
    <tableColumn id="16" xr3:uid="{C96B9425-C9EF-4048-A061-21514591DE48}" name="ריק במקור15" dataDxfId="127"/>
    <tableColumn id="17" xr3:uid="{24DA21B0-0FEF-4678-852C-F4582CCFD9BC}" name="ריק במקור16" dataDxfId="126"/>
    <tableColumn id="18" xr3:uid="{16C34B70-2AC1-4957-BC15-0B5624C0E18F}" name="ריק במקור17" dataDxfId="125"/>
  </tableColumns>
  <tableStyleInfo showFirstColumn="1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60B9527A-EAB3-4F37-9C5E-BEB61C239075}" name="TitleRegion1.b6.m60.1" displayName="TitleRegion1.b6.m60.1" ref="B6:M60" totalsRowShown="0" dataDxfId="110" headerRowBorderDxfId="123" tableBorderDxfId="124">
  <autoFilter ref="B6:M60" xr:uid="{CFC36EE8-8C0D-436E-B7A0-E27E4BD5647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2">
    <tableColumn id="1" xr3:uid="{B94D3DFE-6F49-41C1-A881-740A2E0250AE}" name="1.ג  ניירות ערך לא סחירים:" dataDxfId="122"/>
    <tableColumn id="2" xr3:uid="{F96F2DE2-3135-49F9-99BA-A835A1926176}" name="ריק במקור" dataDxfId="121"/>
    <tableColumn id="3" xr3:uid="{E2F2D7FA-91E4-4822-BE7A-0B3BF3A48C5C}" name="ריק במקור2" dataDxfId="120"/>
    <tableColumn id="4" xr3:uid="{2C1FBAE0-266A-46D6-9B7D-C76CB2E0C721}" name="ריק במקור3" dataDxfId="119"/>
    <tableColumn id="5" xr3:uid="{5438EC3C-84FF-4166-AF32-3BECE212410F}" name="ריק במקור4" dataDxfId="118"/>
    <tableColumn id="6" xr3:uid="{9DD60A65-A0C6-43D8-8F42-F5D62B425CE1}" name="ריק במקור5" dataDxfId="117"/>
    <tableColumn id="7" xr3:uid="{728FD8B9-1A74-412B-85D3-3DBFAC02AFA7}" name="ריק במקור6" dataDxfId="116"/>
    <tableColumn id="8" xr3:uid="{FA975C10-29CC-4DD4-A538-A9AD83C8A2C9}" name="ריק במקור7" dataDxfId="115"/>
    <tableColumn id="9" xr3:uid="{CF77F437-C8B9-4D85-8BD2-A50AA1B8C27D}" name="ריק במקור8" dataDxfId="114"/>
    <tableColumn id="10" xr3:uid="{92D93188-3753-41F8-BE99-753A61AFB462}" name="ריק במקור9" dataDxfId="113"/>
    <tableColumn id="11" xr3:uid="{C1523BF7-CB3C-4514-B218-6D842CF5B190}" name="ריק במקור10" dataDxfId="112"/>
    <tableColumn id="12" xr3:uid="{11CD0F05-D4FB-4ADB-BFC2-5F027239C08F}" name="ריק במקור11" dataDxfId="111"/>
  </tableColumns>
  <tableStyleInfo showFirstColumn="1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D57E311F-0460-43EE-A956-5BB99948924A}" name="TitleRegion1.b6.k98.1" displayName="TitleRegion1.b6.k98.1" ref="B6:K98" totalsRowShown="0" dataDxfId="97" headerRowBorderDxfId="108" tableBorderDxfId="109">
  <autoFilter ref="B6:K98" xr:uid="{A8767D12-ADB6-4A63-9BEF-C4B9D14604B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3C1F4155-46CF-444B-9B7C-4A39F4458517}" name="1.ג  ניירות ערך לא סחירים:" dataDxfId="107"/>
    <tableColumn id="2" xr3:uid="{DE099ED9-D8A7-44B4-B222-48FD777571FC}" name="ריק במקור" dataDxfId="106"/>
    <tableColumn id="3" xr3:uid="{F510AAFF-731C-447D-BBC7-82C1C49D194A}" name="ריק במקור2" dataDxfId="105"/>
    <tableColumn id="4" xr3:uid="{881A5C92-CB3B-4AF9-ABEC-A9F156D61F0D}" name="ריק במקור3" dataDxfId="104"/>
    <tableColumn id="5" xr3:uid="{B7A587D4-5B1D-4611-873A-4199170D8756}" name="ריק במקור4" dataDxfId="103"/>
    <tableColumn id="6" xr3:uid="{AB0A922E-5BA3-4390-82CF-D401F887D673}" name="ריק במקור5" dataDxfId="102"/>
    <tableColumn id="7" xr3:uid="{590C77E0-A0FB-4482-911B-A952D3332D2C}" name="ריק במקור6" dataDxfId="101"/>
    <tableColumn id="8" xr3:uid="{09FA2429-8520-4DC9-AA10-EC8CCB47FAA9}" name="ריק במקור7" dataDxfId="100"/>
    <tableColumn id="9" xr3:uid="{D926F086-5043-4D02-89A1-24742EF629E0}" name="ריק במקור8" dataDxfId="99"/>
    <tableColumn id="10" xr3:uid="{08169967-E44B-4B63-914C-878E94D126B6}" name="ריק במקור9" dataDxfId="98"/>
  </tableColumns>
  <tableStyleInfo showFirstColumn="1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CE968FE1-8CC3-42F0-9FB2-DC1C3C3775D3}" name="TitleRegion1.b6.l32.1" displayName="TitleRegion1.b6.l32.1" ref="B6:L32" totalsRowShown="0" dataDxfId="83" headerRowBorderDxfId="95" tableBorderDxfId="96">
  <autoFilter ref="B6:L32" xr:uid="{518418C9-76DE-4DA1-BC2D-E79D3B89BE9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09330FAB-B42C-4703-ADFE-437BD2EF3DD8}" name="1.ג  ניירות ערך לא סחירים:  " dataDxfId="94"/>
    <tableColumn id="2" xr3:uid="{46CA488C-D123-45B8-9D3B-42D3BC13B57B}" name="ריק במקור" dataDxfId="93"/>
    <tableColumn id="3" xr3:uid="{49B809D4-FDB1-4393-A5DA-91D9599413EC}" name="ריק במקור2" dataDxfId="92"/>
    <tableColumn id="4" xr3:uid="{9DF65672-EAEE-4481-9256-B2D66C440D27}" name="ריק במקור3" dataDxfId="91"/>
    <tableColumn id="5" xr3:uid="{F9D8985A-39DA-4B4E-8FE0-D5A27D5433EA}" name="ריק במקור4" dataDxfId="90"/>
    <tableColumn id="6" xr3:uid="{7D28A52F-2E82-4D94-BDDB-DCFC6CA529C3}" name="ריק במקור5" dataDxfId="89"/>
    <tableColumn id="7" xr3:uid="{ACEEFF82-2C7C-4247-92E9-592B2472B7FD}" name="ריק במקור6" dataDxfId="88"/>
    <tableColumn id="8" xr3:uid="{5A3C9463-211F-4160-88D1-BEF8B4308CDF}" name="ריק במקור7" dataDxfId="87"/>
    <tableColumn id="9" xr3:uid="{E3AA923F-CD3C-49BE-B159-DDF530029BF3}" name="ריק במקור8" dataDxfId="86"/>
    <tableColumn id="10" xr3:uid="{10A12E49-C92E-42ED-BCEB-E4EA7D92BD1F}" name="ריק במקור9" dataDxfId="85"/>
    <tableColumn id="11" xr3:uid="{EAAC8952-A76A-4F0A-AB62-72DD3E428525}" name="ריק במקור10" dataDxfId="84"/>
  </tableColumns>
  <tableStyleInfo showFirstColumn="1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360F696D-CF4B-4046-90C4-C6997C4A64AC}" name="TitleRegion1.b6.k54.1" displayName="TitleRegion1.b6.k54.1" ref="B6:K54" totalsRowShown="0" headerRowBorderDxfId="81" tableBorderDxfId="82">
  <autoFilter ref="B6:K54" xr:uid="{90CA0F6D-59A9-4C86-B398-13508FA1B30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64373578-ECE5-4D22-AF84-8C1E6BB10478}" name="1.ג  ניירות ערך לא סחירים:" dataDxfId="80"/>
    <tableColumn id="2" xr3:uid="{EEBABB2E-9E81-4F37-9462-C54F246CDBE2}" name="ריק במקור" dataDxfId="79"/>
    <tableColumn id="3" xr3:uid="{A6B70BD2-73BD-40AF-93FA-25AC39DF2B2B}" name="ריק במקור2" dataDxfId="78"/>
    <tableColumn id="4" xr3:uid="{7FE0FE2D-EDC5-4704-B252-4532A68B704D}" name="ריק במקור3" dataDxfId="77"/>
    <tableColumn id="5" xr3:uid="{CFC5AC6F-E090-4414-8B4C-B34FF1232D54}" name="ריק במקור4" dataDxfId="76"/>
    <tableColumn id="6" xr3:uid="{A04F3374-788F-467B-AC47-C8DEEDFBB166}" name="ריק במקור5" dataDxfId="75"/>
    <tableColumn id="7" xr3:uid="{C4C70E04-561E-48CD-A2BE-819FC74B4FA3}" name="ריק במקור6" dataDxfId="74"/>
    <tableColumn id="8" xr3:uid="{5AB01EDE-218B-4046-9CFB-7425E618F5DF}" name="ריק במקור7" dataDxfId="73"/>
    <tableColumn id="9" xr3:uid="{A65B2E22-2AD2-43BB-8B8F-D8E331E4DEBF}" name="ריק במקור8" dataDxfId="72"/>
    <tableColumn id="10" xr3:uid="{7383CAAB-87C1-44D1-9919-E8B7C2FCE0D4}" name="ריק במקור9" dataDxfId="71"/>
  </tableColumns>
  <tableStyleInfo showFirstColumn="1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B5102EC3-69D6-46C1-8CFC-C7CD4943748C}" name="TitleRegion1.b6.q32.1" displayName="TitleRegion1.b6.q32.1" ref="B6:Q32" totalsRowShown="0" headerRowBorderDxfId="69" tableBorderDxfId="70">
  <autoFilter ref="B6:Q32" xr:uid="{7A7911F1-023C-470A-B18D-AB29632095D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F4870ACD-DB6D-46FE-88BC-B8BA8391F339}" name="  1.ג  ניירות ערך לא סחירים:" dataDxfId="68"/>
    <tableColumn id="2" xr3:uid="{F1F5D803-1EF1-4C12-9EB7-E862EF84D715}" name="ריק במקור" dataDxfId="67"/>
    <tableColumn id="3" xr3:uid="{C4427BFB-2DC2-4422-87D7-255529005005}" name="ריק במקור2" dataDxfId="66"/>
    <tableColumn id="4" xr3:uid="{7BBEC37D-802C-4906-8B09-0AA45D884BE5}" name="ריק במקור3" dataDxfId="65"/>
    <tableColumn id="5" xr3:uid="{BEE5BB6F-D5AB-4C53-B745-0D41CC5786CF}" name="ריק במקור4" dataDxfId="64"/>
    <tableColumn id="6" xr3:uid="{F52457D4-C167-48E1-8C4C-6C5EA916D090}" name="ריק במקור5" dataDxfId="63"/>
    <tableColumn id="7" xr3:uid="{16F0BDEF-0939-40D7-94E0-620C54C8B098}" name="ריק במקור6" dataDxfId="62"/>
    <tableColumn id="8" xr3:uid="{AC3DB124-974B-4284-948E-E1EA6BF612B4}" name="ריק במקור7" dataDxfId="61"/>
    <tableColumn id="9" xr3:uid="{961ADB7B-BD28-41B7-A4EE-C5CAEFD5C168}" name="ריק במקור8" dataDxfId="60"/>
    <tableColumn id="10" xr3:uid="{6EF5008E-8BAA-4AC9-BED9-388130A2C103}" name="ריק במקור9" dataDxfId="59"/>
    <tableColumn id="11" xr3:uid="{E5749A57-6A2E-457A-962D-58A4A575F237}" name="ריק במקור10" dataDxfId="58"/>
    <tableColumn id="12" xr3:uid="{3F11E4D1-2343-461C-93B4-E8B07EF93E02}" name="ריק במקור11" dataDxfId="57"/>
    <tableColumn id="13" xr3:uid="{3AACC2F3-7C25-4944-892E-073D577AADDD}" name="ריק במקור12" dataDxfId="56"/>
    <tableColumn id="14" xr3:uid="{44BD6AE5-982E-4C23-A9DB-46F728F0DE60}" name="ריק במקור13" dataDxfId="55"/>
    <tableColumn id="15" xr3:uid="{27BFF1A2-17AE-41D2-8748-261AF54D6F15}" name="ריק במקור14" dataDxfId="54"/>
    <tableColumn id="16" xr3:uid="{A44CDDEF-7AC3-4104-99B2-36670633D049}" name="ריק במקור15" dataDxfId="53"/>
  </tableColumns>
  <tableStyleInfo showFirstColumn="1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8EEC9293-D346-47BD-87FC-A0CB0D69B7E5}" name="TitleRegion1.b6.r136.1" displayName="TitleRegion1.b6.r136.1" ref="B6:R136" totalsRowShown="0" dataDxfId="33" headerRowBorderDxfId="51" tableBorderDxfId="52">
  <autoFilter ref="B6:R136" xr:uid="{8D0E78E1-4043-4000-B0FF-0625DF1A291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A2387EBD-EC94-429A-8114-975C8F4DD707}" name="1.ד  הלוואות    " dataDxfId="50"/>
    <tableColumn id="2" xr3:uid="{05AF7A75-B08B-4E07-A7C9-46D9999C9058}" name="ריק במקור" dataDxfId="49"/>
    <tableColumn id="3" xr3:uid="{287A41A6-4422-4852-A3A5-B4DDF9230029}" name="ריק במקור2" dataDxfId="48"/>
    <tableColumn id="4" xr3:uid="{D1EC63C9-053D-4F5C-BE36-266F2212E793}" name="ריק במקור3" dataDxfId="47"/>
    <tableColumn id="5" xr3:uid="{2A156F55-F9BB-4EA9-A11D-42381964B0C2}" name="ריק במקור4" dataDxfId="46"/>
    <tableColumn id="6" xr3:uid="{57B4FBB4-7BD9-4140-B089-118A46154AA7}" name="ריק במקור5" dataDxfId="45"/>
    <tableColumn id="7" xr3:uid="{E7D9BBDF-7304-456B-92EB-C9E4545A6281}" name="ריק במקור6" dataDxfId="44"/>
    <tableColumn id="8" xr3:uid="{9F1C4C6B-4928-4A46-8AA7-E2926AD71175}" name="ריק במקור7" dataDxfId="43"/>
    <tableColumn id="9" xr3:uid="{1F87DA08-25E0-4B3B-866D-8B86E00EC34B}" name="ריק במקור8" dataDxfId="42"/>
    <tableColumn id="10" xr3:uid="{46822151-847C-41E4-AD09-FABBF37435E6}" name="ריק במקור9" dataDxfId="41"/>
    <tableColumn id="11" xr3:uid="{C61C10A4-EC8F-430F-8783-54BC312083B0}" name="ריק במקור10" dataDxfId="40"/>
    <tableColumn id="12" xr3:uid="{3F3F6702-24D9-4705-B62A-76924F0852AE}" name="ריק במקור11" dataDxfId="39"/>
    <tableColumn id="13" xr3:uid="{7252D910-2FA9-40C4-857F-DEAA3776A098}" name="ריק במקור12" dataDxfId="38"/>
    <tableColumn id="14" xr3:uid="{B55103DA-9169-4271-9B67-B7E097968552}" name="ריק במקור13" dataDxfId="37"/>
    <tableColumn id="15" xr3:uid="{98171F63-084E-4587-AEFC-78717E215D35}" name="ריק במקור14" dataDxfId="36"/>
    <tableColumn id="16" xr3:uid="{4C0ED045-976C-40DE-975A-4B864557D674}" name="ריק במקור15" dataDxfId="35"/>
    <tableColumn id="17" xr3:uid="{614E561A-1E5B-4F02-AF05-8ECDAC15EB76}" name="ריק במקור16" dataDxfId="34"/>
  </tableColumns>
  <tableStyleInfo showFirstColumn="1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9CF7F0DD-911C-4B01-BDB6-CB6BFD59BA52}" name="TitleRegion1.b6.o21.1" displayName="TitleRegion1.b6.o21.1" ref="B6:O21" totalsRowShown="0" headerRowBorderDxfId="31" tableBorderDxfId="32">
  <autoFilter ref="B6:O21" xr:uid="{5BE13C89-2BF3-4288-8169-D712EBDA1E9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818B51B1-B1FF-4D2B-83C8-4974F122482B}" name="1.ה  פקדונות מעל 3 חודשים" dataDxfId="30"/>
    <tableColumn id="2" xr3:uid="{1AA8D55A-6937-403A-9895-B3357A4F8E07}" name="ריק במקור" dataDxfId="29"/>
    <tableColumn id="3" xr3:uid="{D11C33A3-0266-4DC4-A43C-0C1148734836}" name="ריק במקור2" dataDxfId="28"/>
    <tableColumn id="4" xr3:uid="{1BF815B0-F528-405E-8EC5-C19D9E9F07BB}" name="ריק במקור3" dataDxfId="27"/>
    <tableColumn id="5" xr3:uid="{966A2C28-2C7F-4D4E-8D4A-155ED3BC6D6B}" name="ריק במקור4" dataDxfId="26"/>
    <tableColumn id="6" xr3:uid="{075E700D-00DA-4885-876A-CA68B57367F6}" name="ריק במקור5" dataDxfId="25"/>
    <tableColumn id="7" xr3:uid="{5E00BF14-2AF5-4C5D-B9C0-D8CC3FDA09DC}" name="ריק במקור6" dataDxfId="24"/>
    <tableColumn id="8" xr3:uid="{1637CB71-2415-4FFE-83F4-D660CBA1DFE1}" name="ריק במקור7" dataDxfId="23"/>
    <tableColumn id="9" xr3:uid="{C7401FC5-12BA-4F76-8730-567500A950DC}" name="ריק במקור8" dataDxfId="22"/>
    <tableColumn id="10" xr3:uid="{B153956C-7872-4682-AB6E-1CFE3701D499}" name="ריק במקור9" dataDxfId="21"/>
    <tableColumn id="11" xr3:uid="{E0CD620C-32AB-4F89-B277-2E0A6AA14F00}" name="ריק במקור10" dataDxfId="20"/>
    <tableColumn id="12" xr3:uid="{23888CD8-D3D1-4F6D-BC05-98A6DE87EEBB}" name="ריק במקור11" dataDxfId="19"/>
    <tableColumn id="13" xr3:uid="{A2433CBC-2F7A-4388-B9AE-B89BEFEA8043}" name="ריק במקור12" dataDxfId="18"/>
    <tableColumn id="14" xr3:uid="{481A2B5A-3C24-466E-A5CF-5AA54C4BCE75}" name="ריק במקור13" dataDxfId="17"/>
  </tableColumns>
  <tableStyleInfo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EBDA601-3127-4352-8340-003C9B1FA931}" name="TitleRegion1.b6.l37.1" displayName="TitleRegion1.b6.l37.1" ref="B6:L37" totalsRowShown="0" headerRowBorderDxfId="318" tableBorderDxfId="319">
  <autoFilter ref="B6:L37" xr:uid="{94A6DCCC-00A3-4F12-BFAA-895E06FF62A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258905CB-68EA-449A-85EA-DC73DD1CB334}" name="1.א  מזומנים ושווי מזומנים  " dataDxfId="317"/>
    <tableColumn id="2" xr3:uid="{74B1B8AA-3A99-4C92-831D-E18769284E0B}" name="ריק במקור" dataDxfId="316"/>
    <tableColumn id="3" xr3:uid="{AD2B49F5-550A-4A68-9FF3-AA5C4A3B8BF0}" name="ריק במקור2" dataDxfId="315"/>
    <tableColumn id="4" xr3:uid="{E72CE3D4-415F-4392-9BD8-E9DBA688C188}" name="ריק במקור3" dataDxfId="314"/>
    <tableColumn id="5" xr3:uid="{9CD1D08B-736B-4665-BCDB-C6FE65E98627}" name="ריק במקור4" dataDxfId="313"/>
    <tableColumn id="6" xr3:uid="{980F6D7B-D52B-443F-BF66-C58BED62856C}" name="ריק במקור5" dataDxfId="312"/>
    <tableColumn id="7" xr3:uid="{F22A7C6E-1C98-4BD8-B547-1D75FCD900BB}" name="ריק במקור6" dataDxfId="311"/>
    <tableColumn id="8" xr3:uid="{FD87CF14-30FF-4E83-A722-6844D7684EF1}" name="ריק במקור7" dataDxfId="310"/>
    <tableColumn id="9" xr3:uid="{DB5122E8-7CDD-4415-90A5-66E27CA4DC9D}" name="ריק במקור8" dataDxfId="309"/>
    <tableColumn id="10" xr3:uid="{C189D86A-08AB-43F3-B29B-4AE1786406FD}" name="ריק במקור9" dataDxfId="308"/>
    <tableColumn id="11" xr3:uid="{B3A20F70-38D9-4AAE-B2AC-CCCB993F3B9B}" name="ריק במקור10" dataDxfId="307"/>
  </tableColumns>
  <tableStyleInfo showFirstColumn="1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4D3F9E06-62A7-4AA8-9277-3B31FDC082A4}" name="TitleRegion1.b6.j37.1" displayName="TitleRegion1.b6.j37.1" ref="B6:J37" totalsRowShown="0" dataDxfId="5" headerRowBorderDxfId="15" tableBorderDxfId="16">
  <autoFilter ref="B6:J37" xr:uid="{3E62563F-FC36-4D7F-BC53-0A67C361754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462B0AA5-7C10-4C95-81A4-D9598758A6BF}" name="1.ו  זכויות מקרקעין" dataDxfId="14"/>
    <tableColumn id="2" xr3:uid="{8E05C209-F840-47E9-B057-2033D456D892}" name="ריק במקור" dataDxfId="13"/>
    <tableColumn id="3" xr3:uid="{C4FD58F9-1EBC-4307-857D-EB347B6720CA}" name="ריק במקור2" dataDxfId="12"/>
    <tableColumn id="4" xr3:uid="{6BB668CD-616C-4FAC-B4CC-81B54F093D9C}" name="ריק במקור3" dataDxfId="11"/>
    <tableColumn id="5" xr3:uid="{1B0B0693-9EA6-495E-82F1-58456F6BB903}" name="ריק במקור4" dataDxfId="10"/>
    <tableColumn id="6" xr3:uid="{1A07E2DD-939B-4282-ADA8-A1682699B630}" name="ריק במקור5" dataDxfId="9"/>
    <tableColumn id="7" xr3:uid="{10262BD0-A37A-4F1D-88D4-2BEC695793CB}" name="ריק במקור6" dataDxfId="8"/>
    <tableColumn id="8" xr3:uid="{7D522473-B3A6-41A2-9D9D-5811DB875166}" name="ריק במקור7" dataDxfId="7"/>
    <tableColumn id="9" xr3:uid="{B9CD4D64-73F0-4B82-AAF9-A913A89443B8}" name="ריק במקור8" dataDxfId="6"/>
  </tableColumns>
  <tableStyleInfo showFirstColumn="1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48B105B4-59F4-4039-8236-0DAE36613C4B}" name="TitleRegion1.b6.d85.1" displayName="TitleRegion1.b6.d85.1" ref="B6:D85" totalsRowShown="0" headerRowBorderDxfId="3" tableBorderDxfId="4">
  <autoFilter ref="B6:D85" xr:uid="{26792ABC-1494-45BC-BC84-7F733DE12264}">
    <filterColumn colId="0" hiddenButton="1"/>
    <filterColumn colId="1" hiddenButton="1"/>
    <filterColumn colId="2" hiddenButton="1"/>
  </autoFilter>
  <tableColumns count="3">
    <tableColumn id="1" xr3:uid="{9C89E46C-8100-4C18-B473-D6BEC43F6C07}" name="1.ט  יתרות התחייבות להשקעה:" dataDxfId="2"/>
    <tableColumn id="2" xr3:uid="{4FD230B7-A76B-4707-8A90-2AC73C4EC1F6}" name="ריק במקור" dataDxfId="1"/>
    <tableColumn id="3" xr3:uid="{0978B011-19FB-4EE0-B370-1911DED171D7}" name="ריק במקור2" dataDxfId="0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1C53A44-2E0A-4677-B9FC-7E23E075EC3B}" name="TitleRegion1.b6.r45.1" displayName="TitleRegion1.b6.r45.1" ref="B6:R45" totalsRowShown="0" dataDxfId="287" headerRowBorderDxfId="305" tableBorderDxfId="306">
  <autoFilter ref="B6:R45" xr:uid="{1DA93A7D-82DD-4542-BADF-6CDC5D8D706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F8DEBD1F-C148-4370-90C5-1B33CC8372B7}" name="1.ב  ניירות ערך סחירים:          " dataDxfId="304"/>
    <tableColumn id="2" xr3:uid="{10D48902-C677-44EC-9E20-41854F23AADC}" name="ריק במקור" dataDxfId="303"/>
    <tableColumn id="3" xr3:uid="{E8B3FF67-E26D-4557-84BD-25C2333AD8B5}" name="ריק במקור2" dataDxfId="302"/>
    <tableColumn id="4" xr3:uid="{CC2B8C29-0838-4AF7-8961-F54CE623A9CF}" name="ריק במקור3" dataDxfId="301"/>
    <tableColumn id="5" xr3:uid="{ED3570DF-A198-4033-AD23-212E05E61D5C}" name="ריק במקור4" dataDxfId="300"/>
    <tableColumn id="6" xr3:uid="{40113714-C255-4672-8C42-A116C2CDE5C5}" name="ריק במקור5" dataDxfId="299"/>
    <tableColumn id="7" xr3:uid="{613CAA89-8757-4D9C-AD85-65B37EB98EA2}" name="ריק במקור6" dataDxfId="298"/>
    <tableColumn id="8" xr3:uid="{C3ED57FD-8786-4156-87D8-03A29D53B00D}" name="ריק במקור7" dataDxfId="297"/>
    <tableColumn id="9" xr3:uid="{F18892C0-432A-4C02-B537-EE4991D7C419}" name="ריק במקור8" dataDxfId="296"/>
    <tableColumn id="10" xr3:uid="{6EE6DFB8-E0A6-4BE5-81C3-6DE596A2E79D}" name="ריק במקור9" dataDxfId="295"/>
    <tableColumn id="11" xr3:uid="{179433E3-1FFB-4529-A6DB-54C031C9E88F}" name="ריק במקור10" dataDxfId="294"/>
    <tableColumn id="12" xr3:uid="{2A2A63AC-E643-4417-ADCC-C8EDD3D74FB9}" name="ריק במקור11" dataDxfId="293"/>
    <tableColumn id="13" xr3:uid="{97B12EB4-B93C-465E-9BBF-B4E955BB32F9}" name="ריק במקור12" dataDxfId="292"/>
    <tableColumn id="14" xr3:uid="{2076B128-04E1-4852-A491-63D3FABD182F}" name="ריק במקור13" dataDxfId="291"/>
    <tableColumn id="15" xr3:uid="{1B0E4F4B-D741-46CC-A556-512F2A243623}" name="ריק במקור14" dataDxfId="290"/>
    <tableColumn id="16" xr3:uid="{F4C400B1-7B20-49B7-854B-426B5F000705}" name="ריק במקור15" dataDxfId="289"/>
    <tableColumn id="17" xr3:uid="{835FD7CD-382C-4359-971F-D0459B5127B1}" name="ריק במקור16" dataDxfId="288"/>
  </tableColumns>
  <tableStyleInfo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1681ACF-3B68-4963-8BD4-5CC7C800853F}" name="TitleRegion1.b6.t19.1" displayName="TitleRegion1.b6.t19.1" ref="B6:T19" totalsRowShown="0" headerRowBorderDxfId="285" tableBorderDxfId="286">
  <autoFilter ref="B6:T19" xr:uid="{08380A5A-E3FC-40C2-9E39-EEECC815E86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</autoFilter>
  <tableColumns count="19">
    <tableColumn id="1" xr3:uid="{228FABF4-EB4F-491B-9E6D-E132550CD4C4}" name="1.ב  ניירות ערך סחירים:      " dataDxfId="284"/>
    <tableColumn id="2" xr3:uid="{1200838E-C821-4DCC-A050-57912B23CC78}" name="ריק במקור" dataDxfId="283"/>
    <tableColumn id="3" xr3:uid="{21C08FF0-BD14-4825-8EF2-E166CF382D8C}" name="ריק במקור2" dataDxfId="282"/>
    <tableColumn id="4" xr3:uid="{50ECC8E8-C79C-423A-A468-DD78ED50A595}" name="ריק במקור3" dataDxfId="281"/>
    <tableColumn id="5" xr3:uid="{DD32F9D2-2E27-4209-A004-D7FE8F8B7925}" name="ריק במקור4" dataDxfId="280"/>
    <tableColumn id="6" xr3:uid="{A3463D96-DF34-4399-9172-E4F6619AB882}" name="ריק במקור5" dataDxfId="279"/>
    <tableColumn id="7" xr3:uid="{744ECBA9-FFD6-4515-88C3-999E8DC0D263}" name="ריק במקור6" dataDxfId="278"/>
    <tableColumn id="8" xr3:uid="{0A806603-A684-4292-887F-A3637E4E83A8}" name="ריק במקור7" dataDxfId="277"/>
    <tableColumn id="9" xr3:uid="{EFB1EF6B-8533-4F72-9FA6-DBCE8488B46F}" name="ריק במקור8" dataDxfId="276"/>
    <tableColumn id="10" xr3:uid="{8B671B68-8427-4383-AB49-4AF9D6F2B66B}" name="ריק במקור9" dataDxfId="275"/>
    <tableColumn id="11" xr3:uid="{1EAB56CC-3F4C-4F31-B28A-7EFABCEE8CD1}" name="ריק במקור10" dataDxfId="274"/>
    <tableColumn id="12" xr3:uid="{407AB398-E6D0-4BBA-9851-4C6DF35D9317}" name="ריק במקור11" dataDxfId="273"/>
    <tableColumn id="13" xr3:uid="{B075B4F7-B7C3-4EE6-B35F-A9B91992AB8C}" name="ריק במקור12" dataDxfId="272"/>
    <tableColumn id="14" xr3:uid="{4C4CA95B-0C15-44E5-A32E-5B11216E76C1}" name="ריק במקור13" dataDxfId="271"/>
    <tableColumn id="15" xr3:uid="{930BBB1E-C06E-45F7-A127-F3FEF872719A}" name="ריק במקור14" dataDxfId="270"/>
    <tableColumn id="16" xr3:uid="{4ACBBB8E-EA61-4745-B7FB-5B8385CF91A3}" name="ריק במקור15" dataDxfId="269"/>
    <tableColumn id="17" xr3:uid="{90ACFD73-48A9-420C-ADF0-FABA285CD0CC}" name="ריק במקור16" dataDxfId="268"/>
    <tableColumn id="18" xr3:uid="{2D554FE9-1D61-44E3-9F9C-6B129C96EF8C}" name="ריק במקור17" dataDxfId="267"/>
    <tableColumn id="19" xr3:uid="{BACE72A3-32B7-483A-AF78-6631C01EA4A8}" name="ריק במקור18" dataDxfId="266"/>
  </tableColumns>
  <tableStyleInfo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69EDE334-0C0F-44CE-A5FB-72186D7C376B}" name="TitleRegion1.b6.u501.1" displayName="TitleRegion1.b6.u501.1" ref="B6:U501" totalsRowShown="0" dataDxfId="243" headerRowBorderDxfId="264" tableBorderDxfId="265">
  <autoFilter ref="B6:U501" xr:uid="{A70BB982-9DB2-4546-AD5F-21BC63DE7F7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xr3:uid="{A5C1AEF3-84BE-4036-8212-B5E434DA9164}" name="1.ב  ניירות ערך סחירים:      " dataDxfId="263"/>
    <tableColumn id="2" xr3:uid="{2CC0AF1F-1A45-4B42-8CAB-0B3A1D38B171}" name="ריק במקור" dataDxfId="262"/>
    <tableColumn id="3" xr3:uid="{3C920B4A-E3E2-463D-8021-41680E18559F}" name="ריק במקור2" dataDxfId="261"/>
    <tableColumn id="4" xr3:uid="{CC848240-B308-4098-B3C4-3FE5ECBE193F}" name="ריק במקור3" dataDxfId="260"/>
    <tableColumn id="5" xr3:uid="{C678ACE9-A0D8-4322-A097-B621F05C226C}" name="ריק במקור4" dataDxfId="259"/>
    <tableColumn id="6" xr3:uid="{7A9DBF04-C995-4F01-9B1A-4782E2411749}" name="ריק במקור5" dataDxfId="258"/>
    <tableColumn id="7" xr3:uid="{C3009450-8DEC-44A3-8DE0-0B8B016041E0}" name="ריק במקור6" dataDxfId="257"/>
    <tableColumn id="8" xr3:uid="{C633E698-48CC-4CE7-9BF3-3DD9AD8933D1}" name="ריק במקור7" dataDxfId="256"/>
    <tableColumn id="9" xr3:uid="{005ED7B1-1382-4CB4-866B-28C0FC060303}" name="ריק במקור8" dataDxfId="255"/>
    <tableColumn id="10" xr3:uid="{51FA0621-F01F-443E-AC4F-00DFEE868DDC}" name="ריק במקור9" dataDxfId="254"/>
    <tableColumn id="11" xr3:uid="{EE2A71D7-5578-45A7-820F-367F4A554044}" name="ריק במקור10" dataDxfId="253"/>
    <tableColumn id="12" xr3:uid="{514B8E8E-DD5E-4284-8DCB-48B558F12FF9}" name="ריק במקור11" dataDxfId="252"/>
    <tableColumn id="13" xr3:uid="{62B0A3D4-2CA6-4B85-AF4E-EEC3559E9466}" name="ריק במקור12" dataDxfId="251"/>
    <tableColumn id="14" xr3:uid="{1DF99094-D66F-4399-8768-40DBDB577673}" name="ריק במקור13" dataDxfId="250"/>
    <tableColumn id="15" xr3:uid="{0EECD3A7-460C-4533-8AB6-DE0D8B672158}" name="ריק במקור14" dataDxfId="249"/>
    <tableColumn id="16" xr3:uid="{F95C5247-1449-4A27-AB17-574615C7118A}" name="ריק במקור15" dataDxfId="248"/>
    <tableColumn id="17" xr3:uid="{DD8D2E6E-3FDD-4201-A627-73452B447619}" name="ריק במקור16" dataDxfId="247"/>
    <tableColumn id="18" xr3:uid="{62A2C18C-831C-4141-ACA8-F1088D8198F6}" name="ריק במקור17" dataDxfId="246"/>
    <tableColumn id="19" xr3:uid="{24E32D8E-D759-4740-9798-80C3E9566E5C}" name="ריק במקור18" dataDxfId="245">
      <calculatedColumnFormula>+R7/$R$11</calculatedColumnFormula>
    </tableColumn>
    <tableColumn id="20" xr3:uid="{2F995321-F7EA-467A-9815-39FEA82E3673}" name="ריק במקור19" dataDxfId="244">
      <calculatedColumnFormula>+R7/'סכום נכסי הקרן'!$C$42</calculatedColumnFormula>
    </tableColumn>
  </tableColumns>
  <tableStyleInfo showFirstColumn="1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1D39DBA-0E1E-4336-A1ED-D0BD60436D2B}" name="TitleRegion1.b6.o185.1" displayName="TitleRegion1.b6.o185.1" ref="B6:O185" totalsRowShown="0" dataDxfId="226" headerRowBorderDxfId="241" tableBorderDxfId="242">
  <autoFilter ref="B6:O185" xr:uid="{F58DE3B9-C979-4DF7-BD67-078CD3FFD36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F524DDCE-FEED-4D40-98EB-A1919BFF8975}" name="1.ב  ניירות ערך סחירים:  " dataDxfId="240"/>
    <tableColumn id="2" xr3:uid="{D7DDF5CA-8D36-4957-BD81-CDF3D1858BB2}" name="ריק במקור" dataDxfId="239"/>
    <tableColumn id="3" xr3:uid="{0BDC1D85-CBB0-4CF3-ABCC-9B4209E85646}" name="ריק במקור2" dataDxfId="238"/>
    <tableColumn id="4" xr3:uid="{46879189-4E46-47C2-AE2F-8CB8AF2D9720}" name="ריק במקור3" dataDxfId="237"/>
    <tableColumn id="5" xr3:uid="{1A12A665-CBCE-4FE6-BF9D-9BBA382F4724}" name="ריק במקור4" dataDxfId="236"/>
    <tableColumn id="6" xr3:uid="{FC587C10-39D2-4A56-8C35-E88F0D942E15}" name="ריק במקור5" dataDxfId="235"/>
    <tableColumn id="7" xr3:uid="{BD868E1A-CE4B-4E9D-923A-E8AA8295762F}" name="ריק במקור6" dataDxfId="234"/>
    <tableColumn id="8" xr3:uid="{C1563699-97E6-47E8-A9F0-FF42AB98D6BC}" name="ריק במקור7" dataDxfId="233"/>
    <tableColumn id="9" xr3:uid="{BCB0E7F8-AB7F-40D2-97B6-1F11A2A28291}" name="ריק במקור8" dataDxfId="232"/>
    <tableColumn id="10" xr3:uid="{D63373B1-8B15-4FB6-A026-6EF81B79A9C3}" name="ריק במקור9" dataDxfId="231"/>
    <tableColumn id="11" xr3:uid="{7C791241-9D05-48F9-A85C-3BCBF69BB144}" name="ריק במקור10" dataDxfId="230"/>
    <tableColumn id="12" xr3:uid="{A4E8EF10-F394-42FA-9951-86BE0CFDEC67}" name="ריק במקור11" dataDxfId="229"/>
    <tableColumn id="13" xr3:uid="{CEC40CD3-AF52-4548-A33F-78311D5E31EB}" name="ריק במקור12" dataDxfId="228"/>
    <tableColumn id="14" xr3:uid="{98B4BF2A-FC9E-4972-B60D-972E4AA32D6D}" name="ריק במקור13" dataDxfId="227"/>
  </tableColumns>
  <tableStyleInfo showFirstColumn="1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065DD15-1A0C-45E8-B473-C4C52E0B4359}" name="TitleRegion1.b6.o22.1" displayName="TitleRegion1.b6.o22.1" ref="B6:O22" totalsRowShown="0" headerRowBorderDxfId="224" tableBorderDxfId="225">
  <autoFilter ref="B6:O22" xr:uid="{5F49F430-C745-4821-8DF7-AA4A99D1350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9755BF13-EFB0-4339-B417-D09434DD038F}" name="1.ב  ניירות ערך סחירים:" dataDxfId="223"/>
    <tableColumn id="2" xr3:uid="{D469F673-C833-48E4-873E-99E6830C9C27}" name="ריק במקור" dataDxfId="222"/>
    <tableColumn id="3" xr3:uid="{40EC721B-83F2-40F2-88F0-B584A90B7666}" name="ריק במקור2" dataDxfId="221"/>
    <tableColumn id="4" xr3:uid="{0D17B8C1-ECCE-4CC2-A86B-29B75D716834}" name="ריק במקור3" dataDxfId="220"/>
    <tableColumn id="5" xr3:uid="{3382BF83-3551-4C04-96B4-FF9F7C071871}" name="ריק במקור4" dataDxfId="219"/>
    <tableColumn id="6" xr3:uid="{B369F8BB-CE58-484C-8E13-B1BE235ABD8F}" name="ריק במקור5" dataDxfId="218"/>
    <tableColumn id="7" xr3:uid="{27016287-DFB0-4F30-8F98-BA898A3748E5}" name="ריק במקור6" dataDxfId="217"/>
    <tableColumn id="8" xr3:uid="{96D1AA91-C3FF-4ACE-91F1-5D5ECD033432}" name="ריק במקור7" dataDxfId="216"/>
    <tableColumn id="9" xr3:uid="{439FD6AA-95ED-41C5-8200-84DCE2D3E2B9}" name="ריק במקור8" dataDxfId="215"/>
    <tableColumn id="10" xr3:uid="{94B8268B-F0E5-4554-8947-33DD7D792839}" name="ריק במקור9" dataDxfId="214"/>
    <tableColumn id="11" xr3:uid="{5DC21C78-72AB-4003-B39A-968E100A27B3}" name="ריק במקור10" dataDxfId="213"/>
    <tableColumn id="12" xr3:uid="{E536CC3F-66DD-4A42-BB74-D6E89A9F5958}" name="ריק במקור11" dataDxfId="212"/>
    <tableColumn id="13" xr3:uid="{DE9CEA0F-A7BB-4936-B50F-450C44781373}" name="ריק במקור12" dataDxfId="211"/>
    <tableColumn id="14" xr3:uid="{41D0A12E-D55D-45DF-AFA6-46EE20719399}" name="ריק במקור13" dataDxfId="210"/>
  </tableColumns>
  <tableStyleInfo showFirstColumn="1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A76E903F-E7F6-44CB-BA38-E8AF8BEA6042}" name="TitleRegion1.b6.l27.1" displayName="TitleRegion1.b6.l27.1" ref="B6:L27" totalsRowShown="0" dataDxfId="196" headerRowBorderDxfId="208" tableBorderDxfId="209">
  <autoFilter ref="B6:L27" xr:uid="{E2B4E59E-99DF-4BCB-ABB4-4A482138924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996F9CFF-4C46-466A-861E-B5C1B68F2FEF}" name="1.ב  ניירות ערך סחירים:" dataDxfId="207"/>
    <tableColumn id="2" xr3:uid="{CA877B67-FADA-4519-B011-81DF6B94BDC4}" name="ריק במקור" dataDxfId="206"/>
    <tableColumn id="3" xr3:uid="{C94921EC-66BD-474F-BB8A-411F1CD3E765}" name="ריק במקור2" dataDxfId="205"/>
    <tableColumn id="4" xr3:uid="{57AC862D-99D9-4D83-ACB6-7F5045DB48BD}" name="ריק במקור3" dataDxfId="204"/>
    <tableColumn id="5" xr3:uid="{541847B5-D220-44B8-9821-7DE0ABF3E90D}" name="ריק במקור4" dataDxfId="203"/>
    <tableColumn id="6" xr3:uid="{85843047-D00F-4CA8-A85B-4DEC7409E212}" name="ריק במקור5" dataDxfId="202"/>
    <tableColumn id="7" xr3:uid="{5D5063FD-434C-431C-83B5-C365498C2556}" name="ריק במקור6" dataDxfId="201"/>
    <tableColumn id="8" xr3:uid="{0507D146-AC7F-4B6C-8FC5-D89921A78C3E}" name="ריק במקור7" dataDxfId="200"/>
    <tableColumn id="9" xr3:uid="{88C2BF8C-4CA1-4E2B-ACC7-05F4542536B4}" name="ריק במקור8" dataDxfId="199"/>
    <tableColumn id="10" xr3:uid="{26D0E57F-D92B-414F-A372-50B718B7303A}" name="ריק במקור9" dataDxfId="198"/>
    <tableColumn id="11" xr3:uid="{8B6E56A6-E62C-425D-ACD0-9D2F027B2FB2}" name="ריק במקור10" dataDxfId="197"/>
  </tableColumns>
  <tableStyleInfo showFirstColumn="1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935C071C-FB7F-4F14-9043-2AF8D6551431}" name="TitleRegion1.b6.k24.1" displayName="TitleRegion1.b6.k24.1" ref="B6:K24" totalsRowShown="0" dataDxfId="183" headerRowBorderDxfId="194" tableBorderDxfId="195">
  <autoFilter ref="B6:K24" xr:uid="{2E868C2F-8F47-4216-AD7A-E45AFD79714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BA75B0FE-4E8D-4595-A04C-2C3134BF8950}" name="1.ב  ניירות ערך סחירים:" dataDxfId="193"/>
    <tableColumn id="2" xr3:uid="{7E072C72-9A03-4A05-80FB-5F52E0D0AEB1}" name="ריק במקור" dataDxfId="192"/>
    <tableColumn id="3" xr3:uid="{788DD927-9548-49DF-9887-E78D12BC7D34}" name="ריק במקור2" dataDxfId="191"/>
    <tableColumn id="4" xr3:uid="{9B1C9736-16F1-4279-A2FA-2D2D6CCDB11D}" name="ריק במקור3" dataDxfId="190"/>
    <tableColumn id="5" xr3:uid="{FADE2A6C-6B98-4412-8084-5A0FF04E714F}" name="ריק במקור4" dataDxfId="189"/>
    <tableColumn id="6" xr3:uid="{A73AAD33-66B7-47FC-BB94-1DD44460CAE9}" name="ריק במקור5" dataDxfId="188"/>
    <tableColumn id="7" xr3:uid="{43857BBE-8EE7-4DFB-9D50-F234B908BD2A}" name="ריק במקור6" dataDxfId="187"/>
    <tableColumn id="8" xr3:uid="{B3175780-1116-4FB6-A762-00DF65FAE5BA}" name="ריק במקור7" dataDxfId="186"/>
    <tableColumn id="9" xr3:uid="{6BE9358F-5386-43DF-A403-76D6DFA4C58A}" name="ריק במקור8" dataDxfId="185"/>
    <tableColumn id="10" xr3:uid="{89C15AA3-F1F8-4A1D-BCBA-DB48741253B1}" name="ריק במקור9" dataDxfId="184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000"/>
  <sheetViews>
    <sheetView rightToLeft="1" tabSelected="1" topLeftCell="B1" workbookViewId="0">
      <selection activeCell="E1" sqref="E1:XFD1048576"/>
    </sheetView>
  </sheetViews>
  <sheetFormatPr defaultColWidth="0" defaultRowHeight="12.75" customHeight="1" zeroHeight="1" x14ac:dyDescent="0.2"/>
  <cols>
    <col min="1" max="1" width="26.42578125" bestFit="1" customWidth="1"/>
    <col min="2" max="2" width="46.7109375" bestFit="1" customWidth="1"/>
    <col min="3" max="3" width="35.28515625" bestFit="1" customWidth="1"/>
    <col min="4" max="4" width="26.42578125" bestFit="1" customWidth="1"/>
    <col min="53" max="16384" width="9.140625" hidden="1"/>
  </cols>
  <sheetData>
    <row r="1" spans="1:4" x14ac:dyDescent="0.2">
      <c r="B1" s="1" t="s">
        <v>0</v>
      </c>
      <c r="C1" s="1" t="s">
        <v>1</v>
      </c>
    </row>
    <row r="2" spans="1:4" x14ac:dyDescent="0.2">
      <c r="B2" s="1" t="s">
        <v>2</v>
      </c>
      <c r="C2" s="1" t="s">
        <v>3</v>
      </c>
    </row>
    <row r="3" spans="1:4" x14ac:dyDescent="0.2">
      <c r="B3" s="1" t="s">
        <v>4</v>
      </c>
      <c r="C3" s="1" t="s">
        <v>5</v>
      </c>
    </row>
    <row r="4" spans="1:4" x14ac:dyDescent="0.2">
      <c r="B4" s="1" t="s">
        <v>6</v>
      </c>
      <c r="C4" s="2">
        <v>12533</v>
      </c>
    </row>
    <row r="5" spans="1:4" ht="12.75" customHeight="1" x14ac:dyDescent="0.2"/>
    <row r="6" spans="1:4" ht="21" customHeight="1" x14ac:dyDescent="0.2">
      <c r="A6" s="42" t="s">
        <v>7</v>
      </c>
      <c r="B6" s="43"/>
      <c r="C6" s="43"/>
      <c r="D6" s="43"/>
    </row>
    <row r="7" spans="1:4" ht="13.5" thickBot="1" x14ac:dyDescent="0.25">
      <c r="B7" s="7" t="s">
        <v>8</v>
      </c>
      <c r="C7" s="4" t="s">
        <v>9</v>
      </c>
      <c r="D7" s="4" t="s">
        <v>10</v>
      </c>
    </row>
    <row r="8" spans="1:4" ht="13.5" thickBot="1" x14ac:dyDescent="0.25">
      <c r="B8" s="52" t="s">
        <v>2591</v>
      </c>
      <c r="C8" s="4" t="s">
        <v>11</v>
      </c>
      <c r="D8" s="4" t="s">
        <v>12</v>
      </c>
    </row>
    <row r="9" spans="1:4" x14ac:dyDescent="0.2">
      <c r="B9" s="53" t="s">
        <v>2591</v>
      </c>
      <c r="C9" s="6" t="s">
        <v>13</v>
      </c>
      <c r="D9" s="6" t="s">
        <v>14</v>
      </c>
    </row>
    <row r="10" spans="1:4" x14ac:dyDescent="0.2">
      <c r="B10" s="7" t="s">
        <v>15</v>
      </c>
      <c r="C10" s="52" t="s">
        <v>2591</v>
      </c>
      <c r="D10" s="52" t="s">
        <v>2591</v>
      </c>
    </row>
    <row r="11" spans="1:4" x14ac:dyDescent="0.2">
      <c r="B11" s="8" t="s">
        <v>16</v>
      </c>
      <c r="C11" s="10">
        <v>1730728.9691999999</v>
      </c>
      <c r="D11" s="11">
        <v>0.13645665214399999</v>
      </c>
    </row>
    <row r="12" spans="1:4" x14ac:dyDescent="0.2">
      <c r="B12" s="8" t="s">
        <v>17</v>
      </c>
      <c r="C12" s="54" t="s">
        <v>2591</v>
      </c>
      <c r="D12" s="54" t="s">
        <v>2591</v>
      </c>
    </row>
    <row r="13" spans="1:4" x14ac:dyDescent="0.2">
      <c r="B13" s="7" t="s">
        <v>18</v>
      </c>
      <c r="C13" s="12">
        <v>2465841.5977599998</v>
      </c>
      <c r="D13" s="13">
        <v>0.19441547182499999</v>
      </c>
    </row>
    <row r="14" spans="1:4" x14ac:dyDescent="0.2">
      <c r="B14" s="7" t="s">
        <v>19</v>
      </c>
      <c r="C14" s="12">
        <v>4061.6054399999998</v>
      </c>
      <c r="D14" s="13">
        <v>3.20231007E-4</v>
      </c>
    </row>
    <row r="15" spans="1:4" x14ac:dyDescent="0.2">
      <c r="B15" s="7" t="s">
        <v>20</v>
      </c>
      <c r="C15" s="12">
        <f>+'אג"ח קונצרני'!R11</f>
        <v>3101978.9622900011</v>
      </c>
      <c r="D15" s="13">
        <f>+C15/C42</f>
        <v>0.24457073969927084</v>
      </c>
    </row>
    <row r="16" spans="1:4" x14ac:dyDescent="0.2">
      <c r="B16" s="7" t="s">
        <v>21</v>
      </c>
      <c r="C16" s="12">
        <v>1621102.42133</v>
      </c>
      <c r="D16" s="13">
        <v>0.12781331631599999</v>
      </c>
    </row>
    <row r="17" spans="2:4" x14ac:dyDescent="0.2">
      <c r="B17" s="7" t="s">
        <v>22</v>
      </c>
      <c r="C17" s="14" t="s">
        <v>23</v>
      </c>
      <c r="D17" s="14" t="s">
        <v>24</v>
      </c>
    </row>
    <row r="18" spans="2:4" x14ac:dyDescent="0.2">
      <c r="B18" s="7" t="s">
        <v>25</v>
      </c>
      <c r="C18" s="12">
        <v>6559.0341600000002</v>
      </c>
      <c r="D18" s="13">
        <v>5.1713691599999999E-4</v>
      </c>
    </row>
    <row r="19" spans="2:4" x14ac:dyDescent="0.2">
      <c r="B19" s="7" t="s">
        <v>26</v>
      </c>
      <c r="C19" s="12">
        <v>1503.8520900000001</v>
      </c>
      <c r="D19" s="13">
        <v>1.18568895E-4</v>
      </c>
    </row>
    <row r="20" spans="2:4" x14ac:dyDescent="0.2">
      <c r="B20" s="7" t="s">
        <v>27</v>
      </c>
      <c r="C20" s="14" t="s">
        <v>23</v>
      </c>
      <c r="D20" s="14" t="s">
        <v>24</v>
      </c>
    </row>
    <row r="21" spans="2:4" x14ac:dyDescent="0.2">
      <c r="B21" s="7" t="s">
        <v>28</v>
      </c>
      <c r="C21" s="12">
        <v>107955.45672</v>
      </c>
      <c r="D21" s="13">
        <v>8.5115812269999994E-3</v>
      </c>
    </row>
    <row r="22" spans="2:4" x14ac:dyDescent="0.2">
      <c r="B22" s="7" t="s">
        <v>29</v>
      </c>
      <c r="C22" s="12">
        <f>+'מוצרים מובנים'!N11</f>
        <v>28625.768629999999</v>
      </c>
      <c r="D22" s="13">
        <f>+C22/C42</f>
        <v>2.2569545098174537E-3</v>
      </c>
    </row>
    <row r="23" spans="2:4" x14ac:dyDescent="0.2">
      <c r="B23" s="8" t="s">
        <v>30</v>
      </c>
      <c r="C23" s="54" t="s">
        <v>2591</v>
      </c>
      <c r="D23" s="54" t="s">
        <v>2591</v>
      </c>
    </row>
    <row r="24" spans="2:4" x14ac:dyDescent="0.2">
      <c r="B24" s="7" t="s">
        <v>18</v>
      </c>
      <c r="C24" s="14" t="s">
        <v>23</v>
      </c>
      <c r="D24" s="14" t="s">
        <v>24</v>
      </c>
    </row>
    <row r="25" spans="2:4" x14ac:dyDescent="0.2">
      <c r="B25" s="7" t="s">
        <v>19</v>
      </c>
      <c r="C25" s="12">
        <v>37825</v>
      </c>
      <c r="D25" s="13">
        <v>2.9822536970000001E-3</v>
      </c>
    </row>
    <row r="26" spans="2:4" x14ac:dyDescent="0.2">
      <c r="B26" s="7" t="s">
        <v>20</v>
      </c>
      <c r="C26" s="12">
        <v>121298.57135</v>
      </c>
      <c r="D26" s="13">
        <v>9.5635984889999998E-3</v>
      </c>
    </row>
    <row r="27" spans="2:4" x14ac:dyDescent="0.2">
      <c r="B27" s="7" t="s">
        <v>21</v>
      </c>
      <c r="C27" s="12">
        <v>423213.85151000001</v>
      </c>
      <c r="D27" s="13">
        <v>3.3367642389000002E-2</v>
      </c>
    </row>
    <row r="28" spans="2:4" x14ac:dyDescent="0.2">
      <c r="B28" s="7" t="s">
        <v>31</v>
      </c>
      <c r="C28" s="12">
        <v>1272542.94028</v>
      </c>
      <c r="D28" s="13">
        <v>0.100331682447</v>
      </c>
    </row>
    <row r="29" spans="2:4" x14ac:dyDescent="0.2">
      <c r="B29" s="7" t="s">
        <v>32</v>
      </c>
      <c r="C29" s="12">
        <v>21741.655989999999</v>
      </c>
      <c r="D29" s="13">
        <v>1.714187282E-3</v>
      </c>
    </row>
    <row r="30" spans="2:4" x14ac:dyDescent="0.2">
      <c r="B30" s="7" t="s">
        <v>33</v>
      </c>
      <c r="C30" s="14" t="s">
        <v>23</v>
      </c>
      <c r="D30" s="14" t="s">
        <v>24</v>
      </c>
    </row>
    <row r="31" spans="2:4" x14ac:dyDescent="0.2">
      <c r="B31" s="7" t="s">
        <v>34</v>
      </c>
      <c r="C31" s="12">
        <v>6213.8553099999999</v>
      </c>
      <c r="D31" s="13">
        <v>4.8992182300000001E-4</v>
      </c>
    </row>
    <row r="32" spans="2:4" x14ac:dyDescent="0.2">
      <c r="B32" s="7" t="s">
        <v>35</v>
      </c>
      <c r="C32" s="12">
        <v>7394.7276000000002</v>
      </c>
      <c r="D32" s="13">
        <v>5.8302587500000001E-4</v>
      </c>
    </row>
    <row r="33" spans="1:4" x14ac:dyDescent="0.2">
      <c r="B33" s="8" t="s">
        <v>36</v>
      </c>
      <c r="C33" s="10">
        <v>1119616.2663499999</v>
      </c>
      <c r="D33" s="11">
        <v>8.8274415065E-2</v>
      </c>
    </row>
    <row r="34" spans="1:4" x14ac:dyDescent="0.2">
      <c r="B34" s="8" t="s">
        <v>37</v>
      </c>
      <c r="C34" s="10">
        <v>283193.39199999999</v>
      </c>
      <c r="D34" s="11">
        <v>2.2327945546999999E-2</v>
      </c>
    </row>
    <row r="35" spans="1:4" x14ac:dyDescent="0.2">
      <c r="B35" s="8" t="s">
        <v>38</v>
      </c>
      <c r="C35" s="10">
        <v>321962.99286</v>
      </c>
      <c r="D35" s="11">
        <v>2.538467484E-2</v>
      </c>
    </row>
    <row r="36" spans="1:4" x14ac:dyDescent="0.2">
      <c r="B36" s="8" t="s">
        <v>39</v>
      </c>
      <c r="C36" s="15" t="s">
        <v>23</v>
      </c>
      <c r="D36" s="15" t="s">
        <v>24</v>
      </c>
    </row>
    <row r="37" spans="1:4" x14ac:dyDescent="0.2">
      <c r="B37" s="8" t="s">
        <v>40</v>
      </c>
      <c r="C37" s="15" t="s">
        <v>23</v>
      </c>
      <c r="D37" s="15" t="s">
        <v>24</v>
      </c>
    </row>
    <row r="38" spans="1:4" x14ac:dyDescent="0.2">
      <c r="B38" s="7" t="s">
        <v>41</v>
      </c>
      <c r="C38" s="52" t="s">
        <v>2591</v>
      </c>
      <c r="D38" s="52" t="s">
        <v>2591</v>
      </c>
    </row>
    <row r="39" spans="1:4" x14ac:dyDescent="0.2">
      <c r="B39" s="8" t="s">
        <v>42</v>
      </c>
      <c r="C39" s="15" t="s">
        <v>23</v>
      </c>
      <c r="D39" s="15" t="s">
        <v>24</v>
      </c>
    </row>
    <row r="40" spans="1:4" x14ac:dyDescent="0.2">
      <c r="B40" s="8" t="s">
        <v>43</v>
      </c>
      <c r="C40" s="15" t="s">
        <v>23</v>
      </c>
      <c r="D40" s="15" t="s">
        <v>24</v>
      </c>
    </row>
    <row r="41" spans="1:4" x14ac:dyDescent="0.2">
      <c r="B41" s="8" t="s">
        <v>44</v>
      </c>
      <c r="C41" s="15" t="s">
        <v>23</v>
      </c>
      <c r="D41" s="15" t="s">
        <v>24</v>
      </c>
    </row>
    <row r="42" spans="1:4" x14ac:dyDescent="0.2">
      <c r="B42" s="7" t="s">
        <v>45</v>
      </c>
      <c r="C42" s="10">
        <v>12683360.92087</v>
      </c>
      <c r="D42" s="11">
        <v>1</v>
      </c>
    </row>
    <row r="43" spans="1:4" x14ac:dyDescent="0.2">
      <c r="B43" s="7" t="s">
        <v>46</v>
      </c>
      <c r="C43" s="10">
        <v>954258.66943000001</v>
      </c>
      <c r="D43" s="54" t="s">
        <v>2591</v>
      </c>
    </row>
    <row r="44" spans="1:4" ht="12.75" customHeight="1" x14ac:dyDescent="0.2">
      <c r="B44" s="55" t="s">
        <v>2591</v>
      </c>
      <c r="C44" s="55" t="s">
        <v>2591</v>
      </c>
      <c r="D44" s="55" t="s">
        <v>2591</v>
      </c>
    </row>
    <row r="45" spans="1:4" x14ac:dyDescent="0.2">
      <c r="A45" s="43"/>
      <c r="B45" s="55" t="s">
        <v>2591</v>
      </c>
      <c r="C45" s="16" t="s">
        <v>47</v>
      </c>
      <c r="D45" s="16" t="s">
        <v>48</v>
      </c>
    </row>
    <row r="46" spans="1:4" x14ac:dyDescent="0.2">
      <c r="A46" s="43"/>
      <c r="B46" s="55" t="s">
        <v>2591</v>
      </c>
      <c r="C46" s="6" t="s">
        <v>13</v>
      </c>
      <c r="D46" s="6" t="s">
        <v>14</v>
      </c>
    </row>
    <row r="47" spans="1:4" x14ac:dyDescent="0.2">
      <c r="A47" s="43"/>
      <c r="B47" s="55" t="s">
        <v>2591</v>
      </c>
      <c r="C47" s="14" t="s">
        <v>49</v>
      </c>
      <c r="D47" s="17">
        <v>1</v>
      </c>
    </row>
    <row r="48" spans="1:4" x14ac:dyDescent="0.2">
      <c r="A48" s="43"/>
      <c r="B48" s="55" t="s">
        <v>2591</v>
      </c>
      <c r="C48" s="14" t="s">
        <v>50</v>
      </c>
      <c r="D48" s="17">
        <v>3.6269999999999998</v>
      </c>
    </row>
    <row r="49" spans="1:4" x14ac:dyDescent="0.2">
      <c r="A49" s="43"/>
      <c r="B49" s="55" t="s">
        <v>2591</v>
      </c>
      <c r="C49" s="14" t="s">
        <v>51</v>
      </c>
      <c r="D49" s="17">
        <v>4.0115999999999996</v>
      </c>
    </row>
    <row r="50" spans="1:4" x14ac:dyDescent="0.2">
      <c r="A50" s="43"/>
      <c r="B50" s="55" t="s">
        <v>2591</v>
      </c>
      <c r="C50" s="14" t="s">
        <v>52</v>
      </c>
      <c r="D50" s="17">
        <v>4.6208999999999998</v>
      </c>
    </row>
    <row r="51" spans="1:4" x14ac:dyDescent="0.2">
      <c r="A51" s="43"/>
      <c r="B51" s="55" t="s">
        <v>2591</v>
      </c>
      <c r="C51" s="14" t="s">
        <v>53</v>
      </c>
      <c r="D51" s="17">
        <v>2.7391000000000001</v>
      </c>
    </row>
    <row r="52" spans="1:4" x14ac:dyDescent="0.2">
      <c r="A52" s="43"/>
      <c r="B52" s="55" t="s">
        <v>2591</v>
      </c>
      <c r="C52" s="14" t="s">
        <v>54</v>
      </c>
      <c r="D52" s="17">
        <v>2.4752999999999998</v>
      </c>
    </row>
    <row r="53" spans="1:4" x14ac:dyDescent="0.2">
      <c r="A53" s="43"/>
      <c r="B53" s="55" t="s">
        <v>2591</v>
      </c>
      <c r="C53" s="14" t="s">
        <v>55</v>
      </c>
      <c r="D53" s="17">
        <v>0.46400000000000002</v>
      </c>
    </row>
    <row r="54" spans="1:4" x14ac:dyDescent="0.2">
      <c r="A54" s="43"/>
      <c r="B54" s="55" t="s">
        <v>2591</v>
      </c>
      <c r="C54" s="14" t="s">
        <v>56</v>
      </c>
      <c r="D54" s="17">
        <v>2.2963</v>
      </c>
    </row>
    <row r="55" spans="1:4" x14ac:dyDescent="0.2">
      <c r="A55" s="43"/>
      <c r="B55" s="55" t="s">
        <v>2591</v>
      </c>
      <c r="C55" s="14" t="s">
        <v>57</v>
      </c>
      <c r="D55" s="17">
        <v>0.53820000000000001</v>
      </c>
    </row>
    <row r="56" spans="1:4" x14ac:dyDescent="0.2">
      <c r="A56" s="43"/>
      <c r="B56" s="55" t="s">
        <v>2591</v>
      </c>
      <c r="C56" s="14" t="s">
        <v>58</v>
      </c>
      <c r="D56" s="17">
        <v>0.36270000000000002</v>
      </c>
    </row>
    <row r="57" spans="1:4" x14ac:dyDescent="0.2">
      <c r="A57" s="43"/>
      <c r="B57" s="55" t="s">
        <v>2591</v>
      </c>
      <c r="C57" s="14" t="s">
        <v>59</v>
      </c>
      <c r="D57" s="17">
        <v>2.5637E-2</v>
      </c>
    </row>
    <row r="58" spans="1:4" x14ac:dyDescent="0.2">
      <c r="A58" s="43"/>
      <c r="B58" s="55" t="s">
        <v>2591</v>
      </c>
      <c r="C58" s="14" t="s">
        <v>60</v>
      </c>
      <c r="D58" s="17">
        <v>0.2142</v>
      </c>
    </row>
    <row r="59" spans="1:4" x14ac:dyDescent="0.2">
      <c r="A59" s="43"/>
      <c r="B59" s="55" t="s">
        <v>2591</v>
      </c>
      <c r="C59" s="14" t="s">
        <v>61</v>
      </c>
      <c r="D59" s="17">
        <v>4.3135000000000003</v>
      </c>
    </row>
    <row r="60" spans="1:4" x14ac:dyDescent="0.2">
      <c r="A60" s="43"/>
      <c r="B60" s="55" t="s">
        <v>2591</v>
      </c>
      <c r="C60" s="14" t="s">
        <v>62</v>
      </c>
      <c r="D60" s="17">
        <v>0.74809999999999999</v>
      </c>
    </row>
    <row r="61" spans="1:4" x14ac:dyDescent="0.2">
      <c r="A61" s="43"/>
      <c r="B61" s="55" t="s">
        <v>2591</v>
      </c>
      <c r="C61" s="14" t="s">
        <v>63</v>
      </c>
      <c r="D61" s="17">
        <v>0.19539999999999999</v>
      </c>
    </row>
    <row r="62" spans="1:4" x14ac:dyDescent="0.2">
      <c r="A62" s="43"/>
      <c r="B62" s="55" t="s">
        <v>2591</v>
      </c>
      <c r="C62" s="14" t="s">
        <v>64</v>
      </c>
      <c r="D62" s="17">
        <v>2.7505999999999999</v>
      </c>
    </row>
    <row r="63" spans="1:4" x14ac:dyDescent="0.2">
      <c r="A63" s="43"/>
      <c r="B63" s="55" t="s">
        <v>2591</v>
      </c>
      <c r="C63" s="14" t="s">
        <v>65</v>
      </c>
      <c r="D63" s="54" t="s">
        <v>2591</v>
      </c>
    </row>
    <row r="64" spans="1:4" x14ac:dyDescent="0.2">
      <c r="A64" s="44" t="s">
        <v>66</v>
      </c>
      <c r="B64" s="39" t="s">
        <v>67</v>
      </c>
      <c r="C64" s="40" t="s">
        <v>68</v>
      </c>
      <c r="D64" s="41">
        <v>1</v>
      </c>
    </row>
    <row r="65" spans="1:4" ht="12.75" customHeight="1" x14ac:dyDescent="0.2">
      <c r="A65" s="43"/>
      <c r="B65" s="55" t="s">
        <v>2591</v>
      </c>
      <c r="C65" s="55" t="s">
        <v>2591</v>
      </c>
      <c r="D65" s="55" t="s">
        <v>2591</v>
      </c>
    </row>
    <row r="66" spans="1:4" ht="12.75" hidden="1" customHeight="1" x14ac:dyDescent="0.2"/>
    <row r="67" spans="1:4" ht="12.75" hidden="1" customHeight="1" x14ac:dyDescent="0.2"/>
    <row r="68" spans="1:4" ht="12.75" hidden="1" customHeight="1" x14ac:dyDescent="0.2"/>
    <row r="69" spans="1:4" ht="12.75" hidden="1" customHeight="1" x14ac:dyDescent="0.2"/>
    <row r="70" spans="1:4" ht="12.75" hidden="1" customHeight="1" x14ac:dyDescent="0.2"/>
    <row r="71" spans="1:4" ht="12.75" hidden="1" customHeight="1" x14ac:dyDescent="0.2"/>
    <row r="72" spans="1:4" ht="12.75" hidden="1" customHeight="1" x14ac:dyDescent="0.2"/>
    <row r="73" spans="1:4" ht="12.75" hidden="1" customHeight="1" x14ac:dyDescent="0.2"/>
    <row r="74" spans="1:4" ht="12.75" hidden="1" customHeight="1" x14ac:dyDescent="0.2"/>
    <row r="75" spans="1:4" ht="12.75" hidden="1" customHeight="1" x14ac:dyDescent="0.2"/>
    <row r="76" spans="1:4" ht="12.75" hidden="1" customHeight="1" x14ac:dyDescent="0.2"/>
    <row r="77" spans="1:4" ht="12.75" hidden="1" customHeight="1" x14ac:dyDescent="0.2"/>
    <row r="78" spans="1:4" ht="12.75" hidden="1" customHeight="1" x14ac:dyDescent="0.2"/>
    <row r="79" spans="1:4" ht="12.75" hidden="1" customHeight="1" x14ac:dyDescent="0.2"/>
    <row r="80" spans="1:4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mergeCells count="3">
    <mergeCell ref="A6:D6"/>
    <mergeCell ref="A45:A63"/>
    <mergeCell ref="A64:A65"/>
  </mergeCells>
  <pageMargins left="0.7" right="0.7" top="0.75" bottom="0.75" header="0.3" footer="0.3"/>
  <drawing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L22"/>
  <sheetViews>
    <sheetView rightToLeft="1" workbookViewId="0"/>
  </sheetViews>
  <sheetFormatPr defaultRowHeight="12.75" customHeight="1" x14ac:dyDescent="0.2"/>
  <cols>
    <col min="2" max="2" width="32.7109375" bestFit="1" customWidth="1"/>
    <col min="3" max="3" width="35.28515625" bestFit="1" customWidth="1"/>
    <col min="4" max="4" width="15" bestFit="1" customWidth="1"/>
    <col min="5" max="6" width="13.7109375" bestFit="1" customWidth="1"/>
    <col min="7" max="7" width="12.42578125" bestFit="1" customWidth="1"/>
    <col min="8" max="8" width="10" bestFit="1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12533</v>
      </c>
    </row>
    <row r="6" spans="2:12" ht="12.75" customHeight="1" x14ac:dyDescent="0.2">
      <c r="B6" s="45" t="s">
        <v>1706</v>
      </c>
      <c r="C6" s="46"/>
      <c r="D6" s="46"/>
      <c r="E6" s="46"/>
      <c r="F6" s="46"/>
      <c r="G6" s="46"/>
      <c r="H6" s="46"/>
      <c r="I6" s="46"/>
      <c r="J6" s="46"/>
      <c r="K6" s="46"/>
      <c r="L6" s="47"/>
    </row>
    <row r="7" spans="2:12" ht="12.75" customHeight="1" x14ac:dyDescent="0.2">
      <c r="B7" s="48" t="s">
        <v>1707</v>
      </c>
      <c r="C7" s="49"/>
      <c r="D7" s="49"/>
      <c r="E7" s="49"/>
      <c r="F7" s="49"/>
      <c r="G7" s="49"/>
      <c r="H7" s="49"/>
      <c r="I7" s="49"/>
      <c r="J7" s="49"/>
      <c r="K7" s="49"/>
      <c r="L7" s="50"/>
    </row>
    <row r="8" spans="2:12" ht="12.75" customHeight="1" x14ac:dyDescent="0.2">
      <c r="B8" s="4" t="s">
        <v>71</v>
      </c>
      <c r="C8" s="4" t="s">
        <v>72</v>
      </c>
      <c r="D8" s="4" t="s">
        <v>138</v>
      </c>
      <c r="E8" s="4" t="s">
        <v>229</v>
      </c>
      <c r="F8" s="4" t="s">
        <v>76</v>
      </c>
      <c r="G8" s="4" t="s">
        <v>141</v>
      </c>
      <c r="H8" s="4" t="s">
        <v>142</v>
      </c>
      <c r="I8" s="4" t="s">
        <v>79</v>
      </c>
      <c r="J8" s="4" t="s">
        <v>144</v>
      </c>
      <c r="K8" s="4" t="s">
        <v>80</v>
      </c>
      <c r="L8" s="4" t="s">
        <v>231</v>
      </c>
    </row>
    <row r="9" spans="2:12" ht="12.75" customHeight="1" x14ac:dyDescent="0.2">
      <c r="B9" s="5"/>
      <c r="C9" s="5"/>
      <c r="D9" s="5"/>
      <c r="E9" s="5"/>
      <c r="F9" s="5"/>
      <c r="G9" s="6" t="s">
        <v>148</v>
      </c>
      <c r="H9" s="6" t="s">
        <v>149</v>
      </c>
      <c r="I9" s="6" t="s">
        <v>11</v>
      </c>
      <c r="J9" s="6" t="s">
        <v>12</v>
      </c>
      <c r="K9" s="6" t="s">
        <v>12</v>
      </c>
      <c r="L9" s="6" t="s">
        <v>12</v>
      </c>
    </row>
    <row r="10" spans="2:12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</row>
    <row r="11" spans="2:12" ht="12.75" customHeight="1" x14ac:dyDescent="0.2">
      <c r="B11" s="18" t="s">
        <v>1708</v>
      </c>
      <c r="C11" s="9"/>
      <c r="D11" s="9"/>
      <c r="E11" s="9"/>
      <c r="F11" s="9"/>
      <c r="G11" s="9"/>
      <c r="H11" s="9"/>
      <c r="I11" s="9"/>
      <c r="J11" s="9"/>
      <c r="K11" s="9"/>
      <c r="L11" s="9"/>
    </row>
    <row r="12" spans="2:12" ht="12.75" customHeight="1" x14ac:dyDescent="0.2">
      <c r="B12" s="18" t="s">
        <v>1709</v>
      </c>
      <c r="C12" s="9"/>
      <c r="D12" s="9"/>
      <c r="E12" s="9"/>
      <c r="F12" s="9"/>
      <c r="G12" s="9"/>
      <c r="H12" s="9"/>
      <c r="I12" s="9"/>
      <c r="J12" s="9"/>
      <c r="K12" s="9"/>
      <c r="L12" s="9"/>
    </row>
    <row r="13" spans="2:12" ht="12.75" customHeight="1" x14ac:dyDescent="0.2">
      <c r="B13" s="18" t="s">
        <v>1710</v>
      </c>
      <c r="C13" s="9"/>
      <c r="D13" s="9"/>
      <c r="E13" s="9"/>
      <c r="F13" s="9"/>
      <c r="G13" s="9"/>
      <c r="H13" s="9"/>
      <c r="I13" s="9"/>
      <c r="J13" s="9"/>
      <c r="K13" s="9"/>
      <c r="L13" s="9"/>
    </row>
    <row r="14" spans="2:12" ht="12.75" customHeight="1" x14ac:dyDescent="0.2">
      <c r="B14" s="18" t="s">
        <v>1711</v>
      </c>
      <c r="C14" s="9"/>
      <c r="D14" s="9"/>
      <c r="E14" s="9"/>
      <c r="F14" s="9"/>
      <c r="G14" s="9"/>
      <c r="H14" s="9"/>
      <c r="I14" s="9"/>
      <c r="J14" s="9"/>
      <c r="K14" s="9"/>
      <c r="L14" s="9"/>
    </row>
    <row r="15" spans="2:12" ht="12.75" customHeight="1" x14ac:dyDescent="0.2">
      <c r="B15" s="18" t="s">
        <v>1712</v>
      </c>
      <c r="C15" s="9"/>
      <c r="D15" s="9"/>
      <c r="E15" s="9"/>
      <c r="F15" s="9"/>
      <c r="G15" s="9"/>
      <c r="H15" s="9"/>
      <c r="I15" s="9"/>
      <c r="J15" s="9"/>
      <c r="K15" s="9"/>
      <c r="L15" s="9"/>
    </row>
    <row r="16" spans="2:12" ht="12.75" customHeight="1" x14ac:dyDescent="0.2">
      <c r="B16" s="18" t="s">
        <v>1713</v>
      </c>
      <c r="C16" s="9"/>
      <c r="D16" s="9"/>
      <c r="E16" s="9"/>
      <c r="F16" s="9"/>
      <c r="G16" s="9"/>
      <c r="H16" s="9"/>
      <c r="I16" s="9"/>
      <c r="J16" s="9"/>
      <c r="K16" s="9"/>
      <c r="L16" s="9"/>
    </row>
    <row r="17" spans="2:12" ht="12.75" customHeight="1" x14ac:dyDescent="0.2">
      <c r="B17" s="18" t="s">
        <v>1714</v>
      </c>
      <c r="C17" s="9"/>
      <c r="D17" s="9"/>
      <c r="E17" s="9"/>
      <c r="F17" s="9"/>
      <c r="G17" s="9"/>
      <c r="H17" s="9"/>
      <c r="I17" s="9"/>
      <c r="J17" s="9"/>
      <c r="K17" s="9"/>
      <c r="L17" s="9"/>
    </row>
    <row r="18" spans="2:12" ht="12.75" customHeight="1" x14ac:dyDescent="0.2">
      <c r="B18" s="18" t="s">
        <v>1715</v>
      </c>
      <c r="C18" s="9"/>
      <c r="D18" s="9"/>
      <c r="E18" s="9"/>
      <c r="F18" s="9"/>
      <c r="G18" s="9"/>
      <c r="H18" s="9"/>
      <c r="I18" s="9"/>
      <c r="J18" s="9"/>
      <c r="K18" s="9"/>
      <c r="L18" s="9"/>
    </row>
    <row r="19" spans="2:12" ht="12.75" customHeight="1" x14ac:dyDescent="0.2">
      <c r="B19" s="18" t="s">
        <v>1716</v>
      </c>
      <c r="C19" s="9"/>
      <c r="D19" s="9"/>
      <c r="E19" s="9"/>
      <c r="F19" s="9"/>
      <c r="G19" s="9"/>
      <c r="H19" s="9"/>
      <c r="I19" s="9"/>
      <c r="J19" s="9"/>
      <c r="K19" s="9"/>
      <c r="L19" s="9"/>
    </row>
    <row r="20" spans="2:12" ht="12.75" customHeight="1" x14ac:dyDescent="0.2">
      <c r="B20" s="18" t="s">
        <v>1717</v>
      </c>
      <c r="C20" s="9"/>
      <c r="D20" s="9"/>
      <c r="E20" s="9"/>
      <c r="F20" s="9"/>
      <c r="G20" s="9"/>
      <c r="H20" s="9"/>
      <c r="I20" s="9"/>
      <c r="J20" s="9"/>
      <c r="K20" s="9"/>
      <c r="L20" s="9"/>
    </row>
    <row r="21" spans="2:12" ht="12.75" customHeight="1" x14ac:dyDescent="0.2">
      <c r="B21" s="18" t="s">
        <v>1718</v>
      </c>
      <c r="C21" s="9"/>
      <c r="D21" s="9"/>
      <c r="E21" s="9"/>
      <c r="F21" s="9"/>
      <c r="G21" s="9"/>
      <c r="H21" s="9"/>
      <c r="I21" s="9"/>
      <c r="J21" s="9"/>
      <c r="K21" s="9"/>
      <c r="L21" s="9"/>
    </row>
    <row r="22" spans="2:12" ht="12.75" customHeight="1" x14ac:dyDescent="0.2">
      <c r="B22" s="18" t="s">
        <v>1719</v>
      </c>
      <c r="C22" s="9"/>
      <c r="D22" s="9"/>
      <c r="E22" s="9"/>
      <c r="F22" s="9"/>
      <c r="G22" s="9"/>
      <c r="H22" s="9"/>
      <c r="I22" s="9"/>
      <c r="J22" s="9"/>
      <c r="K22" s="9"/>
      <c r="L22" s="9"/>
    </row>
  </sheetData>
  <mergeCells count="2">
    <mergeCell ref="B6:L6"/>
    <mergeCell ref="B7:L7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Z10000"/>
  <sheetViews>
    <sheetView rightToLeft="1" topLeftCell="E1" workbookViewId="0">
      <selection activeCell="L1" sqref="L1:XFD1048576"/>
    </sheetView>
  </sheetViews>
  <sheetFormatPr defaultColWidth="0" defaultRowHeight="12.75" customHeight="1" zeroHeight="1" x14ac:dyDescent="0.2"/>
  <cols>
    <col min="1" max="1" width="9.140625" customWidth="1"/>
    <col min="2" max="2" width="32.7109375" bestFit="1" customWidth="1"/>
    <col min="3" max="3" width="35.28515625" bestFit="1" customWidth="1"/>
    <col min="4" max="4" width="15" bestFit="1" customWidth="1"/>
    <col min="5" max="5" width="13.7109375" bestFit="1" customWidth="1"/>
    <col min="6" max="6" width="15" bestFit="1" customWidth="1"/>
    <col min="7" max="7" width="12.42578125" bestFit="1" customWidth="1"/>
    <col min="8" max="8" width="11.28515625" bestFit="1" customWidth="1"/>
    <col min="9" max="9" width="15" bestFit="1" customWidth="1"/>
    <col min="10" max="10" width="34" bestFit="1" customWidth="1"/>
    <col min="11" max="11" width="30.140625" bestFit="1" customWidth="1"/>
    <col min="53" max="16384" width="9.140625" hidden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12533</v>
      </c>
    </row>
    <row r="5" spans="2:11" ht="12.75" customHeight="1" x14ac:dyDescent="0.2"/>
    <row r="6" spans="2:11" ht="12.75" customHeight="1" thickBot="1" x14ac:dyDescent="0.25">
      <c r="B6" s="63" t="s">
        <v>1720</v>
      </c>
      <c r="C6" s="65" t="s">
        <v>2591</v>
      </c>
      <c r="D6" s="65" t="s">
        <v>2592</v>
      </c>
      <c r="E6" s="65" t="s">
        <v>2593</v>
      </c>
      <c r="F6" s="65" t="s">
        <v>2594</v>
      </c>
      <c r="G6" s="65" t="s">
        <v>2595</v>
      </c>
      <c r="H6" s="65" t="s">
        <v>2596</v>
      </c>
      <c r="I6" s="65" t="s">
        <v>2597</v>
      </c>
      <c r="J6" s="65" t="s">
        <v>2598</v>
      </c>
      <c r="K6" s="65" t="s">
        <v>2599</v>
      </c>
    </row>
    <row r="7" spans="2:11" ht="12.75" customHeight="1" thickBot="1" x14ac:dyDescent="0.25">
      <c r="B7" s="71" t="s">
        <v>1721</v>
      </c>
      <c r="C7" s="77" t="s">
        <v>2591</v>
      </c>
      <c r="D7" s="77" t="s">
        <v>2591</v>
      </c>
      <c r="E7" s="77" t="s">
        <v>2591</v>
      </c>
      <c r="F7" s="77" t="s">
        <v>2591</v>
      </c>
      <c r="G7" s="77" t="s">
        <v>2591</v>
      </c>
      <c r="H7" s="77" t="s">
        <v>2591</v>
      </c>
      <c r="I7" s="77" t="s">
        <v>2591</v>
      </c>
      <c r="J7" s="77" t="s">
        <v>2591</v>
      </c>
      <c r="K7" s="77" t="s">
        <v>2591</v>
      </c>
    </row>
    <row r="8" spans="2:11" ht="12.75" customHeight="1" x14ac:dyDescent="0.2">
      <c r="B8" s="56" t="s">
        <v>71</v>
      </c>
      <c r="C8" s="4" t="s">
        <v>72</v>
      </c>
      <c r="D8" s="4" t="s">
        <v>138</v>
      </c>
      <c r="E8" s="4" t="s">
        <v>229</v>
      </c>
      <c r="F8" s="4" t="s">
        <v>76</v>
      </c>
      <c r="G8" s="4" t="s">
        <v>141</v>
      </c>
      <c r="H8" s="4" t="s">
        <v>142</v>
      </c>
      <c r="I8" s="4" t="s">
        <v>79</v>
      </c>
      <c r="J8" s="4" t="s">
        <v>80</v>
      </c>
      <c r="K8" s="59" t="s">
        <v>231</v>
      </c>
    </row>
    <row r="9" spans="2:11" ht="12.75" customHeight="1" x14ac:dyDescent="0.2">
      <c r="B9" s="67" t="s">
        <v>2591</v>
      </c>
      <c r="C9" s="53" t="s">
        <v>2591</v>
      </c>
      <c r="D9" s="53" t="s">
        <v>2591</v>
      </c>
      <c r="E9" s="53" t="s">
        <v>2591</v>
      </c>
      <c r="F9" s="53" t="s">
        <v>2591</v>
      </c>
      <c r="G9" s="6" t="s">
        <v>148</v>
      </c>
      <c r="H9" s="6" t="s">
        <v>149</v>
      </c>
      <c r="I9" s="6" t="s">
        <v>11</v>
      </c>
      <c r="J9" s="6" t="s">
        <v>12</v>
      </c>
      <c r="K9" s="60" t="s">
        <v>12</v>
      </c>
    </row>
    <row r="10" spans="2:11" ht="12.75" customHeight="1" x14ac:dyDescent="0.2">
      <c r="B10" s="67" t="s">
        <v>2591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0" t="s">
        <v>88</v>
      </c>
    </row>
    <row r="11" spans="2:11" ht="12.75" customHeight="1" x14ac:dyDescent="0.2">
      <c r="B11" s="57" t="s">
        <v>1722</v>
      </c>
      <c r="C11" s="54" t="s">
        <v>2591</v>
      </c>
      <c r="D11" s="54" t="s">
        <v>2591</v>
      </c>
      <c r="E11" s="54" t="s">
        <v>2591</v>
      </c>
      <c r="F11" s="54" t="s">
        <v>2591</v>
      </c>
      <c r="G11" s="54" t="s">
        <v>2591</v>
      </c>
      <c r="H11" s="54" t="s">
        <v>2591</v>
      </c>
      <c r="I11" s="22">
        <v>107955.45672</v>
      </c>
      <c r="J11" s="20">
        <v>1</v>
      </c>
      <c r="K11" s="61">
        <v>8.5095354690000007E-3</v>
      </c>
    </row>
    <row r="12" spans="2:11" ht="12.75" customHeight="1" x14ac:dyDescent="0.2">
      <c r="B12" s="57" t="s">
        <v>1723</v>
      </c>
      <c r="C12" s="54" t="s">
        <v>2591</v>
      </c>
      <c r="D12" s="54" t="s">
        <v>2591</v>
      </c>
      <c r="E12" s="54" t="s">
        <v>2591</v>
      </c>
      <c r="F12" s="54" t="s">
        <v>2591</v>
      </c>
      <c r="G12" s="54" t="s">
        <v>2591</v>
      </c>
      <c r="H12" s="54" t="s">
        <v>2591</v>
      </c>
      <c r="I12" s="54" t="s">
        <v>2591</v>
      </c>
      <c r="J12" s="54" t="s">
        <v>2591</v>
      </c>
      <c r="K12" s="68" t="s">
        <v>2591</v>
      </c>
    </row>
    <row r="13" spans="2:11" ht="12.75" customHeight="1" x14ac:dyDescent="0.2">
      <c r="B13" s="57" t="s">
        <v>1724</v>
      </c>
      <c r="C13" s="54" t="s">
        <v>2591</v>
      </c>
      <c r="D13" s="54" t="s">
        <v>2591</v>
      </c>
      <c r="E13" s="54" t="s">
        <v>2591</v>
      </c>
      <c r="F13" s="54" t="s">
        <v>2591</v>
      </c>
      <c r="G13" s="54" t="s">
        <v>2591</v>
      </c>
      <c r="H13" s="54" t="s">
        <v>2591</v>
      </c>
      <c r="I13" s="22">
        <v>107955.45672</v>
      </c>
      <c r="J13" s="20">
        <v>1</v>
      </c>
      <c r="K13" s="61">
        <v>8.5095354690000007E-3</v>
      </c>
    </row>
    <row r="14" spans="2:11" ht="12.75" customHeight="1" x14ac:dyDescent="0.2">
      <c r="B14" s="58" t="s">
        <v>1725</v>
      </c>
      <c r="C14" s="14" t="s">
        <v>1726</v>
      </c>
      <c r="D14" s="14" t="s">
        <v>219</v>
      </c>
      <c r="E14" s="14" t="s">
        <v>1727</v>
      </c>
      <c r="F14" s="14" t="s">
        <v>50</v>
      </c>
      <c r="G14" s="23">
        <v>371</v>
      </c>
      <c r="H14" s="26">
        <v>204770</v>
      </c>
      <c r="I14" s="23">
        <v>9527.3720400000002</v>
      </c>
      <c r="J14" s="13">
        <v>8.8252806569000003E-2</v>
      </c>
      <c r="K14" s="62">
        <v>7.5099038699999996E-4</v>
      </c>
    </row>
    <row r="15" spans="2:11" ht="12.75" customHeight="1" x14ac:dyDescent="0.2">
      <c r="B15" s="58" t="s">
        <v>1728</v>
      </c>
      <c r="C15" s="14" t="s">
        <v>1729</v>
      </c>
      <c r="D15" s="14" t="s">
        <v>219</v>
      </c>
      <c r="E15" s="14" t="s">
        <v>1727</v>
      </c>
      <c r="F15" s="14" t="s">
        <v>50</v>
      </c>
      <c r="G15" s="23">
        <v>259</v>
      </c>
      <c r="H15" s="26">
        <v>3801200</v>
      </c>
      <c r="I15" s="23">
        <v>5663.7093599999998</v>
      </c>
      <c r="J15" s="13">
        <v>5.2463391216999999E-2</v>
      </c>
      <c r="K15" s="62">
        <v>4.46439088E-4</v>
      </c>
    </row>
    <row r="16" spans="2:11" ht="12.75" customHeight="1" x14ac:dyDescent="0.2">
      <c r="B16" s="58" t="s">
        <v>1730</v>
      </c>
      <c r="C16" s="14" t="s">
        <v>1731</v>
      </c>
      <c r="D16" s="14" t="s">
        <v>219</v>
      </c>
      <c r="E16" s="14" t="s">
        <v>1727</v>
      </c>
      <c r="F16" s="14" t="s">
        <v>50</v>
      </c>
      <c r="G16" s="23">
        <v>151</v>
      </c>
      <c r="H16" s="26">
        <v>1702350</v>
      </c>
      <c r="I16" s="23">
        <v>6299.99863</v>
      </c>
      <c r="J16" s="13">
        <v>5.8357389439999997E-2</v>
      </c>
      <c r="K16" s="62">
        <v>4.9659427500000004E-4</v>
      </c>
    </row>
    <row r="17" spans="2:11" ht="12.75" customHeight="1" x14ac:dyDescent="0.2">
      <c r="B17" s="58" t="s">
        <v>1732</v>
      </c>
      <c r="C17" s="14" t="s">
        <v>1733</v>
      </c>
      <c r="D17" s="14" t="s">
        <v>219</v>
      </c>
      <c r="E17" s="14" t="s">
        <v>1727</v>
      </c>
      <c r="F17" s="14" t="s">
        <v>50</v>
      </c>
      <c r="G17" s="23">
        <v>1162</v>
      </c>
      <c r="H17" s="26">
        <v>103370</v>
      </c>
      <c r="I17" s="23">
        <v>9040.2612300000001</v>
      </c>
      <c r="J17" s="13">
        <v>8.3740660310999998E-2</v>
      </c>
      <c r="K17" s="62">
        <v>7.1259411899999995E-4</v>
      </c>
    </row>
    <row r="18" spans="2:11" ht="12.75" customHeight="1" x14ac:dyDescent="0.2">
      <c r="B18" s="58" t="s">
        <v>1734</v>
      </c>
      <c r="C18" s="14" t="s">
        <v>1735</v>
      </c>
      <c r="D18" s="14" t="s">
        <v>219</v>
      </c>
      <c r="E18" s="14" t="s">
        <v>1727</v>
      </c>
      <c r="F18" s="14" t="s">
        <v>53</v>
      </c>
      <c r="G18" s="23">
        <v>47</v>
      </c>
      <c r="H18" s="26">
        <v>127040</v>
      </c>
      <c r="I18" s="23">
        <v>973.77196000000004</v>
      </c>
      <c r="J18" s="13">
        <v>9.0201272780000008E-3</v>
      </c>
      <c r="K18" s="62">
        <v>7.6757093012581101E-5</v>
      </c>
    </row>
    <row r="19" spans="2:11" ht="12.75" customHeight="1" x14ac:dyDescent="0.2">
      <c r="B19" s="58" t="s">
        <v>1736</v>
      </c>
      <c r="C19" s="14" t="s">
        <v>1737</v>
      </c>
      <c r="D19" s="14" t="s">
        <v>219</v>
      </c>
      <c r="E19" s="14" t="s">
        <v>1727</v>
      </c>
      <c r="F19" s="14" t="s">
        <v>50</v>
      </c>
      <c r="G19" s="23">
        <v>2635</v>
      </c>
      <c r="H19" s="26">
        <v>482000</v>
      </c>
      <c r="I19" s="23">
        <v>68043.240680000003</v>
      </c>
      <c r="J19" s="13">
        <v>0.63028996168700002</v>
      </c>
      <c r="K19" s="62">
        <v>5.3634747840000004E-3</v>
      </c>
    </row>
    <row r="20" spans="2:11" ht="12.75" customHeight="1" x14ac:dyDescent="0.2">
      <c r="B20" s="58" t="s">
        <v>1738</v>
      </c>
      <c r="C20" s="14" t="s">
        <v>1739</v>
      </c>
      <c r="D20" s="14" t="s">
        <v>1740</v>
      </c>
      <c r="E20" s="14" t="s">
        <v>1727</v>
      </c>
      <c r="F20" s="14" t="s">
        <v>54</v>
      </c>
      <c r="G20" s="23">
        <v>102</v>
      </c>
      <c r="H20" s="26">
        <v>758500</v>
      </c>
      <c r="I20" s="23">
        <v>1060.4185199999999</v>
      </c>
      <c r="J20" s="13">
        <v>9.8227412690000005E-3</v>
      </c>
      <c r="K20" s="62">
        <v>8.3586965239688805E-5</v>
      </c>
    </row>
    <row r="21" spans="2:11" ht="12.75" customHeight="1" x14ac:dyDescent="0.2">
      <c r="B21" s="58" t="s">
        <v>1741</v>
      </c>
      <c r="C21" s="14" t="s">
        <v>1742</v>
      </c>
      <c r="D21" s="14" t="s">
        <v>219</v>
      </c>
      <c r="E21" s="14" t="s">
        <v>1727</v>
      </c>
      <c r="F21" s="14" t="s">
        <v>51</v>
      </c>
      <c r="G21" s="23">
        <v>3642</v>
      </c>
      <c r="H21" s="26">
        <v>47980</v>
      </c>
      <c r="I21" s="23">
        <v>1816.13627</v>
      </c>
      <c r="J21" s="13">
        <v>1.6823015021000001E-2</v>
      </c>
      <c r="K21" s="62">
        <v>1.4315604299999999E-4</v>
      </c>
    </row>
    <row r="22" spans="2:11" ht="12.75" customHeight="1" x14ac:dyDescent="0.2">
      <c r="B22" s="58" t="s">
        <v>1743</v>
      </c>
      <c r="C22" s="14" t="s">
        <v>1744</v>
      </c>
      <c r="D22" s="14" t="s">
        <v>219</v>
      </c>
      <c r="E22" s="14" t="s">
        <v>1745</v>
      </c>
      <c r="F22" s="14" t="s">
        <v>59</v>
      </c>
      <c r="G22" s="23">
        <v>558</v>
      </c>
      <c r="H22" s="26">
        <v>3345000</v>
      </c>
      <c r="I22" s="23">
        <v>560.57149000000004</v>
      </c>
      <c r="J22" s="13">
        <v>5.1926183910000001E-3</v>
      </c>
      <c r="K22" s="62">
        <v>4.4186770379105201E-5</v>
      </c>
    </row>
    <row r="23" spans="2:11" ht="12.75" customHeight="1" thickBot="1" x14ac:dyDescent="0.25">
      <c r="B23" s="58" t="s">
        <v>1746</v>
      </c>
      <c r="C23" s="14" t="s">
        <v>1747</v>
      </c>
      <c r="D23" s="14" t="s">
        <v>219</v>
      </c>
      <c r="E23" s="14" t="s">
        <v>1745</v>
      </c>
      <c r="F23" s="14" t="s">
        <v>59</v>
      </c>
      <c r="G23" s="23">
        <v>80</v>
      </c>
      <c r="H23" s="26">
        <v>236600</v>
      </c>
      <c r="I23" s="23">
        <v>233.80944</v>
      </c>
      <c r="J23" s="13">
        <v>2.1657954780000001E-3</v>
      </c>
      <c r="K23" s="62">
        <v>1.8429913440205801E-5</v>
      </c>
    </row>
    <row r="24" spans="2:11" ht="12.75" customHeight="1" x14ac:dyDescent="0.2">
      <c r="B24" s="72" t="s">
        <v>1748</v>
      </c>
      <c r="C24" s="73" t="s">
        <v>1749</v>
      </c>
      <c r="D24" s="73" t="s">
        <v>219</v>
      </c>
      <c r="E24" s="73" t="s">
        <v>1745</v>
      </c>
      <c r="F24" s="73" t="s">
        <v>50</v>
      </c>
      <c r="G24" s="74">
        <v>261</v>
      </c>
      <c r="H24" s="79">
        <v>11801.56</v>
      </c>
      <c r="I24" s="74">
        <v>4736.1670999999997</v>
      </c>
      <c r="J24" s="75">
        <v>4.3871493334999997E-2</v>
      </c>
      <c r="K24" s="76">
        <v>3.7332602799999999E-4</v>
      </c>
    </row>
    <row r="25" spans="2:11" ht="12.75" hidden="1" customHeight="1" x14ac:dyDescent="0.2"/>
    <row r="26" spans="2:11" ht="12.75" hidden="1" customHeight="1" x14ac:dyDescent="0.2"/>
    <row r="27" spans="2:11" ht="12.75" hidden="1" customHeight="1" x14ac:dyDescent="0.2"/>
    <row r="28" spans="2:11" ht="12.75" hidden="1" customHeight="1" x14ac:dyDescent="0.2"/>
    <row r="29" spans="2:11" ht="12.75" hidden="1" customHeight="1" x14ac:dyDescent="0.2"/>
    <row r="30" spans="2:11" ht="12.75" hidden="1" customHeight="1" x14ac:dyDescent="0.2"/>
    <row r="31" spans="2:11" ht="12.75" hidden="1" customHeight="1" x14ac:dyDescent="0.2"/>
    <row r="32" spans="2:11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Z10000"/>
  <sheetViews>
    <sheetView rightToLeft="1" topLeftCell="J1" workbookViewId="0">
      <selection activeCell="R1" sqref="R1:XFD1048576"/>
    </sheetView>
  </sheetViews>
  <sheetFormatPr defaultColWidth="0" defaultRowHeight="12.75" customHeight="1" zeroHeight="1" x14ac:dyDescent="0.2"/>
  <cols>
    <col min="1" max="1" width="9.140625" customWidth="1"/>
    <col min="2" max="2" width="49" bestFit="1" customWidth="1"/>
    <col min="3" max="3" width="31.7109375" bestFit="1" customWidth="1"/>
    <col min="4" max="4" width="11" bestFit="1" customWidth="1"/>
    <col min="5" max="6" width="10.85546875" customWidth="1"/>
    <col min="7" max="7" width="12.85546875" bestFit="1" customWidth="1"/>
    <col min="8" max="9" width="10.85546875" customWidth="1"/>
    <col min="10" max="10" width="11.7109375" bestFit="1" customWidth="1"/>
    <col min="11" max="11" width="13.28515625" bestFit="1" customWidth="1"/>
    <col min="12" max="12" width="12.7109375" bestFit="1" customWidth="1"/>
    <col min="13" max="14" width="12" customWidth="1"/>
    <col min="15" max="15" width="21.7109375" bestFit="1" customWidth="1"/>
    <col min="16" max="16" width="25.28515625" bestFit="1" customWidth="1"/>
    <col min="17" max="17" width="22.85546875" bestFit="1" customWidth="1"/>
    <col min="53" max="16384" width="9.140625" hidden="1"/>
  </cols>
  <sheetData>
    <row r="1" spans="2:17" ht="12.75" customHeight="1" x14ac:dyDescent="0.2">
      <c r="B1" s="1" t="s">
        <v>69</v>
      </c>
      <c r="C1" s="1" t="s">
        <v>1</v>
      </c>
    </row>
    <row r="2" spans="2:17" ht="12.75" customHeight="1" x14ac:dyDescent="0.2">
      <c r="B2" s="1" t="s">
        <v>2</v>
      </c>
      <c r="C2" s="1" t="s">
        <v>3</v>
      </c>
    </row>
    <row r="3" spans="2:17" ht="12.75" customHeight="1" x14ac:dyDescent="0.2">
      <c r="B3" s="1" t="s">
        <v>4</v>
      </c>
      <c r="C3" s="1" t="s">
        <v>5</v>
      </c>
    </row>
    <row r="4" spans="2:17" ht="12.75" customHeight="1" x14ac:dyDescent="0.2">
      <c r="B4" s="1" t="s">
        <v>6</v>
      </c>
      <c r="C4" s="2">
        <v>12533</v>
      </c>
    </row>
    <row r="5" spans="2:17" ht="12.75" customHeight="1" x14ac:dyDescent="0.2"/>
    <row r="6" spans="2:17" ht="12.75" customHeight="1" thickBot="1" x14ac:dyDescent="0.25">
      <c r="B6" s="63" t="s">
        <v>1750</v>
      </c>
      <c r="C6" s="65" t="s">
        <v>2591</v>
      </c>
      <c r="D6" s="65" t="s">
        <v>2592</v>
      </c>
      <c r="E6" s="65" t="s">
        <v>2593</v>
      </c>
      <c r="F6" s="65" t="s">
        <v>2594</v>
      </c>
      <c r="G6" s="65" t="s">
        <v>2595</v>
      </c>
      <c r="H6" s="65" t="s">
        <v>2596</v>
      </c>
      <c r="I6" s="65" t="s">
        <v>2597</v>
      </c>
      <c r="J6" s="65" t="s">
        <v>2598</v>
      </c>
      <c r="K6" s="65" t="s">
        <v>2599</v>
      </c>
      <c r="L6" s="65" t="s">
        <v>2600</v>
      </c>
      <c r="M6" s="65" t="s">
        <v>2601</v>
      </c>
      <c r="N6" s="65" t="s">
        <v>2602</v>
      </c>
      <c r="O6" s="65" t="s">
        <v>2603</v>
      </c>
      <c r="P6" s="65" t="s">
        <v>2604</v>
      </c>
      <c r="Q6" s="65" t="s">
        <v>2605</v>
      </c>
    </row>
    <row r="7" spans="2:17" ht="12.75" customHeight="1" thickBot="1" x14ac:dyDescent="0.25">
      <c r="B7" s="71" t="s">
        <v>1751</v>
      </c>
      <c r="C7" s="77" t="s">
        <v>2591</v>
      </c>
      <c r="D7" s="77" t="s">
        <v>2591</v>
      </c>
      <c r="E7" s="77" t="s">
        <v>2591</v>
      </c>
      <c r="F7" s="77" t="s">
        <v>2591</v>
      </c>
      <c r="G7" s="77" t="s">
        <v>2591</v>
      </c>
      <c r="H7" s="77" t="s">
        <v>2591</v>
      </c>
      <c r="I7" s="77" t="s">
        <v>2591</v>
      </c>
      <c r="J7" s="77" t="s">
        <v>2591</v>
      </c>
      <c r="K7" s="77" t="s">
        <v>2591</v>
      </c>
      <c r="L7" s="77" t="s">
        <v>2591</v>
      </c>
      <c r="M7" s="77" t="s">
        <v>2591</v>
      </c>
      <c r="N7" s="77" t="s">
        <v>2591</v>
      </c>
      <c r="O7" s="77" t="s">
        <v>2591</v>
      </c>
      <c r="P7" s="77" t="s">
        <v>2591</v>
      </c>
      <c r="Q7" s="77" t="s">
        <v>2591</v>
      </c>
    </row>
    <row r="8" spans="2:17" ht="12.75" customHeight="1" thickBot="1" x14ac:dyDescent="0.25">
      <c r="B8" s="56" t="s">
        <v>71</v>
      </c>
      <c r="C8" s="4" t="s">
        <v>72</v>
      </c>
      <c r="D8" s="4" t="s">
        <v>1752</v>
      </c>
      <c r="E8" s="4" t="s">
        <v>74</v>
      </c>
      <c r="F8" s="4" t="s">
        <v>75</v>
      </c>
      <c r="G8" s="4" t="s">
        <v>139</v>
      </c>
      <c r="H8" s="4" t="s">
        <v>140</v>
      </c>
      <c r="I8" s="4" t="s">
        <v>76</v>
      </c>
      <c r="J8" s="4" t="s">
        <v>77</v>
      </c>
      <c r="K8" s="4" t="s">
        <v>250</v>
      </c>
      <c r="L8" s="4" t="s">
        <v>141</v>
      </c>
      <c r="M8" s="4" t="s">
        <v>142</v>
      </c>
      <c r="N8" s="4" t="s">
        <v>79</v>
      </c>
      <c r="O8" s="4" t="s">
        <v>144</v>
      </c>
      <c r="P8" s="4" t="s">
        <v>80</v>
      </c>
      <c r="Q8" s="59" t="s">
        <v>231</v>
      </c>
    </row>
    <row r="9" spans="2:17" ht="12.75" customHeight="1" thickBot="1" x14ac:dyDescent="0.25">
      <c r="B9" s="67" t="s">
        <v>2591</v>
      </c>
      <c r="C9" s="53" t="s">
        <v>2591</v>
      </c>
      <c r="D9" s="53" t="s">
        <v>2591</v>
      </c>
      <c r="E9" s="53" t="s">
        <v>2591</v>
      </c>
      <c r="F9" s="53" t="s">
        <v>2591</v>
      </c>
      <c r="G9" s="6" t="s">
        <v>146</v>
      </c>
      <c r="H9" s="6" t="s">
        <v>147</v>
      </c>
      <c r="I9" s="53" t="s">
        <v>2591</v>
      </c>
      <c r="J9" s="6" t="s">
        <v>12</v>
      </c>
      <c r="K9" s="6" t="s">
        <v>12</v>
      </c>
      <c r="L9" s="6" t="s">
        <v>148</v>
      </c>
      <c r="M9" s="6" t="s">
        <v>149</v>
      </c>
      <c r="N9" s="6" t="s">
        <v>11</v>
      </c>
      <c r="O9" s="6" t="s">
        <v>12</v>
      </c>
      <c r="P9" s="6" t="s">
        <v>12</v>
      </c>
      <c r="Q9" s="60" t="s">
        <v>12</v>
      </c>
    </row>
    <row r="10" spans="2:17" ht="12.75" customHeight="1" thickBot="1" x14ac:dyDescent="0.25">
      <c r="B10" s="67" t="s">
        <v>2591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150</v>
      </c>
      <c r="N10" s="6" t="s">
        <v>151</v>
      </c>
      <c r="O10" s="6" t="s">
        <v>152</v>
      </c>
      <c r="P10" s="6" t="s">
        <v>153</v>
      </c>
      <c r="Q10" s="60" t="s">
        <v>154</v>
      </c>
    </row>
    <row r="11" spans="2:17" ht="12.75" customHeight="1" thickBot="1" x14ac:dyDescent="0.25">
      <c r="B11" s="57" t="s">
        <v>1753</v>
      </c>
      <c r="C11" s="54" t="s">
        <v>2591</v>
      </c>
      <c r="D11" s="54" t="s">
        <v>2591</v>
      </c>
      <c r="E11" s="54" t="s">
        <v>2591</v>
      </c>
      <c r="F11" s="54" t="s">
        <v>2591</v>
      </c>
      <c r="G11" s="54" t="s">
        <v>2591</v>
      </c>
      <c r="H11" s="22">
        <v>1.8427488953669999</v>
      </c>
      <c r="I11" s="54" t="s">
        <v>2591</v>
      </c>
      <c r="J11" s="54" t="s">
        <v>2591</v>
      </c>
      <c r="K11" s="54" t="s">
        <v>2591</v>
      </c>
      <c r="L11" s="54" t="s">
        <v>2591</v>
      </c>
      <c r="M11" s="54" t="s">
        <v>2591</v>
      </c>
      <c r="N11" s="22">
        <f>+N12</f>
        <v>28625.768629999999</v>
      </c>
      <c r="O11" s="54" t="s">
        <v>2591</v>
      </c>
      <c r="P11" s="20">
        <f t="shared" ref="P11:Q13" si="0">+P12</f>
        <v>1</v>
      </c>
      <c r="Q11" s="61">
        <f t="shared" si="0"/>
        <v>2.2569545098174533E-3</v>
      </c>
    </row>
    <row r="12" spans="2:17" ht="12.75" customHeight="1" thickBot="1" x14ac:dyDescent="0.25">
      <c r="B12" s="57" t="s">
        <v>1754</v>
      </c>
      <c r="C12" s="54" t="s">
        <v>2591</v>
      </c>
      <c r="D12" s="54" t="s">
        <v>2591</v>
      </c>
      <c r="E12" s="54" t="s">
        <v>2591</v>
      </c>
      <c r="F12" s="54" t="s">
        <v>2591</v>
      </c>
      <c r="G12" s="54" t="s">
        <v>2591</v>
      </c>
      <c r="H12" s="22">
        <v>1.8427488953669999</v>
      </c>
      <c r="I12" s="54" t="s">
        <v>2591</v>
      </c>
      <c r="J12" s="54" t="s">
        <v>2591</v>
      </c>
      <c r="K12" s="54" t="s">
        <v>2591</v>
      </c>
      <c r="L12" s="54" t="s">
        <v>2591</v>
      </c>
      <c r="M12" s="54" t="s">
        <v>2591</v>
      </c>
      <c r="N12" s="22">
        <f t="shared" ref="N12:N13" si="1">+N13</f>
        <v>28625.768629999999</v>
      </c>
      <c r="O12" s="54" t="s">
        <v>2591</v>
      </c>
      <c r="P12" s="20">
        <f t="shared" si="0"/>
        <v>1</v>
      </c>
      <c r="Q12" s="61">
        <f t="shared" si="0"/>
        <v>2.2569545098174533E-3</v>
      </c>
    </row>
    <row r="13" spans="2:17" ht="12.75" customHeight="1" thickBot="1" x14ac:dyDescent="0.25">
      <c r="B13" s="57" t="s">
        <v>1755</v>
      </c>
      <c r="C13" s="54" t="s">
        <v>2591</v>
      </c>
      <c r="D13" s="54" t="s">
        <v>2591</v>
      </c>
      <c r="E13" s="54" t="s">
        <v>2591</v>
      </c>
      <c r="F13" s="54" t="s">
        <v>2591</v>
      </c>
      <c r="G13" s="54" t="s">
        <v>2591</v>
      </c>
      <c r="H13" s="22">
        <v>1.8427488953669999</v>
      </c>
      <c r="I13" s="54" t="s">
        <v>2591</v>
      </c>
      <c r="J13" s="54" t="s">
        <v>2591</v>
      </c>
      <c r="K13" s="54" t="s">
        <v>2591</v>
      </c>
      <c r="L13" s="54" t="s">
        <v>2591</v>
      </c>
      <c r="M13" s="54" t="s">
        <v>2591</v>
      </c>
      <c r="N13" s="22">
        <f t="shared" si="1"/>
        <v>28625.768629999999</v>
      </c>
      <c r="O13" s="54" t="s">
        <v>2591</v>
      </c>
      <c r="P13" s="20">
        <f t="shared" si="0"/>
        <v>1</v>
      </c>
      <c r="Q13" s="61">
        <f t="shared" si="0"/>
        <v>2.2569545098174533E-3</v>
      </c>
    </row>
    <row r="14" spans="2:17" ht="12.75" customHeight="1" thickBot="1" x14ac:dyDescent="0.25">
      <c r="B14" s="82" t="s">
        <v>2591</v>
      </c>
      <c r="C14" s="54" t="s">
        <v>2591</v>
      </c>
      <c r="D14" s="54" t="s">
        <v>2591</v>
      </c>
      <c r="E14" s="54" t="s">
        <v>2591</v>
      </c>
      <c r="F14" s="54" t="s">
        <v>2591</v>
      </c>
      <c r="G14" s="54" t="s">
        <v>2591</v>
      </c>
      <c r="H14" s="54" t="s">
        <v>2591</v>
      </c>
      <c r="I14" s="54" t="s">
        <v>2591</v>
      </c>
      <c r="J14" s="54" t="s">
        <v>2591</v>
      </c>
      <c r="K14" s="54" t="s">
        <v>2591</v>
      </c>
      <c r="L14" s="54" t="s">
        <v>2591</v>
      </c>
      <c r="M14" s="54" t="s">
        <v>2591</v>
      </c>
      <c r="N14" s="22">
        <f>SUM(N15:N17)</f>
        <v>28625.768629999999</v>
      </c>
      <c r="O14" s="54" t="s">
        <v>2591</v>
      </c>
      <c r="P14" s="20">
        <f t="shared" ref="P14:Q14" si="2">SUM(P15:P17)</f>
        <v>1</v>
      </c>
      <c r="Q14" s="61">
        <f t="shared" si="2"/>
        <v>2.2569545098174533E-3</v>
      </c>
    </row>
    <row r="15" spans="2:17" ht="12.75" customHeight="1" thickBot="1" x14ac:dyDescent="0.25">
      <c r="B15" s="58" t="s">
        <v>1756</v>
      </c>
      <c r="C15" s="14" t="s">
        <v>1757</v>
      </c>
      <c r="D15" s="14" t="s">
        <v>65</v>
      </c>
      <c r="E15" s="14" t="s">
        <v>95</v>
      </c>
      <c r="F15" s="14" t="s">
        <v>96</v>
      </c>
      <c r="G15" s="27">
        <v>44054</v>
      </c>
      <c r="H15" s="24">
        <v>3.5</v>
      </c>
      <c r="I15" s="14" t="s">
        <v>49</v>
      </c>
      <c r="J15" s="13">
        <v>5.0000000000000001E-4</v>
      </c>
      <c r="K15" s="13">
        <v>2.12E-2</v>
      </c>
      <c r="L15" s="23">
        <v>15357527.07</v>
      </c>
      <c r="M15" s="23">
        <v>103.01</v>
      </c>
      <c r="N15" s="23">
        <v>15819.788629999999</v>
      </c>
      <c r="O15" s="13">
        <v>1.3008044013E-2</v>
      </c>
      <c r="P15" s="13">
        <f>+N15/$N$11</f>
        <v>0.55264153198739807</v>
      </c>
      <c r="Q15" s="62">
        <f>+N15/'סכום נכסי הקרן'!$C$42</f>
        <v>1.2472867979313844E-3</v>
      </c>
    </row>
    <row r="16" spans="2:17" ht="12.75" customHeight="1" thickBot="1" x14ac:dyDescent="0.25">
      <c r="B16" s="78" t="s">
        <v>676</v>
      </c>
      <c r="C16" s="32" t="s">
        <v>677</v>
      </c>
      <c r="D16" s="32" t="s">
        <v>65</v>
      </c>
      <c r="E16" s="32" t="s">
        <v>284</v>
      </c>
      <c r="F16" s="32" t="s">
        <v>285</v>
      </c>
      <c r="G16" s="33">
        <v>43690</v>
      </c>
      <c r="H16" s="34">
        <v>0.6</v>
      </c>
      <c r="I16" s="32" t="s">
        <v>49</v>
      </c>
      <c r="J16" s="35">
        <v>4.99E-2</v>
      </c>
      <c r="K16" s="35">
        <v>4.9700000000000001E-2</v>
      </c>
      <c r="L16" s="36">
        <v>10060000</v>
      </c>
      <c r="M16" s="36">
        <v>107.3</v>
      </c>
      <c r="N16" s="36">
        <v>10794.38</v>
      </c>
      <c r="O16" s="35">
        <v>1.3980896786000001E-2</v>
      </c>
      <c r="P16" s="13">
        <f t="shared" ref="P16:P17" si="3">+N16/$N$11</f>
        <v>0.37708611913698681</v>
      </c>
      <c r="Q16" s="62">
        <f>+N16/'סכום נכסי הקרן'!$C$42</f>
        <v>8.5106621717578402E-4</v>
      </c>
    </row>
    <row r="17" spans="2:17" ht="12.75" customHeight="1" thickBot="1" x14ac:dyDescent="0.25">
      <c r="B17" s="78" t="s">
        <v>1047</v>
      </c>
      <c r="C17" s="32" t="s">
        <v>1048</v>
      </c>
      <c r="D17" s="32" t="s">
        <v>65</v>
      </c>
      <c r="E17" s="32" t="s">
        <v>242</v>
      </c>
      <c r="F17" s="32" t="s">
        <v>243</v>
      </c>
      <c r="G17" s="33">
        <v>45260</v>
      </c>
      <c r="H17" s="34">
        <v>9.92</v>
      </c>
      <c r="I17" s="32" t="s">
        <v>49</v>
      </c>
      <c r="J17" s="35">
        <v>4.9099999999999998E-2</v>
      </c>
      <c r="K17" s="35">
        <v>4.9099999999999998E-2</v>
      </c>
      <c r="L17" s="36">
        <v>2000000</v>
      </c>
      <c r="M17" s="36">
        <v>100.58</v>
      </c>
      <c r="N17" s="36">
        <v>2011.6</v>
      </c>
      <c r="O17" s="35">
        <v>3.7798609010000002E-3</v>
      </c>
      <c r="P17" s="13">
        <f t="shared" si="3"/>
        <v>7.0272348875615148E-2</v>
      </c>
      <c r="Q17" s="62">
        <f>+N17/'סכום נכסי הקרן'!$C$42</f>
        <v>1.5860149471028507E-4</v>
      </c>
    </row>
    <row r="18" spans="2:17" ht="12.75" customHeight="1" thickBot="1" x14ac:dyDescent="0.25">
      <c r="B18" s="57" t="s">
        <v>1758</v>
      </c>
      <c r="C18" s="54" t="s">
        <v>2591</v>
      </c>
      <c r="D18" s="54" t="s">
        <v>2591</v>
      </c>
      <c r="E18" s="54" t="s">
        <v>2591</v>
      </c>
      <c r="F18" s="54" t="s">
        <v>2591</v>
      </c>
      <c r="G18" s="54" t="s">
        <v>2591</v>
      </c>
      <c r="H18" s="54" t="s">
        <v>2591</v>
      </c>
      <c r="I18" s="54" t="s">
        <v>2591</v>
      </c>
      <c r="J18" s="54" t="s">
        <v>2591</v>
      </c>
      <c r="K18" s="54" t="s">
        <v>2591</v>
      </c>
      <c r="L18" s="54" t="s">
        <v>2591</v>
      </c>
      <c r="M18" s="54" t="s">
        <v>2591</v>
      </c>
      <c r="N18" s="54" t="s">
        <v>2591</v>
      </c>
      <c r="O18" s="54" t="s">
        <v>2591</v>
      </c>
      <c r="P18" s="54" t="s">
        <v>2591</v>
      </c>
      <c r="Q18" s="68" t="s">
        <v>2591</v>
      </c>
    </row>
    <row r="19" spans="2:17" ht="12.75" customHeight="1" thickBot="1" x14ac:dyDescent="0.25">
      <c r="B19" s="82" t="s">
        <v>2591</v>
      </c>
      <c r="C19" s="54" t="s">
        <v>2591</v>
      </c>
      <c r="D19" s="54" t="s">
        <v>2591</v>
      </c>
      <c r="E19" s="54" t="s">
        <v>2591</v>
      </c>
      <c r="F19" s="54" t="s">
        <v>2591</v>
      </c>
      <c r="G19" s="54" t="s">
        <v>2591</v>
      </c>
      <c r="H19" s="54" t="s">
        <v>2591</v>
      </c>
      <c r="I19" s="54" t="s">
        <v>2591</v>
      </c>
      <c r="J19" s="54" t="s">
        <v>2591</v>
      </c>
      <c r="K19" s="54" t="s">
        <v>2591</v>
      </c>
      <c r="L19" s="54" t="s">
        <v>2591</v>
      </c>
      <c r="M19" s="54" t="s">
        <v>2591</v>
      </c>
      <c r="N19" s="54" t="s">
        <v>2591</v>
      </c>
      <c r="O19" s="54" t="s">
        <v>2591</v>
      </c>
      <c r="P19" s="83" t="s">
        <v>2591</v>
      </c>
      <c r="Q19" s="84" t="s">
        <v>2591</v>
      </c>
    </row>
    <row r="20" spans="2:17" ht="12.75" customHeight="1" thickBot="1" x14ac:dyDescent="0.25">
      <c r="B20" s="57" t="s">
        <v>1759</v>
      </c>
      <c r="C20" s="54" t="s">
        <v>2591</v>
      </c>
      <c r="D20" s="54" t="s">
        <v>2591</v>
      </c>
      <c r="E20" s="54" t="s">
        <v>2591</v>
      </c>
      <c r="F20" s="54" t="s">
        <v>2591</v>
      </c>
      <c r="G20" s="54" t="s">
        <v>2591</v>
      </c>
      <c r="H20" s="54" t="s">
        <v>2591</v>
      </c>
      <c r="I20" s="54" t="s">
        <v>2591</v>
      </c>
      <c r="J20" s="54" t="s">
        <v>2591</v>
      </c>
      <c r="K20" s="54" t="s">
        <v>2591</v>
      </c>
      <c r="L20" s="54" t="s">
        <v>2591</v>
      </c>
      <c r="M20" s="54" t="s">
        <v>2591</v>
      </c>
      <c r="N20" s="54" t="s">
        <v>2591</v>
      </c>
      <c r="O20" s="54" t="s">
        <v>2591</v>
      </c>
      <c r="P20" s="54" t="s">
        <v>2591</v>
      </c>
      <c r="Q20" s="68" t="s">
        <v>2591</v>
      </c>
    </row>
    <row r="21" spans="2:17" ht="12.75" customHeight="1" thickBot="1" x14ac:dyDescent="0.25">
      <c r="B21" s="57" t="s">
        <v>1760</v>
      </c>
      <c r="C21" s="54" t="s">
        <v>2591</v>
      </c>
      <c r="D21" s="54" t="s">
        <v>2591</v>
      </c>
      <c r="E21" s="54" t="s">
        <v>2591</v>
      </c>
      <c r="F21" s="54" t="s">
        <v>2591</v>
      </c>
      <c r="G21" s="54" t="s">
        <v>2591</v>
      </c>
      <c r="H21" s="54" t="s">
        <v>2591</v>
      </c>
      <c r="I21" s="54" t="s">
        <v>2591</v>
      </c>
      <c r="J21" s="54" t="s">
        <v>2591</v>
      </c>
      <c r="K21" s="54" t="s">
        <v>2591</v>
      </c>
      <c r="L21" s="54" t="s">
        <v>2591</v>
      </c>
      <c r="M21" s="54" t="s">
        <v>2591</v>
      </c>
      <c r="N21" s="54" t="s">
        <v>2591</v>
      </c>
      <c r="O21" s="54" t="s">
        <v>2591</v>
      </c>
      <c r="P21" s="54" t="s">
        <v>2591</v>
      </c>
      <c r="Q21" s="68" t="s">
        <v>2591</v>
      </c>
    </row>
    <row r="22" spans="2:17" ht="12.75" customHeight="1" thickBot="1" x14ac:dyDescent="0.25">
      <c r="B22" s="57" t="s">
        <v>1761</v>
      </c>
      <c r="C22" s="54" t="s">
        <v>2591</v>
      </c>
      <c r="D22" s="54" t="s">
        <v>2591</v>
      </c>
      <c r="E22" s="54" t="s">
        <v>2591</v>
      </c>
      <c r="F22" s="54" t="s">
        <v>2591</v>
      </c>
      <c r="G22" s="54" t="s">
        <v>2591</v>
      </c>
      <c r="H22" s="54" t="s">
        <v>2591</v>
      </c>
      <c r="I22" s="54" t="s">
        <v>2591</v>
      </c>
      <c r="J22" s="54" t="s">
        <v>2591</v>
      </c>
      <c r="K22" s="54" t="s">
        <v>2591</v>
      </c>
      <c r="L22" s="54" t="s">
        <v>2591</v>
      </c>
      <c r="M22" s="54" t="s">
        <v>2591</v>
      </c>
      <c r="N22" s="54" t="s">
        <v>2591</v>
      </c>
      <c r="O22" s="54" t="s">
        <v>2591</v>
      </c>
      <c r="P22" s="54" t="s">
        <v>2591</v>
      </c>
      <c r="Q22" s="68" t="s">
        <v>2591</v>
      </c>
    </row>
    <row r="23" spans="2:17" ht="12.75" customHeight="1" thickBot="1" x14ac:dyDescent="0.25">
      <c r="B23" s="57" t="s">
        <v>1762</v>
      </c>
      <c r="C23" s="54" t="s">
        <v>2591</v>
      </c>
      <c r="D23" s="54" t="s">
        <v>2591</v>
      </c>
      <c r="E23" s="54" t="s">
        <v>2591</v>
      </c>
      <c r="F23" s="54" t="s">
        <v>2591</v>
      </c>
      <c r="G23" s="54" t="s">
        <v>2591</v>
      </c>
      <c r="H23" s="54" t="s">
        <v>2591</v>
      </c>
      <c r="I23" s="54" t="s">
        <v>2591</v>
      </c>
      <c r="J23" s="54" t="s">
        <v>2591</v>
      </c>
      <c r="K23" s="54" t="s">
        <v>2591</v>
      </c>
      <c r="L23" s="54" t="s">
        <v>2591</v>
      </c>
      <c r="M23" s="54" t="s">
        <v>2591</v>
      </c>
      <c r="N23" s="54" t="s">
        <v>2591</v>
      </c>
      <c r="O23" s="54" t="s">
        <v>2591</v>
      </c>
      <c r="P23" s="54" t="s">
        <v>2591</v>
      </c>
      <c r="Q23" s="68" t="s">
        <v>2591</v>
      </c>
    </row>
    <row r="24" spans="2:17" ht="12.75" customHeight="1" thickBot="1" x14ac:dyDescent="0.25">
      <c r="B24" s="57" t="s">
        <v>1763</v>
      </c>
      <c r="C24" s="54" t="s">
        <v>2591</v>
      </c>
      <c r="D24" s="54" t="s">
        <v>2591</v>
      </c>
      <c r="E24" s="54" t="s">
        <v>2591</v>
      </c>
      <c r="F24" s="54" t="s">
        <v>2591</v>
      </c>
      <c r="G24" s="54" t="s">
        <v>2591</v>
      </c>
      <c r="H24" s="54" t="s">
        <v>2591</v>
      </c>
      <c r="I24" s="54" t="s">
        <v>2591</v>
      </c>
      <c r="J24" s="54" t="s">
        <v>2591</v>
      </c>
      <c r="K24" s="54" t="s">
        <v>2591</v>
      </c>
      <c r="L24" s="54" t="s">
        <v>2591</v>
      </c>
      <c r="M24" s="54" t="s">
        <v>2591</v>
      </c>
      <c r="N24" s="54" t="s">
        <v>2591</v>
      </c>
      <c r="O24" s="54" t="s">
        <v>2591</v>
      </c>
      <c r="P24" s="54" t="s">
        <v>2591</v>
      </c>
      <c r="Q24" s="68" t="s">
        <v>2591</v>
      </c>
    </row>
    <row r="25" spans="2:17" ht="12.75" customHeight="1" thickBot="1" x14ac:dyDescent="0.25">
      <c r="B25" s="57" t="s">
        <v>1764</v>
      </c>
      <c r="C25" s="54" t="s">
        <v>2591</v>
      </c>
      <c r="D25" s="54" t="s">
        <v>2591</v>
      </c>
      <c r="E25" s="54" t="s">
        <v>2591</v>
      </c>
      <c r="F25" s="54" t="s">
        <v>2591</v>
      </c>
      <c r="G25" s="54" t="s">
        <v>2591</v>
      </c>
      <c r="H25" s="54" t="s">
        <v>2591</v>
      </c>
      <c r="I25" s="54" t="s">
        <v>2591</v>
      </c>
      <c r="J25" s="54" t="s">
        <v>2591</v>
      </c>
      <c r="K25" s="54" t="s">
        <v>2591</v>
      </c>
      <c r="L25" s="54" t="s">
        <v>2591</v>
      </c>
      <c r="M25" s="54" t="s">
        <v>2591</v>
      </c>
      <c r="N25" s="54" t="s">
        <v>2591</v>
      </c>
      <c r="O25" s="54" t="s">
        <v>2591</v>
      </c>
      <c r="P25" s="54" t="s">
        <v>2591</v>
      </c>
      <c r="Q25" s="68" t="s">
        <v>2591</v>
      </c>
    </row>
    <row r="26" spans="2:17" ht="12.75" customHeight="1" thickBot="1" x14ac:dyDescent="0.25">
      <c r="B26" s="57" t="s">
        <v>1765</v>
      </c>
      <c r="C26" s="54" t="s">
        <v>2591</v>
      </c>
      <c r="D26" s="54" t="s">
        <v>2591</v>
      </c>
      <c r="E26" s="54" t="s">
        <v>2591</v>
      </c>
      <c r="F26" s="54" t="s">
        <v>2591</v>
      </c>
      <c r="G26" s="54" t="s">
        <v>2591</v>
      </c>
      <c r="H26" s="54" t="s">
        <v>2591</v>
      </c>
      <c r="I26" s="54" t="s">
        <v>2591</v>
      </c>
      <c r="J26" s="54" t="s">
        <v>2591</v>
      </c>
      <c r="K26" s="54" t="s">
        <v>2591</v>
      </c>
      <c r="L26" s="54" t="s">
        <v>2591</v>
      </c>
      <c r="M26" s="54" t="s">
        <v>2591</v>
      </c>
      <c r="N26" s="54" t="s">
        <v>2591</v>
      </c>
      <c r="O26" s="54" t="s">
        <v>2591</v>
      </c>
      <c r="P26" s="54" t="s">
        <v>2591</v>
      </c>
      <c r="Q26" s="68" t="s">
        <v>2591</v>
      </c>
    </row>
    <row r="27" spans="2:17" ht="12.75" customHeight="1" thickBot="1" x14ac:dyDescent="0.25">
      <c r="B27" s="82" t="s">
        <v>2591</v>
      </c>
      <c r="C27" s="54" t="s">
        <v>2591</v>
      </c>
      <c r="D27" s="54" t="s">
        <v>2591</v>
      </c>
      <c r="E27" s="54" t="s">
        <v>2591</v>
      </c>
      <c r="F27" s="54" t="s">
        <v>2591</v>
      </c>
      <c r="G27" s="54" t="s">
        <v>2591</v>
      </c>
      <c r="H27" s="54" t="s">
        <v>2591</v>
      </c>
      <c r="I27" s="54" t="s">
        <v>2591</v>
      </c>
      <c r="J27" s="54" t="s">
        <v>2591</v>
      </c>
      <c r="K27" s="54" t="s">
        <v>2591</v>
      </c>
      <c r="L27" s="54" t="s">
        <v>2591</v>
      </c>
      <c r="M27" s="54" t="s">
        <v>2591</v>
      </c>
      <c r="N27" s="54" t="s">
        <v>2591</v>
      </c>
      <c r="O27" s="54" t="s">
        <v>2591</v>
      </c>
      <c r="P27" s="54" t="s">
        <v>2591</v>
      </c>
      <c r="Q27" s="68" t="s">
        <v>2591</v>
      </c>
    </row>
    <row r="28" spans="2:17" ht="12.75" customHeight="1" thickBot="1" x14ac:dyDescent="0.25">
      <c r="B28" s="57" t="s">
        <v>1766</v>
      </c>
      <c r="C28" s="54" t="s">
        <v>2591</v>
      </c>
      <c r="D28" s="54" t="s">
        <v>2591</v>
      </c>
      <c r="E28" s="54" t="s">
        <v>2591</v>
      </c>
      <c r="F28" s="54" t="s">
        <v>2591</v>
      </c>
      <c r="G28" s="54" t="s">
        <v>2591</v>
      </c>
      <c r="H28" s="54" t="s">
        <v>2591</v>
      </c>
      <c r="I28" s="54" t="s">
        <v>2591</v>
      </c>
      <c r="J28" s="54" t="s">
        <v>2591</v>
      </c>
      <c r="K28" s="54" t="s">
        <v>2591</v>
      </c>
      <c r="L28" s="54" t="s">
        <v>2591</v>
      </c>
      <c r="M28" s="54" t="s">
        <v>2591</v>
      </c>
      <c r="N28" s="54" t="s">
        <v>2591</v>
      </c>
      <c r="O28" s="54" t="s">
        <v>2591</v>
      </c>
      <c r="P28" s="54" t="s">
        <v>2591</v>
      </c>
      <c r="Q28" s="68" t="s">
        <v>2591</v>
      </c>
    </row>
    <row r="29" spans="2:17" ht="12.75" customHeight="1" thickBot="1" x14ac:dyDescent="0.25">
      <c r="B29" s="82" t="s">
        <v>2591</v>
      </c>
      <c r="C29" s="54" t="s">
        <v>2591</v>
      </c>
      <c r="D29" s="54" t="s">
        <v>2591</v>
      </c>
      <c r="E29" s="54" t="s">
        <v>2591</v>
      </c>
      <c r="F29" s="54" t="s">
        <v>2591</v>
      </c>
      <c r="G29" s="54" t="s">
        <v>2591</v>
      </c>
      <c r="H29" s="54" t="s">
        <v>2591</v>
      </c>
      <c r="I29" s="54" t="s">
        <v>2591</v>
      </c>
      <c r="J29" s="54" t="s">
        <v>2591</v>
      </c>
      <c r="K29" s="54" t="s">
        <v>2591</v>
      </c>
      <c r="L29" s="54" t="s">
        <v>2591</v>
      </c>
      <c r="M29" s="54" t="s">
        <v>2591</v>
      </c>
      <c r="N29" s="54" t="s">
        <v>2591</v>
      </c>
      <c r="O29" s="54" t="s">
        <v>2591</v>
      </c>
      <c r="P29" s="54" t="s">
        <v>2591</v>
      </c>
      <c r="Q29" s="68" t="s">
        <v>2591</v>
      </c>
    </row>
    <row r="30" spans="2:17" ht="12.75" customHeight="1" thickBot="1" x14ac:dyDescent="0.25">
      <c r="B30" s="57" t="s">
        <v>1767</v>
      </c>
      <c r="C30" s="54" t="s">
        <v>2591</v>
      </c>
      <c r="D30" s="54" t="s">
        <v>2591</v>
      </c>
      <c r="E30" s="54" t="s">
        <v>2591</v>
      </c>
      <c r="F30" s="54" t="s">
        <v>2591</v>
      </c>
      <c r="G30" s="54" t="s">
        <v>2591</v>
      </c>
      <c r="H30" s="54" t="s">
        <v>2591</v>
      </c>
      <c r="I30" s="54" t="s">
        <v>2591</v>
      </c>
      <c r="J30" s="54" t="s">
        <v>2591</v>
      </c>
      <c r="K30" s="54" t="s">
        <v>2591</v>
      </c>
      <c r="L30" s="54" t="s">
        <v>2591</v>
      </c>
      <c r="M30" s="54" t="s">
        <v>2591</v>
      </c>
      <c r="N30" s="54" t="s">
        <v>2591</v>
      </c>
      <c r="O30" s="54" t="s">
        <v>2591</v>
      </c>
      <c r="P30" s="54" t="s">
        <v>2591</v>
      </c>
      <c r="Q30" s="68" t="s">
        <v>2591</v>
      </c>
    </row>
    <row r="31" spans="2:17" ht="12.75" customHeight="1" thickBot="1" x14ac:dyDescent="0.25">
      <c r="B31" s="57" t="s">
        <v>1768</v>
      </c>
      <c r="C31" s="54" t="s">
        <v>2591</v>
      </c>
      <c r="D31" s="54" t="s">
        <v>2591</v>
      </c>
      <c r="E31" s="54" t="s">
        <v>2591</v>
      </c>
      <c r="F31" s="54" t="s">
        <v>2591</v>
      </c>
      <c r="G31" s="54" t="s">
        <v>2591</v>
      </c>
      <c r="H31" s="54" t="s">
        <v>2591</v>
      </c>
      <c r="I31" s="54" t="s">
        <v>2591</v>
      </c>
      <c r="J31" s="54" t="s">
        <v>2591</v>
      </c>
      <c r="K31" s="54" t="s">
        <v>2591</v>
      </c>
      <c r="L31" s="54" t="s">
        <v>2591</v>
      </c>
      <c r="M31" s="54" t="s">
        <v>2591</v>
      </c>
      <c r="N31" s="54" t="s">
        <v>2591</v>
      </c>
      <c r="O31" s="54" t="s">
        <v>2591</v>
      </c>
      <c r="P31" s="54" t="s">
        <v>2591</v>
      </c>
      <c r="Q31" s="68" t="s">
        <v>2591</v>
      </c>
    </row>
    <row r="32" spans="2:17" ht="12.75" customHeight="1" thickBot="1" x14ac:dyDescent="0.25">
      <c r="B32" s="57" t="s">
        <v>1769</v>
      </c>
      <c r="C32" s="54" t="s">
        <v>2591</v>
      </c>
      <c r="D32" s="54" t="s">
        <v>2591</v>
      </c>
      <c r="E32" s="54" t="s">
        <v>2591</v>
      </c>
      <c r="F32" s="54" t="s">
        <v>2591</v>
      </c>
      <c r="G32" s="54" t="s">
        <v>2591</v>
      </c>
      <c r="H32" s="54" t="s">
        <v>2591</v>
      </c>
      <c r="I32" s="54" t="s">
        <v>2591</v>
      </c>
      <c r="J32" s="54" t="s">
        <v>2591</v>
      </c>
      <c r="K32" s="54" t="s">
        <v>2591</v>
      </c>
      <c r="L32" s="54" t="s">
        <v>2591</v>
      </c>
      <c r="M32" s="54" t="s">
        <v>2591</v>
      </c>
      <c r="N32" s="54" t="s">
        <v>2591</v>
      </c>
      <c r="O32" s="54" t="s">
        <v>2591</v>
      </c>
      <c r="P32" s="54" t="s">
        <v>2591</v>
      </c>
      <c r="Q32" s="68" t="s">
        <v>2591</v>
      </c>
    </row>
    <row r="33" spans="2:17" ht="12.75" customHeight="1" thickBot="1" x14ac:dyDescent="0.25">
      <c r="B33" s="57" t="s">
        <v>1770</v>
      </c>
      <c r="C33" s="54" t="s">
        <v>2591</v>
      </c>
      <c r="D33" s="54" t="s">
        <v>2591</v>
      </c>
      <c r="E33" s="54" t="s">
        <v>2591</v>
      </c>
      <c r="F33" s="54" t="s">
        <v>2591</v>
      </c>
      <c r="G33" s="54" t="s">
        <v>2591</v>
      </c>
      <c r="H33" s="54" t="s">
        <v>2591</v>
      </c>
      <c r="I33" s="54" t="s">
        <v>2591</v>
      </c>
      <c r="J33" s="54" t="s">
        <v>2591</v>
      </c>
      <c r="K33" s="54" t="s">
        <v>2591</v>
      </c>
      <c r="L33" s="54" t="s">
        <v>2591</v>
      </c>
      <c r="M33" s="54" t="s">
        <v>2591</v>
      </c>
      <c r="N33" s="54" t="s">
        <v>2591</v>
      </c>
      <c r="O33" s="54" t="s">
        <v>2591</v>
      </c>
      <c r="P33" s="54" t="s">
        <v>2591</v>
      </c>
      <c r="Q33" s="68" t="s">
        <v>2591</v>
      </c>
    </row>
    <row r="34" spans="2:17" ht="12.75" customHeight="1" x14ac:dyDescent="0.2">
      <c r="B34" s="64" t="s">
        <v>1771</v>
      </c>
      <c r="C34" s="69" t="s">
        <v>2591</v>
      </c>
      <c r="D34" s="69" t="s">
        <v>2591</v>
      </c>
      <c r="E34" s="69" t="s">
        <v>2591</v>
      </c>
      <c r="F34" s="69" t="s">
        <v>2591</v>
      </c>
      <c r="G34" s="69" t="s">
        <v>2591</v>
      </c>
      <c r="H34" s="69" t="s">
        <v>2591</v>
      </c>
      <c r="I34" s="69" t="s">
        <v>2591</v>
      </c>
      <c r="J34" s="69" t="s">
        <v>2591</v>
      </c>
      <c r="K34" s="69" t="s">
        <v>2591</v>
      </c>
      <c r="L34" s="69" t="s">
        <v>2591</v>
      </c>
      <c r="M34" s="69" t="s">
        <v>2591</v>
      </c>
      <c r="N34" s="69" t="s">
        <v>2591</v>
      </c>
      <c r="O34" s="69" t="s">
        <v>2591</v>
      </c>
      <c r="P34" s="69" t="s">
        <v>2591</v>
      </c>
      <c r="Q34" s="70" t="s">
        <v>2591</v>
      </c>
    </row>
    <row r="35" spans="2:17" ht="12.75" hidden="1" customHeight="1" x14ac:dyDescent="0.2"/>
    <row r="36" spans="2:17" ht="12.75" hidden="1" customHeight="1" x14ac:dyDescent="0.2"/>
    <row r="37" spans="2:17" ht="12.75" hidden="1" customHeight="1" x14ac:dyDescent="0.2"/>
    <row r="38" spans="2:17" ht="12.75" hidden="1" customHeight="1" x14ac:dyDescent="0.2"/>
    <row r="39" spans="2:17" ht="12.75" hidden="1" customHeight="1" x14ac:dyDescent="0.2"/>
    <row r="40" spans="2:17" ht="12.75" hidden="1" customHeight="1" x14ac:dyDescent="0.2"/>
    <row r="41" spans="2:17" ht="12.75" hidden="1" customHeight="1" x14ac:dyDescent="0.2"/>
    <row r="42" spans="2:17" ht="12.75" hidden="1" customHeight="1" x14ac:dyDescent="0.2"/>
    <row r="43" spans="2:17" ht="12.75" hidden="1" customHeight="1" x14ac:dyDescent="0.2"/>
    <row r="44" spans="2:17" ht="12.75" hidden="1" customHeight="1" x14ac:dyDescent="0.2"/>
    <row r="45" spans="2:17" ht="12.75" hidden="1" customHeight="1" x14ac:dyDescent="0.2"/>
    <row r="46" spans="2:17" ht="12.75" hidden="1" customHeight="1" x14ac:dyDescent="0.2"/>
    <row r="47" spans="2:17" ht="12.75" hidden="1" customHeight="1" x14ac:dyDescent="0.2"/>
    <row r="48" spans="2:17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1:P16"/>
  <sheetViews>
    <sheetView rightToLeft="1" workbookViewId="0"/>
  </sheetViews>
  <sheetFormatPr defaultRowHeight="12.75" customHeight="1" x14ac:dyDescent="0.2"/>
  <cols>
    <col min="2" max="2" width="69.42578125" bestFit="1" customWidth="1"/>
    <col min="3" max="3" width="35.28515625" bestFit="1" customWidth="1"/>
    <col min="4" max="4" width="7.42578125" bestFit="1" customWidth="1"/>
    <col min="5" max="5" width="12.42578125" bestFit="1" customWidth="1"/>
    <col min="6" max="6" width="17.5703125" bestFit="1" customWidth="1"/>
    <col min="7" max="7" width="8.7109375" bestFit="1" customWidth="1"/>
    <col min="8" max="8" width="13.7109375" bestFit="1" customWidth="1"/>
    <col min="9" max="9" width="16.28515625" bestFit="1" customWidth="1"/>
    <col min="10" max="10" width="18.85546875" bestFit="1" customWidth="1"/>
    <col min="11" max="11" width="12.42578125" bestFit="1" customWidth="1"/>
    <col min="12" max="12" width="10" bestFit="1" customWidth="1"/>
    <col min="13" max="13" width="13.7109375" bestFit="1" customWidth="1"/>
    <col min="14" max="14" width="29" bestFit="1" customWidth="1"/>
    <col min="15" max="15" width="34" bestFit="1" customWidth="1"/>
    <col min="16" max="16" width="32.710937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12533</v>
      </c>
    </row>
    <row r="6" spans="2:16" ht="12.75" customHeight="1" x14ac:dyDescent="0.2">
      <c r="B6" s="45" t="s">
        <v>1772</v>
      </c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7"/>
    </row>
    <row r="7" spans="2:16" ht="12.75" customHeight="1" x14ac:dyDescent="0.2">
      <c r="B7" s="48" t="s">
        <v>1773</v>
      </c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50"/>
    </row>
    <row r="8" spans="2:16" ht="12.75" customHeight="1" x14ac:dyDescent="0.2">
      <c r="B8" s="4" t="s">
        <v>71</v>
      </c>
      <c r="C8" s="4" t="s">
        <v>72</v>
      </c>
      <c r="D8" s="4" t="s">
        <v>74</v>
      </c>
      <c r="E8" s="4" t="s">
        <v>75</v>
      </c>
      <c r="F8" s="4" t="s">
        <v>139</v>
      </c>
      <c r="G8" s="4" t="s">
        <v>140</v>
      </c>
      <c r="H8" s="4" t="s">
        <v>76</v>
      </c>
      <c r="I8" s="4" t="s">
        <v>77</v>
      </c>
      <c r="J8" s="4" t="s">
        <v>78</v>
      </c>
      <c r="K8" s="4" t="s">
        <v>141</v>
      </c>
      <c r="L8" s="4" t="s">
        <v>142</v>
      </c>
      <c r="M8" s="4" t="s">
        <v>9</v>
      </c>
      <c r="N8" s="4" t="s">
        <v>144</v>
      </c>
      <c r="O8" s="4" t="s">
        <v>80</v>
      </c>
      <c r="P8" s="4" t="s">
        <v>145</v>
      </c>
    </row>
    <row r="9" spans="2:16" ht="12.75" customHeight="1" x14ac:dyDescent="0.2">
      <c r="B9" s="5"/>
      <c r="C9" s="5"/>
      <c r="D9" s="5"/>
      <c r="E9" s="5"/>
      <c r="F9" s="6" t="s">
        <v>146</v>
      </c>
      <c r="G9" s="6" t="s">
        <v>147</v>
      </c>
      <c r="H9" s="5"/>
      <c r="I9" s="6" t="s">
        <v>12</v>
      </c>
      <c r="J9" s="6" t="s">
        <v>12</v>
      </c>
      <c r="K9" s="6" t="s">
        <v>148</v>
      </c>
      <c r="L9" s="6" t="s">
        <v>149</v>
      </c>
      <c r="M9" s="6" t="s">
        <v>11</v>
      </c>
      <c r="N9" s="6" t="s">
        <v>12</v>
      </c>
      <c r="O9" s="6" t="s">
        <v>12</v>
      </c>
      <c r="P9" s="6" t="s">
        <v>12</v>
      </c>
    </row>
    <row r="10" spans="2:16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150</v>
      </c>
      <c r="N10" s="6" t="s">
        <v>151</v>
      </c>
      <c r="O10" s="6" t="s">
        <v>152</v>
      </c>
      <c r="P10" s="6" t="s">
        <v>153</v>
      </c>
    </row>
    <row r="11" spans="2:16" ht="12.75" customHeight="1" x14ac:dyDescent="0.2">
      <c r="B11" s="18" t="s">
        <v>1774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 ht="12.75" customHeight="1" x14ac:dyDescent="0.2">
      <c r="B12" s="18" t="s">
        <v>1775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 ht="12.75" customHeight="1" x14ac:dyDescent="0.2">
      <c r="B13" s="18" t="s">
        <v>1776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16" ht="12.75" customHeight="1" x14ac:dyDescent="0.2">
      <c r="B14" s="18" t="s">
        <v>1777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16" ht="12.75" customHeight="1" x14ac:dyDescent="0.2">
      <c r="B15" s="18" t="s">
        <v>1778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2:16" ht="12.75" customHeight="1" x14ac:dyDescent="0.2">
      <c r="B16" s="18" t="s">
        <v>1779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</sheetData>
  <mergeCells count="2">
    <mergeCell ref="B6:P6"/>
    <mergeCell ref="B7:P7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Z10000"/>
  <sheetViews>
    <sheetView rightToLeft="1" topLeftCell="O1" workbookViewId="0">
      <selection activeCell="T1" sqref="T1:XFD1048576"/>
    </sheetView>
  </sheetViews>
  <sheetFormatPr defaultColWidth="0" defaultRowHeight="12.75" customHeight="1" zeroHeight="1" x14ac:dyDescent="0.2"/>
  <cols>
    <col min="1" max="1" width="9.140625" customWidth="1"/>
    <col min="2" max="2" width="58" bestFit="1" customWidth="1"/>
    <col min="3" max="3" width="35.28515625" bestFit="1" customWidth="1"/>
    <col min="4" max="4" width="13.7109375" bestFit="1" customWidth="1"/>
    <col min="5" max="5" width="16.28515625" bestFit="1" customWidth="1"/>
    <col min="6" max="6" width="17.5703125" bestFit="1" customWidth="1"/>
    <col min="7" max="7" width="10.85546875" customWidth="1"/>
    <col min="8" max="8" width="12.42578125" bestFit="1" customWidth="1"/>
    <col min="9" max="9" width="17.5703125" bestFit="1" customWidth="1"/>
    <col min="10" max="10" width="10.85546875" customWidth="1"/>
    <col min="11" max="11" width="13.7109375" bestFit="1" customWidth="1"/>
    <col min="12" max="12" width="15" bestFit="1" customWidth="1"/>
    <col min="13" max="13" width="18.85546875" bestFit="1" customWidth="1"/>
    <col min="14" max="14" width="15" bestFit="1" customWidth="1"/>
    <col min="15" max="15" width="12" customWidth="1"/>
    <col min="16" max="16" width="13.7109375" bestFit="1" customWidth="1"/>
    <col min="17" max="17" width="29" bestFit="1" customWidth="1"/>
    <col min="18" max="18" width="34" bestFit="1" customWidth="1"/>
    <col min="19" max="19" width="30.140625" bestFit="1" customWidth="1"/>
    <col min="53" max="16384" width="9.140625" hidden="1"/>
  </cols>
  <sheetData>
    <row r="1" spans="2:19" ht="12.75" customHeight="1" x14ac:dyDescent="0.2">
      <c r="B1" s="1" t="s">
        <v>69</v>
      </c>
      <c r="C1" s="1" t="s">
        <v>1</v>
      </c>
    </row>
    <row r="2" spans="2:19" ht="12.75" customHeight="1" x14ac:dyDescent="0.2">
      <c r="B2" s="1" t="s">
        <v>2</v>
      </c>
      <c r="C2" s="1" t="s">
        <v>3</v>
      </c>
    </row>
    <row r="3" spans="2:19" ht="12.75" customHeight="1" x14ac:dyDescent="0.2">
      <c r="B3" s="1" t="s">
        <v>4</v>
      </c>
      <c r="C3" s="1" t="s">
        <v>5</v>
      </c>
    </row>
    <row r="4" spans="2:19" ht="12.75" customHeight="1" x14ac:dyDescent="0.2">
      <c r="B4" s="1" t="s">
        <v>6</v>
      </c>
      <c r="C4" s="2">
        <v>12533</v>
      </c>
    </row>
    <row r="5" spans="2:19" ht="12.75" customHeight="1" x14ac:dyDescent="0.2"/>
    <row r="6" spans="2:19" ht="12.75" customHeight="1" thickBot="1" x14ac:dyDescent="0.25">
      <c r="B6" s="63" t="s">
        <v>1780</v>
      </c>
      <c r="C6" s="65" t="s">
        <v>2591</v>
      </c>
      <c r="D6" s="65" t="s">
        <v>2592</v>
      </c>
      <c r="E6" s="65" t="s">
        <v>2593</v>
      </c>
      <c r="F6" s="65" t="s">
        <v>2594</v>
      </c>
      <c r="G6" s="65" t="s">
        <v>2595</v>
      </c>
      <c r="H6" s="65" t="s">
        <v>2596</v>
      </c>
      <c r="I6" s="65" t="s">
        <v>2597</v>
      </c>
      <c r="J6" s="65" t="s">
        <v>2598</v>
      </c>
      <c r="K6" s="65" t="s">
        <v>2599</v>
      </c>
      <c r="L6" s="65" t="s">
        <v>2600</v>
      </c>
      <c r="M6" s="65" t="s">
        <v>2601</v>
      </c>
      <c r="N6" s="65" t="s">
        <v>2602</v>
      </c>
      <c r="O6" s="65" t="s">
        <v>2603</v>
      </c>
      <c r="P6" s="65" t="s">
        <v>2604</v>
      </c>
      <c r="Q6" s="65" t="s">
        <v>2605</v>
      </c>
      <c r="R6" s="65" t="s">
        <v>2606</v>
      </c>
      <c r="S6" s="65" t="s">
        <v>2607</v>
      </c>
    </row>
    <row r="7" spans="2:19" ht="12.75" customHeight="1" thickBot="1" x14ac:dyDescent="0.25">
      <c r="B7" s="71" t="s">
        <v>1781</v>
      </c>
      <c r="C7" s="77" t="s">
        <v>2591</v>
      </c>
      <c r="D7" s="77" t="s">
        <v>2591</v>
      </c>
      <c r="E7" s="77" t="s">
        <v>2591</v>
      </c>
      <c r="F7" s="77" t="s">
        <v>2591</v>
      </c>
      <c r="G7" s="77" t="s">
        <v>2591</v>
      </c>
      <c r="H7" s="77" t="s">
        <v>2591</v>
      </c>
      <c r="I7" s="77" t="s">
        <v>2591</v>
      </c>
      <c r="J7" s="77" t="s">
        <v>2591</v>
      </c>
      <c r="K7" s="77" t="s">
        <v>2591</v>
      </c>
      <c r="L7" s="77" t="s">
        <v>2591</v>
      </c>
      <c r="M7" s="77" t="s">
        <v>2591</v>
      </c>
      <c r="N7" s="77" t="s">
        <v>2591</v>
      </c>
      <c r="O7" s="77" t="s">
        <v>2591</v>
      </c>
      <c r="P7" s="77" t="s">
        <v>2591</v>
      </c>
      <c r="Q7" s="77" t="s">
        <v>2591</v>
      </c>
      <c r="R7" s="77" t="s">
        <v>2591</v>
      </c>
      <c r="S7" s="77" t="s">
        <v>2591</v>
      </c>
    </row>
    <row r="8" spans="2:19" ht="12.75" customHeight="1" x14ac:dyDescent="0.2">
      <c r="B8" s="56" t="s">
        <v>71</v>
      </c>
      <c r="C8" s="4" t="s">
        <v>72</v>
      </c>
      <c r="D8" s="4" t="s">
        <v>228</v>
      </c>
      <c r="E8" s="4" t="s">
        <v>73</v>
      </c>
      <c r="F8" s="4" t="s">
        <v>229</v>
      </c>
      <c r="G8" s="4" t="s">
        <v>74</v>
      </c>
      <c r="H8" s="4" t="s">
        <v>75</v>
      </c>
      <c r="I8" s="4" t="s">
        <v>139</v>
      </c>
      <c r="J8" s="4" t="s">
        <v>140</v>
      </c>
      <c r="K8" s="4" t="s">
        <v>76</v>
      </c>
      <c r="L8" s="4" t="s">
        <v>230</v>
      </c>
      <c r="M8" s="4" t="s">
        <v>78</v>
      </c>
      <c r="N8" s="4" t="s">
        <v>141</v>
      </c>
      <c r="O8" s="4" t="s">
        <v>142</v>
      </c>
      <c r="P8" s="4" t="s">
        <v>9</v>
      </c>
      <c r="Q8" s="4" t="s">
        <v>144</v>
      </c>
      <c r="R8" s="4" t="s">
        <v>80</v>
      </c>
      <c r="S8" s="59" t="s">
        <v>231</v>
      </c>
    </row>
    <row r="9" spans="2:19" ht="12.75" customHeight="1" x14ac:dyDescent="0.2">
      <c r="B9" s="67" t="s">
        <v>2591</v>
      </c>
      <c r="C9" s="53" t="s">
        <v>2591</v>
      </c>
      <c r="D9" s="53" t="s">
        <v>2591</v>
      </c>
      <c r="E9" s="53" t="s">
        <v>2591</v>
      </c>
      <c r="F9" s="53" t="s">
        <v>2591</v>
      </c>
      <c r="G9" s="53" t="s">
        <v>2591</v>
      </c>
      <c r="H9" s="53" t="s">
        <v>2591</v>
      </c>
      <c r="I9" s="6" t="s">
        <v>146</v>
      </c>
      <c r="J9" s="6" t="s">
        <v>147</v>
      </c>
      <c r="K9" s="53" t="s">
        <v>2591</v>
      </c>
      <c r="L9" s="6" t="s">
        <v>12</v>
      </c>
      <c r="M9" s="6" t="s">
        <v>12</v>
      </c>
      <c r="N9" s="6" t="s">
        <v>148</v>
      </c>
      <c r="O9" s="6" t="s">
        <v>149</v>
      </c>
      <c r="P9" s="6" t="s">
        <v>11</v>
      </c>
      <c r="Q9" s="6" t="s">
        <v>12</v>
      </c>
      <c r="R9" s="6" t="s">
        <v>12</v>
      </c>
      <c r="S9" s="60" t="s">
        <v>12</v>
      </c>
    </row>
    <row r="10" spans="2:19" ht="12.75" customHeight="1" x14ac:dyDescent="0.2">
      <c r="B10" s="67" t="s">
        <v>2591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150</v>
      </c>
      <c r="N10" s="6" t="s">
        <v>151</v>
      </c>
      <c r="O10" s="6" t="s">
        <v>152</v>
      </c>
      <c r="P10" s="6" t="s">
        <v>153</v>
      </c>
      <c r="Q10" s="6" t="s">
        <v>154</v>
      </c>
      <c r="R10" s="6" t="s">
        <v>155</v>
      </c>
      <c r="S10" s="60" t="s">
        <v>232</v>
      </c>
    </row>
    <row r="11" spans="2:19" ht="12.75" customHeight="1" x14ac:dyDescent="0.2">
      <c r="B11" s="85" t="s">
        <v>1782</v>
      </c>
      <c r="C11" s="54" t="s">
        <v>2591</v>
      </c>
      <c r="D11" s="54" t="s">
        <v>2591</v>
      </c>
      <c r="E11" s="54" t="s">
        <v>2591</v>
      </c>
      <c r="F11" s="54" t="s">
        <v>2591</v>
      </c>
      <c r="G11" s="54" t="s">
        <v>2591</v>
      </c>
      <c r="H11" s="54" t="s">
        <v>2591</v>
      </c>
      <c r="I11" s="54" t="s">
        <v>2591</v>
      </c>
      <c r="J11" s="22">
        <v>0.12901109108200001</v>
      </c>
      <c r="K11" s="54" t="s">
        <v>2591</v>
      </c>
      <c r="L11" s="54" t="s">
        <v>2591</v>
      </c>
      <c r="M11" s="54" t="s">
        <v>2591</v>
      </c>
      <c r="N11" s="54" t="s">
        <v>2591</v>
      </c>
      <c r="O11" s="54" t="s">
        <v>2591</v>
      </c>
      <c r="P11" s="22">
        <v>37825</v>
      </c>
      <c r="Q11" s="54" t="s">
        <v>2591</v>
      </c>
      <c r="R11" s="20">
        <v>1</v>
      </c>
      <c r="S11" s="61">
        <v>2.9815369120000002E-3</v>
      </c>
    </row>
    <row r="12" spans="2:19" ht="12.75" customHeight="1" x14ac:dyDescent="0.2">
      <c r="B12" s="85" t="s">
        <v>1783</v>
      </c>
      <c r="C12" s="54" t="s">
        <v>2591</v>
      </c>
      <c r="D12" s="54" t="s">
        <v>2591</v>
      </c>
      <c r="E12" s="54" t="s">
        <v>2591</v>
      </c>
      <c r="F12" s="54" t="s">
        <v>2591</v>
      </c>
      <c r="G12" s="54" t="s">
        <v>2591</v>
      </c>
      <c r="H12" s="54" t="s">
        <v>2591</v>
      </c>
      <c r="I12" s="54" t="s">
        <v>2591</v>
      </c>
      <c r="J12" s="22">
        <v>0.12901109108200001</v>
      </c>
      <c r="K12" s="54" t="s">
        <v>2591</v>
      </c>
      <c r="L12" s="54" t="s">
        <v>2591</v>
      </c>
      <c r="M12" s="54" t="s">
        <v>2591</v>
      </c>
      <c r="N12" s="54" t="s">
        <v>2591</v>
      </c>
      <c r="O12" s="54" t="s">
        <v>2591</v>
      </c>
      <c r="P12" s="22">
        <v>37825</v>
      </c>
      <c r="Q12" s="54" t="s">
        <v>2591</v>
      </c>
      <c r="R12" s="20">
        <v>1</v>
      </c>
      <c r="S12" s="61">
        <v>2.9815369120000002E-3</v>
      </c>
    </row>
    <row r="13" spans="2:19" ht="12.75" customHeight="1" x14ac:dyDescent="0.2">
      <c r="B13" s="85" t="s">
        <v>1784</v>
      </c>
      <c r="C13" s="54" t="s">
        <v>2591</v>
      </c>
      <c r="D13" s="54" t="s">
        <v>2591</v>
      </c>
      <c r="E13" s="54" t="s">
        <v>2591</v>
      </c>
      <c r="F13" s="54" t="s">
        <v>2591</v>
      </c>
      <c r="G13" s="54" t="s">
        <v>2591</v>
      </c>
      <c r="H13" s="54" t="s">
        <v>2591</v>
      </c>
      <c r="I13" s="54" t="s">
        <v>2591</v>
      </c>
      <c r="J13" s="54" t="s">
        <v>2591</v>
      </c>
      <c r="K13" s="54" t="s">
        <v>2591</v>
      </c>
      <c r="L13" s="54" t="s">
        <v>2591</v>
      </c>
      <c r="M13" s="54" t="s">
        <v>2591</v>
      </c>
      <c r="N13" s="54" t="s">
        <v>2591</v>
      </c>
      <c r="O13" s="54" t="s">
        <v>2591</v>
      </c>
      <c r="P13" s="54" t="s">
        <v>2591</v>
      </c>
      <c r="Q13" s="54" t="s">
        <v>2591</v>
      </c>
      <c r="R13" s="54" t="s">
        <v>2591</v>
      </c>
      <c r="S13" s="68" t="s">
        <v>2591</v>
      </c>
    </row>
    <row r="14" spans="2:19" ht="12.75" customHeight="1" x14ac:dyDescent="0.2">
      <c r="B14" s="85" t="s">
        <v>1785</v>
      </c>
      <c r="C14" s="54" t="s">
        <v>2591</v>
      </c>
      <c r="D14" s="54" t="s">
        <v>2591</v>
      </c>
      <c r="E14" s="54" t="s">
        <v>2591</v>
      </c>
      <c r="F14" s="54" t="s">
        <v>2591</v>
      </c>
      <c r="G14" s="54" t="s">
        <v>2591</v>
      </c>
      <c r="H14" s="54" t="s">
        <v>2591</v>
      </c>
      <c r="I14" s="54" t="s">
        <v>2591</v>
      </c>
      <c r="J14" s="22">
        <v>0.12901109108200001</v>
      </c>
      <c r="K14" s="54" t="s">
        <v>2591</v>
      </c>
      <c r="L14" s="54" t="s">
        <v>2591</v>
      </c>
      <c r="M14" s="54" t="s">
        <v>2591</v>
      </c>
      <c r="N14" s="54" t="s">
        <v>2591</v>
      </c>
      <c r="O14" s="54" t="s">
        <v>2591</v>
      </c>
      <c r="P14" s="22">
        <v>37825</v>
      </c>
      <c r="Q14" s="54" t="s">
        <v>2591</v>
      </c>
      <c r="R14" s="20">
        <v>1</v>
      </c>
      <c r="S14" s="61">
        <v>2.9815369120000002E-3</v>
      </c>
    </row>
    <row r="15" spans="2:19" ht="12.75" customHeight="1" x14ac:dyDescent="0.2">
      <c r="B15" s="86" t="s">
        <v>1786</v>
      </c>
      <c r="C15" s="14" t="s">
        <v>1787</v>
      </c>
      <c r="D15" s="14" t="s">
        <v>1788</v>
      </c>
      <c r="E15" s="21">
        <v>520036070</v>
      </c>
      <c r="F15" s="14" t="s">
        <v>1051</v>
      </c>
      <c r="G15" s="14" t="s">
        <v>242</v>
      </c>
      <c r="H15" s="14" t="s">
        <v>243</v>
      </c>
      <c r="I15" s="27">
        <v>44678</v>
      </c>
      <c r="J15" s="24">
        <v>0.09</v>
      </c>
      <c r="K15" s="14" t="s">
        <v>49</v>
      </c>
      <c r="L15" s="13">
        <v>4.9000000000000002E-2</v>
      </c>
      <c r="M15" s="13">
        <v>9.0800000000000006E-2</v>
      </c>
      <c r="N15" s="23">
        <v>20500000</v>
      </c>
      <c r="O15" s="23">
        <v>108.1</v>
      </c>
      <c r="P15" s="23">
        <v>22160.5</v>
      </c>
      <c r="Q15" s="13">
        <v>3.4166666666000003E-2</v>
      </c>
      <c r="R15" s="13">
        <v>0.58586913416999997</v>
      </c>
      <c r="S15" s="62">
        <v>1.746790449E-3</v>
      </c>
    </row>
    <row r="16" spans="2:19" ht="12.75" customHeight="1" x14ac:dyDescent="0.2">
      <c r="B16" s="86" t="s">
        <v>1789</v>
      </c>
      <c r="C16" s="14" t="s">
        <v>1790</v>
      </c>
      <c r="D16" s="14" t="s">
        <v>1788</v>
      </c>
      <c r="E16" s="21">
        <v>520036104</v>
      </c>
      <c r="F16" s="14" t="s">
        <v>1051</v>
      </c>
      <c r="G16" s="14" t="s">
        <v>242</v>
      </c>
      <c r="H16" s="14" t="s">
        <v>243</v>
      </c>
      <c r="I16" s="27">
        <v>45077</v>
      </c>
      <c r="J16" s="24">
        <v>0.41</v>
      </c>
      <c r="K16" s="14" t="s">
        <v>49</v>
      </c>
      <c r="L16" s="13">
        <v>3.6499999999999998E-2</v>
      </c>
      <c r="M16" s="13">
        <v>6.8900000000000003E-2</v>
      </c>
      <c r="N16" s="23">
        <v>15000000</v>
      </c>
      <c r="O16" s="23">
        <v>104.43</v>
      </c>
      <c r="P16" s="23">
        <v>15664.5</v>
      </c>
      <c r="Q16" s="13">
        <v>1.0173913045E-2</v>
      </c>
      <c r="R16" s="13">
        <v>0.41413086582899999</v>
      </c>
      <c r="S16" s="62">
        <v>1.234746463E-3</v>
      </c>
    </row>
    <row r="17" spans="2:19" ht="12.75" customHeight="1" x14ac:dyDescent="0.2">
      <c r="B17" s="85" t="s">
        <v>1791</v>
      </c>
      <c r="C17" s="54" t="s">
        <v>2591</v>
      </c>
      <c r="D17" s="54" t="s">
        <v>2591</v>
      </c>
      <c r="E17" s="54" t="s">
        <v>2591</v>
      </c>
      <c r="F17" s="54" t="s">
        <v>2591</v>
      </c>
      <c r="G17" s="54" t="s">
        <v>2591</v>
      </c>
      <c r="H17" s="54" t="s">
        <v>2591</v>
      </c>
      <c r="I17" s="54" t="s">
        <v>2591</v>
      </c>
      <c r="J17" s="54" t="s">
        <v>2591</v>
      </c>
      <c r="K17" s="54" t="s">
        <v>2591</v>
      </c>
      <c r="L17" s="54" t="s">
        <v>2591</v>
      </c>
      <c r="M17" s="54" t="s">
        <v>2591</v>
      </c>
      <c r="N17" s="54" t="s">
        <v>2591</v>
      </c>
      <c r="O17" s="54" t="s">
        <v>2591</v>
      </c>
      <c r="P17" s="54" t="s">
        <v>2591</v>
      </c>
      <c r="Q17" s="54" t="s">
        <v>2591</v>
      </c>
      <c r="R17" s="54" t="s">
        <v>2591</v>
      </c>
      <c r="S17" s="68" t="s">
        <v>2591</v>
      </c>
    </row>
    <row r="18" spans="2:19" ht="12.75" customHeight="1" x14ac:dyDescent="0.2">
      <c r="B18" s="85" t="s">
        <v>1792</v>
      </c>
      <c r="C18" s="54" t="s">
        <v>2591</v>
      </c>
      <c r="D18" s="54" t="s">
        <v>2591</v>
      </c>
      <c r="E18" s="54" t="s">
        <v>2591</v>
      </c>
      <c r="F18" s="54" t="s">
        <v>2591</v>
      </c>
      <c r="G18" s="54" t="s">
        <v>2591</v>
      </c>
      <c r="H18" s="54" t="s">
        <v>2591</v>
      </c>
      <c r="I18" s="54" t="s">
        <v>2591</v>
      </c>
      <c r="J18" s="54" t="s">
        <v>2591</v>
      </c>
      <c r="K18" s="54" t="s">
        <v>2591</v>
      </c>
      <c r="L18" s="54" t="s">
        <v>2591</v>
      </c>
      <c r="M18" s="54" t="s">
        <v>2591</v>
      </c>
      <c r="N18" s="54" t="s">
        <v>2591</v>
      </c>
      <c r="O18" s="54" t="s">
        <v>2591</v>
      </c>
      <c r="P18" s="54" t="s">
        <v>2591</v>
      </c>
      <c r="Q18" s="54" t="s">
        <v>2591</v>
      </c>
      <c r="R18" s="54" t="s">
        <v>2591</v>
      </c>
      <c r="S18" s="68" t="s">
        <v>2591</v>
      </c>
    </row>
    <row r="19" spans="2:19" ht="12.75" customHeight="1" thickBot="1" x14ac:dyDescent="0.25">
      <c r="B19" s="85" t="s">
        <v>1793</v>
      </c>
      <c r="C19" s="54" t="s">
        <v>2591</v>
      </c>
      <c r="D19" s="54" t="s">
        <v>2591</v>
      </c>
      <c r="E19" s="54" t="s">
        <v>2591</v>
      </c>
      <c r="F19" s="54" t="s">
        <v>2591</v>
      </c>
      <c r="G19" s="54" t="s">
        <v>2591</v>
      </c>
      <c r="H19" s="54" t="s">
        <v>2591</v>
      </c>
      <c r="I19" s="54" t="s">
        <v>2591</v>
      </c>
      <c r="J19" s="54" t="s">
        <v>2591</v>
      </c>
      <c r="K19" s="54" t="s">
        <v>2591</v>
      </c>
      <c r="L19" s="54" t="s">
        <v>2591</v>
      </c>
      <c r="M19" s="54" t="s">
        <v>2591</v>
      </c>
      <c r="N19" s="54" t="s">
        <v>2591</v>
      </c>
      <c r="O19" s="54" t="s">
        <v>2591</v>
      </c>
      <c r="P19" s="54" t="s">
        <v>2591</v>
      </c>
      <c r="Q19" s="54" t="s">
        <v>2591</v>
      </c>
      <c r="R19" s="54" t="s">
        <v>2591</v>
      </c>
      <c r="S19" s="68" t="s">
        <v>2591</v>
      </c>
    </row>
    <row r="20" spans="2:19" ht="12.75" customHeight="1" x14ac:dyDescent="0.2">
      <c r="B20" s="87" t="s">
        <v>1794</v>
      </c>
      <c r="C20" s="69" t="s">
        <v>2591</v>
      </c>
      <c r="D20" s="69" t="s">
        <v>2591</v>
      </c>
      <c r="E20" s="69" t="s">
        <v>2591</v>
      </c>
      <c r="F20" s="69" t="s">
        <v>2591</v>
      </c>
      <c r="G20" s="69" t="s">
        <v>2591</v>
      </c>
      <c r="H20" s="69" t="s">
        <v>2591</v>
      </c>
      <c r="I20" s="69" t="s">
        <v>2591</v>
      </c>
      <c r="J20" s="69" t="s">
        <v>2591</v>
      </c>
      <c r="K20" s="69" t="s">
        <v>2591</v>
      </c>
      <c r="L20" s="69" t="s">
        <v>2591</v>
      </c>
      <c r="M20" s="69" t="s">
        <v>2591</v>
      </c>
      <c r="N20" s="69" t="s">
        <v>2591</v>
      </c>
      <c r="O20" s="69" t="s">
        <v>2591</v>
      </c>
      <c r="P20" s="69" t="s">
        <v>2591</v>
      </c>
      <c r="Q20" s="69" t="s">
        <v>2591</v>
      </c>
      <c r="R20" s="69" t="s">
        <v>2591</v>
      </c>
      <c r="S20" s="70" t="s">
        <v>2591</v>
      </c>
    </row>
    <row r="21" spans="2:19" ht="12.75" hidden="1" customHeight="1" x14ac:dyDescent="0.2"/>
    <row r="22" spans="2:19" ht="12.75" hidden="1" customHeight="1" x14ac:dyDescent="0.2"/>
    <row r="23" spans="2:19" ht="12.75" hidden="1" customHeight="1" x14ac:dyDescent="0.2"/>
    <row r="24" spans="2:19" ht="12.75" hidden="1" customHeight="1" x14ac:dyDescent="0.2"/>
    <row r="25" spans="2:19" ht="12.75" hidden="1" customHeight="1" x14ac:dyDescent="0.2"/>
    <row r="26" spans="2:19" ht="12.75" hidden="1" customHeight="1" x14ac:dyDescent="0.2"/>
    <row r="27" spans="2:19" ht="12.75" hidden="1" customHeight="1" x14ac:dyDescent="0.2"/>
    <row r="28" spans="2:19" ht="12.75" hidden="1" customHeight="1" x14ac:dyDescent="0.2"/>
    <row r="29" spans="2:19" ht="12.75" hidden="1" customHeight="1" x14ac:dyDescent="0.2"/>
    <row r="30" spans="2:19" ht="12.75" hidden="1" customHeight="1" x14ac:dyDescent="0.2"/>
    <row r="31" spans="2:19" ht="12.75" hidden="1" customHeight="1" x14ac:dyDescent="0.2"/>
    <row r="32" spans="2:19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Z10000"/>
  <sheetViews>
    <sheetView rightToLeft="1" topLeftCell="O1" workbookViewId="0">
      <selection activeCell="T1" sqref="T1:XFD1048576"/>
    </sheetView>
  </sheetViews>
  <sheetFormatPr defaultColWidth="0" defaultRowHeight="12.75" customHeight="1" zeroHeight="1" x14ac:dyDescent="0.2"/>
  <cols>
    <col min="1" max="1" width="9.140625" customWidth="1"/>
    <col min="2" max="2" width="49.140625" bestFit="1" customWidth="1"/>
    <col min="3" max="3" width="35.28515625" bestFit="1" customWidth="1"/>
    <col min="4" max="4" width="15" bestFit="1" customWidth="1"/>
    <col min="5" max="5" width="16.28515625" bestFit="1" customWidth="1"/>
    <col min="6" max="6" width="17.5703125" bestFit="1" customWidth="1"/>
    <col min="7" max="7" width="10.85546875" customWidth="1"/>
    <col min="8" max="8" width="12.42578125" bestFit="1" customWidth="1"/>
    <col min="9" max="9" width="17.5703125" bestFit="1" customWidth="1"/>
    <col min="10" max="10" width="10.85546875" customWidth="1"/>
    <col min="11" max="11" width="13.7109375" bestFit="1" customWidth="1"/>
    <col min="12" max="12" width="16.28515625" bestFit="1" customWidth="1"/>
    <col min="13" max="13" width="17.5703125" bestFit="1" customWidth="1"/>
    <col min="14" max="14" width="15" bestFit="1" customWidth="1"/>
    <col min="15" max="15" width="13.7109375" bestFit="1" customWidth="1"/>
    <col min="16" max="16" width="15" bestFit="1" customWidth="1"/>
    <col min="17" max="17" width="29" bestFit="1" customWidth="1"/>
    <col min="18" max="18" width="34" bestFit="1" customWidth="1"/>
    <col min="19" max="19" width="30.140625" bestFit="1" customWidth="1"/>
    <col min="53" max="16384" width="9.140625" hidden="1"/>
  </cols>
  <sheetData>
    <row r="1" spans="2:19" ht="12.75" customHeight="1" x14ac:dyDescent="0.2">
      <c r="B1" s="1" t="s">
        <v>69</v>
      </c>
      <c r="C1" s="1" t="s">
        <v>1</v>
      </c>
    </row>
    <row r="2" spans="2:19" ht="12.75" customHeight="1" x14ac:dyDescent="0.2">
      <c r="B2" s="1" t="s">
        <v>2</v>
      </c>
      <c r="C2" s="1" t="s">
        <v>3</v>
      </c>
    </row>
    <row r="3" spans="2:19" ht="12.75" customHeight="1" x14ac:dyDescent="0.2">
      <c r="B3" s="1" t="s">
        <v>4</v>
      </c>
      <c r="C3" s="1" t="s">
        <v>5</v>
      </c>
    </row>
    <row r="4" spans="2:19" ht="12.75" customHeight="1" x14ac:dyDescent="0.2">
      <c r="B4" s="1" t="s">
        <v>6</v>
      </c>
      <c r="C4" s="2">
        <v>12533</v>
      </c>
    </row>
    <row r="5" spans="2:19" ht="12.75" customHeight="1" x14ac:dyDescent="0.2"/>
    <row r="6" spans="2:19" ht="12.75" customHeight="1" thickBot="1" x14ac:dyDescent="0.25">
      <c r="B6" s="63" t="s">
        <v>1795</v>
      </c>
      <c r="C6" s="65" t="s">
        <v>2591</v>
      </c>
      <c r="D6" s="65" t="s">
        <v>2592</v>
      </c>
      <c r="E6" s="65" t="s">
        <v>2593</v>
      </c>
      <c r="F6" s="65" t="s">
        <v>2594</v>
      </c>
      <c r="G6" s="65" t="s">
        <v>2595</v>
      </c>
      <c r="H6" s="65" t="s">
        <v>2596</v>
      </c>
      <c r="I6" s="65" t="s">
        <v>2597</v>
      </c>
      <c r="J6" s="65" t="s">
        <v>2598</v>
      </c>
      <c r="K6" s="65" t="s">
        <v>2599</v>
      </c>
      <c r="L6" s="65" t="s">
        <v>2600</v>
      </c>
      <c r="M6" s="65" t="s">
        <v>2601</v>
      </c>
      <c r="N6" s="65" t="s">
        <v>2602</v>
      </c>
      <c r="O6" s="65" t="s">
        <v>2603</v>
      </c>
      <c r="P6" s="65" t="s">
        <v>2604</v>
      </c>
      <c r="Q6" s="65" t="s">
        <v>2605</v>
      </c>
      <c r="R6" s="65" t="s">
        <v>2606</v>
      </c>
      <c r="S6" s="65" t="s">
        <v>2607</v>
      </c>
    </row>
    <row r="7" spans="2:19" ht="12.75" customHeight="1" thickBot="1" x14ac:dyDescent="0.25">
      <c r="B7" s="71" t="s">
        <v>1796</v>
      </c>
      <c r="C7" s="77" t="s">
        <v>2591</v>
      </c>
      <c r="D7" s="77" t="s">
        <v>2591</v>
      </c>
      <c r="E7" s="77" t="s">
        <v>2591</v>
      </c>
      <c r="F7" s="77" t="s">
        <v>2591</v>
      </c>
      <c r="G7" s="77" t="s">
        <v>2591</v>
      </c>
      <c r="H7" s="77" t="s">
        <v>2591</v>
      </c>
      <c r="I7" s="77" t="s">
        <v>2591</v>
      </c>
      <c r="J7" s="77" t="s">
        <v>2591</v>
      </c>
      <c r="K7" s="77" t="s">
        <v>2591</v>
      </c>
      <c r="L7" s="77" t="s">
        <v>2591</v>
      </c>
      <c r="M7" s="77" t="s">
        <v>2591</v>
      </c>
      <c r="N7" s="77" t="s">
        <v>2591</v>
      </c>
      <c r="O7" s="77" t="s">
        <v>2591</v>
      </c>
      <c r="P7" s="77" t="s">
        <v>2591</v>
      </c>
      <c r="Q7" s="77" t="s">
        <v>2591</v>
      </c>
      <c r="R7" s="77" t="s">
        <v>2591</v>
      </c>
      <c r="S7" s="77" t="s">
        <v>2591</v>
      </c>
    </row>
    <row r="8" spans="2:19" ht="12.75" customHeight="1" x14ac:dyDescent="0.2">
      <c r="B8" s="56" t="s">
        <v>71</v>
      </c>
      <c r="C8" s="4" t="s">
        <v>72</v>
      </c>
      <c r="D8" s="4" t="s">
        <v>1797</v>
      </c>
      <c r="E8" s="4" t="s">
        <v>73</v>
      </c>
      <c r="F8" s="4" t="s">
        <v>229</v>
      </c>
      <c r="G8" s="4" t="s">
        <v>74</v>
      </c>
      <c r="H8" s="4" t="s">
        <v>75</v>
      </c>
      <c r="I8" s="4" t="s">
        <v>139</v>
      </c>
      <c r="J8" s="4" t="s">
        <v>140</v>
      </c>
      <c r="K8" s="4" t="s">
        <v>76</v>
      </c>
      <c r="L8" s="4" t="s">
        <v>77</v>
      </c>
      <c r="M8" s="4" t="s">
        <v>250</v>
      </c>
      <c r="N8" s="4" t="s">
        <v>141</v>
      </c>
      <c r="O8" s="4" t="s">
        <v>142</v>
      </c>
      <c r="P8" s="4" t="s">
        <v>9</v>
      </c>
      <c r="Q8" s="4" t="s">
        <v>144</v>
      </c>
      <c r="R8" s="4" t="s">
        <v>80</v>
      </c>
      <c r="S8" s="59" t="s">
        <v>231</v>
      </c>
    </row>
    <row r="9" spans="2:19" ht="12.75" customHeight="1" x14ac:dyDescent="0.2">
      <c r="B9" s="67" t="s">
        <v>2591</v>
      </c>
      <c r="C9" s="53" t="s">
        <v>2591</v>
      </c>
      <c r="D9" s="53" t="s">
        <v>2591</v>
      </c>
      <c r="E9" s="53" t="s">
        <v>2591</v>
      </c>
      <c r="F9" s="53" t="s">
        <v>2591</v>
      </c>
      <c r="G9" s="53" t="s">
        <v>2591</v>
      </c>
      <c r="H9" s="53" t="s">
        <v>2591</v>
      </c>
      <c r="I9" s="6" t="s">
        <v>146</v>
      </c>
      <c r="J9" s="6" t="s">
        <v>147</v>
      </c>
      <c r="K9" s="53" t="s">
        <v>2591</v>
      </c>
      <c r="L9" s="6" t="s">
        <v>12</v>
      </c>
      <c r="M9" s="6" t="s">
        <v>12</v>
      </c>
      <c r="N9" s="6" t="s">
        <v>148</v>
      </c>
      <c r="O9" s="6" t="s">
        <v>149</v>
      </c>
      <c r="P9" s="6" t="s">
        <v>11</v>
      </c>
      <c r="Q9" s="6" t="s">
        <v>12</v>
      </c>
      <c r="R9" s="6" t="s">
        <v>12</v>
      </c>
      <c r="S9" s="60" t="s">
        <v>12</v>
      </c>
    </row>
    <row r="10" spans="2:19" ht="12.75" customHeight="1" x14ac:dyDescent="0.2">
      <c r="B10" s="67" t="s">
        <v>2591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150</v>
      </c>
      <c r="N10" s="6" t="s">
        <v>151</v>
      </c>
      <c r="O10" s="6" t="s">
        <v>152</v>
      </c>
      <c r="P10" s="6" t="s">
        <v>153</v>
      </c>
      <c r="Q10" s="6" t="s">
        <v>154</v>
      </c>
      <c r="R10" s="6" t="s">
        <v>155</v>
      </c>
      <c r="S10" s="60" t="s">
        <v>232</v>
      </c>
    </row>
    <row r="11" spans="2:19" ht="12.75" customHeight="1" x14ac:dyDescent="0.2">
      <c r="B11" s="57" t="s">
        <v>1798</v>
      </c>
      <c r="C11" s="54" t="s">
        <v>2591</v>
      </c>
      <c r="D11" s="54" t="s">
        <v>2591</v>
      </c>
      <c r="E11" s="54" t="s">
        <v>2591</v>
      </c>
      <c r="F11" s="54" t="s">
        <v>2591</v>
      </c>
      <c r="G11" s="54" t="s">
        <v>2591</v>
      </c>
      <c r="H11" s="54" t="s">
        <v>2591</v>
      </c>
      <c r="I11" s="54" t="s">
        <v>2591</v>
      </c>
      <c r="J11" s="22">
        <v>2.4539478847990002</v>
      </c>
      <c r="K11" s="54" t="s">
        <v>2591</v>
      </c>
      <c r="L11" s="54" t="s">
        <v>2591</v>
      </c>
      <c r="M11" s="54" t="s">
        <v>2591</v>
      </c>
      <c r="N11" s="54" t="s">
        <v>2591</v>
      </c>
      <c r="O11" s="54" t="s">
        <v>2591</v>
      </c>
      <c r="P11" s="22">
        <v>121298.57135</v>
      </c>
      <c r="Q11" s="54" t="s">
        <v>2591</v>
      </c>
      <c r="R11" s="20">
        <v>1</v>
      </c>
      <c r="S11" s="61">
        <v>9.5612998790000001E-3</v>
      </c>
    </row>
    <row r="12" spans="2:19" ht="12.75" customHeight="1" x14ac:dyDescent="0.2">
      <c r="B12" s="57" t="s">
        <v>1799</v>
      </c>
      <c r="C12" s="54" t="s">
        <v>2591</v>
      </c>
      <c r="D12" s="54" t="s">
        <v>2591</v>
      </c>
      <c r="E12" s="54" t="s">
        <v>2591</v>
      </c>
      <c r="F12" s="54" t="s">
        <v>2591</v>
      </c>
      <c r="G12" s="54" t="s">
        <v>2591</v>
      </c>
      <c r="H12" s="54" t="s">
        <v>2591</v>
      </c>
      <c r="I12" s="54" t="s">
        <v>2591</v>
      </c>
      <c r="J12" s="22">
        <v>2.4539478847990002</v>
      </c>
      <c r="K12" s="54" t="s">
        <v>2591</v>
      </c>
      <c r="L12" s="54" t="s">
        <v>2591</v>
      </c>
      <c r="M12" s="54" t="s">
        <v>2591</v>
      </c>
      <c r="N12" s="54" t="s">
        <v>2591</v>
      </c>
      <c r="O12" s="54" t="s">
        <v>2591</v>
      </c>
      <c r="P12" s="22">
        <v>121298.57135</v>
      </c>
      <c r="Q12" s="54" t="s">
        <v>2591</v>
      </c>
      <c r="R12" s="20">
        <v>1</v>
      </c>
      <c r="S12" s="61">
        <v>9.5612998790000001E-3</v>
      </c>
    </row>
    <row r="13" spans="2:19" ht="12.75" customHeight="1" x14ac:dyDescent="0.2">
      <c r="B13" s="57" t="s">
        <v>1800</v>
      </c>
      <c r="C13" s="54" t="s">
        <v>2591</v>
      </c>
      <c r="D13" s="54" t="s">
        <v>2591</v>
      </c>
      <c r="E13" s="54" t="s">
        <v>2591</v>
      </c>
      <c r="F13" s="54" t="s">
        <v>2591</v>
      </c>
      <c r="G13" s="54" t="s">
        <v>2591</v>
      </c>
      <c r="H13" s="54" t="s">
        <v>2591</v>
      </c>
      <c r="I13" s="54" t="s">
        <v>2591</v>
      </c>
      <c r="J13" s="22">
        <v>3.5745662003679999</v>
      </c>
      <c r="K13" s="54" t="s">
        <v>2591</v>
      </c>
      <c r="L13" s="54" t="s">
        <v>2591</v>
      </c>
      <c r="M13" s="54" t="s">
        <v>2591</v>
      </c>
      <c r="N13" s="54" t="s">
        <v>2591</v>
      </c>
      <c r="O13" s="54" t="s">
        <v>2591</v>
      </c>
      <c r="P13" s="22">
        <v>48740.395060000003</v>
      </c>
      <c r="Q13" s="54" t="s">
        <v>2591</v>
      </c>
      <c r="R13" s="20">
        <v>0.40182167454599999</v>
      </c>
      <c r="S13" s="61">
        <v>3.8419375280000002E-3</v>
      </c>
    </row>
    <row r="14" spans="2:19" ht="12.75" customHeight="1" x14ac:dyDescent="0.2">
      <c r="B14" s="58" t="s">
        <v>1801</v>
      </c>
      <c r="C14" s="14" t="s">
        <v>1802</v>
      </c>
      <c r="D14" s="14" t="s">
        <v>1788</v>
      </c>
      <c r="E14" s="21">
        <v>1150</v>
      </c>
      <c r="F14" s="14" t="s">
        <v>727</v>
      </c>
      <c r="G14" s="14" t="s">
        <v>95</v>
      </c>
      <c r="H14" s="14" t="s">
        <v>96</v>
      </c>
      <c r="I14" s="27">
        <v>44944</v>
      </c>
      <c r="J14" s="23">
        <v>6.12</v>
      </c>
      <c r="K14" s="14" t="s">
        <v>49</v>
      </c>
      <c r="L14" s="13">
        <v>4.9000000000000002E-2</v>
      </c>
      <c r="M14" s="13">
        <v>2.6599999999999999E-2</v>
      </c>
      <c r="N14" s="23">
        <v>3173531.51</v>
      </c>
      <c r="O14" s="23">
        <v>153.22999999999999</v>
      </c>
      <c r="P14" s="23">
        <v>4862.8023300000004</v>
      </c>
      <c r="Q14" s="13">
        <v>2.1140075059999999E-3</v>
      </c>
      <c r="R14" s="13">
        <v>4.0089526824999999E-2</v>
      </c>
      <c r="S14" s="62">
        <v>3.8330798700000001E-4</v>
      </c>
    </row>
    <row r="15" spans="2:19" ht="12.75" customHeight="1" x14ac:dyDescent="0.2">
      <c r="B15" s="58" t="s">
        <v>1803</v>
      </c>
      <c r="C15" s="14" t="s">
        <v>1804</v>
      </c>
      <c r="D15" s="14" t="s">
        <v>1788</v>
      </c>
      <c r="E15" s="21">
        <v>1150</v>
      </c>
      <c r="F15" s="14" t="s">
        <v>1805</v>
      </c>
      <c r="G15" s="14" t="s">
        <v>95</v>
      </c>
      <c r="H15" s="14" t="s">
        <v>96</v>
      </c>
      <c r="I15" s="27">
        <v>44458</v>
      </c>
      <c r="J15" s="23">
        <v>9.7899999999999991</v>
      </c>
      <c r="K15" s="14" t="s">
        <v>49</v>
      </c>
      <c r="L15" s="13">
        <v>4.1000000000000002E-2</v>
      </c>
      <c r="M15" s="13">
        <v>2.8299999999999999E-2</v>
      </c>
      <c r="N15" s="23">
        <v>10181624.59</v>
      </c>
      <c r="O15" s="23">
        <v>132.19</v>
      </c>
      <c r="P15" s="23">
        <v>13459.089550000001</v>
      </c>
      <c r="Q15" s="13">
        <v>2.803864231E-3</v>
      </c>
      <c r="R15" s="13">
        <v>0.110958351777</v>
      </c>
      <c r="S15" s="62">
        <v>1.060906075E-3</v>
      </c>
    </row>
    <row r="16" spans="2:19" ht="12.75" customHeight="1" x14ac:dyDescent="0.2">
      <c r="B16" s="58" t="s">
        <v>1806</v>
      </c>
      <c r="C16" s="14" t="s">
        <v>1807</v>
      </c>
      <c r="D16" s="14" t="s">
        <v>1788</v>
      </c>
      <c r="E16" s="21">
        <v>1315</v>
      </c>
      <c r="F16" s="14" t="s">
        <v>696</v>
      </c>
      <c r="G16" s="14" t="s">
        <v>284</v>
      </c>
      <c r="H16" s="14" t="s">
        <v>285</v>
      </c>
      <c r="I16" s="27">
        <v>44320</v>
      </c>
      <c r="J16" s="23">
        <v>5.29</v>
      </c>
      <c r="K16" s="14" t="s">
        <v>49</v>
      </c>
      <c r="L16" s="13">
        <v>2.1399999999999999E-2</v>
      </c>
      <c r="M16" s="13">
        <v>2.1499999999999998E-2</v>
      </c>
      <c r="N16" s="23">
        <v>7802064.7199999997</v>
      </c>
      <c r="O16" s="23">
        <v>113.7</v>
      </c>
      <c r="P16" s="23">
        <v>8870.9475899999998</v>
      </c>
      <c r="Q16" s="13">
        <v>2.0006063104000001E-2</v>
      </c>
      <c r="R16" s="13">
        <v>7.3133158051E-2</v>
      </c>
      <c r="S16" s="62">
        <v>6.9924805499999997E-4</v>
      </c>
    </row>
    <row r="17" spans="2:19" ht="12.75" customHeight="1" x14ac:dyDescent="0.2">
      <c r="B17" s="58" t="s">
        <v>1808</v>
      </c>
      <c r="C17" s="14" t="s">
        <v>1809</v>
      </c>
      <c r="D17" s="14" t="s">
        <v>1788</v>
      </c>
      <c r="E17" s="21">
        <v>2388</v>
      </c>
      <c r="F17" s="14" t="s">
        <v>1805</v>
      </c>
      <c r="G17" s="14" t="s">
        <v>284</v>
      </c>
      <c r="H17" s="14" t="s">
        <v>285</v>
      </c>
      <c r="I17" s="27">
        <v>44741</v>
      </c>
      <c r="J17" s="23">
        <v>4.5999999999999996</v>
      </c>
      <c r="K17" s="14" t="s">
        <v>49</v>
      </c>
      <c r="L17" s="13">
        <v>1.55E-2</v>
      </c>
      <c r="M17" s="13">
        <v>2.7099999999999999E-2</v>
      </c>
      <c r="N17" s="23">
        <v>13300000</v>
      </c>
      <c r="O17" s="23">
        <v>100.13</v>
      </c>
      <c r="P17" s="23">
        <v>13317.29</v>
      </c>
      <c r="Q17" s="13">
        <v>2.3333333333E-2</v>
      </c>
      <c r="R17" s="13">
        <v>0.10978933924500001</v>
      </c>
      <c r="S17" s="62">
        <v>1.0497287960000001E-3</v>
      </c>
    </row>
    <row r="18" spans="2:19" ht="12.75" customHeight="1" x14ac:dyDescent="0.2">
      <c r="B18" s="58" t="s">
        <v>1810</v>
      </c>
      <c r="C18" s="14" t="s">
        <v>1811</v>
      </c>
      <c r="D18" s="14" t="s">
        <v>1788</v>
      </c>
      <c r="E18" s="21">
        <v>1809</v>
      </c>
      <c r="F18" s="14" t="s">
        <v>727</v>
      </c>
      <c r="G18" s="14" t="s">
        <v>284</v>
      </c>
      <c r="H18" s="14" t="s">
        <v>285</v>
      </c>
      <c r="I18" s="27">
        <v>44060</v>
      </c>
      <c r="J18" s="23">
        <v>7.93</v>
      </c>
      <c r="K18" s="14" t="s">
        <v>49</v>
      </c>
      <c r="L18" s="13">
        <v>8.3000000000000001E-3</v>
      </c>
      <c r="M18" s="13">
        <v>2.6700000000000002E-2</v>
      </c>
      <c r="N18" s="23">
        <v>4192083</v>
      </c>
      <c r="O18" s="23">
        <v>96.33</v>
      </c>
      <c r="P18" s="23">
        <v>4038.2335499999999</v>
      </c>
      <c r="Q18" s="13">
        <v>1.2682528589E-2</v>
      </c>
      <c r="R18" s="13">
        <v>3.3291682704999999E-2</v>
      </c>
      <c r="S18" s="62">
        <v>3.1831176099999999E-4</v>
      </c>
    </row>
    <row r="19" spans="2:19" ht="12.75" customHeight="1" x14ac:dyDescent="0.2">
      <c r="B19" s="58" t="s">
        <v>1812</v>
      </c>
      <c r="C19" s="14" t="s">
        <v>1813</v>
      </c>
      <c r="D19" s="14" t="s">
        <v>1788</v>
      </c>
      <c r="E19" s="21">
        <v>1418</v>
      </c>
      <c r="F19" s="14" t="s">
        <v>727</v>
      </c>
      <c r="G19" s="14" t="s">
        <v>318</v>
      </c>
      <c r="H19" s="14" t="s">
        <v>285</v>
      </c>
      <c r="I19" s="27">
        <v>44951</v>
      </c>
      <c r="J19" s="23">
        <v>1.65</v>
      </c>
      <c r="K19" s="14" t="s">
        <v>49</v>
      </c>
      <c r="L19" s="13">
        <v>5.6000000000000001E-2</v>
      </c>
      <c r="M19" s="13">
        <v>2.35E-2</v>
      </c>
      <c r="N19" s="23">
        <v>2199472.8199999998</v>
      </c>
      <c r="O19" s="23">
        <v>141.88</v>
      </c>
      <c r="P19" s="23">
        <v>3120.61204</v>
      </c>
      <c r="Q19" s="13">
        <v>5.7996028680000001E-3</v>
      </c>
      <c r="R19" s="13">
        <v>2.5726700695999999E-2</v>
      </c>
      <c r="S19" s="62">
        <v>2.4598069999999999E-4</v>
      </c>
    </row>
    <row r="20" spans="2:19" ht="12.75" customHeight="1" x14ac:dyDescent="0.2">
      <c r="B20" s="58" t="s">
        <v>1814</v>
      </c>
      <c r="C20" s="14" t="s">
        <v>1815</v>
      </c>
      <c r="D20" s="14" t="s">
        <v>1788</v>
      </c>
      <c r="E20" s="21">
        <v>2422</v>
      </c>
      <c r="F20" s="14" t="s">
        <v>696</v>
      </c>
      <c r="G20" s="14" t="s">
        <v>446</v>
      </c>
      <c r="H20" s="14" t="s">
        <v>96</v>
      </c>
      <c r="I20" s="27">
        <v>45154</v>
      </c>
      <c r="J20" s="23">
        <v>3.46</v>
      </c>
      <c r="K20" s="14" t="s">
        <v>49</v>
      </c>
      <c r="L20" s="13">
        <v>3.6400000000000002E-2</v>
      </c>
      <c r="M20" s="13">
        <v>3.2399999999999998E-2</v>
      </c>
      <c r="N20" s="23">
        <v>1050000</v>
      </c>
      <c r="O20" s="23">
        <v>102.04</v>
      </c>
      <c r="P20" s="23">
        <v>1071.42</v>
      </c>
      <c r="Q20" s="13">
        <v>2.1244653419999998E-3</v>
      </c>
      <c r="R20" s="13">
        <v>8.8329152439999992E-3</v>
      </c>
      <c r="S20" s="62">
        <v>8.44541514581501E-5</v>
      </c>
    </row>
    <row r="21" spans="2:19" ht="12.75" customHeight="1" x14ac:dyDescent="0.2">
      <c r="B21" s="57" t="s">
        <v>1816</v>
      </c>
      <c r="C21" s="54" t="s">
        <v>2591</v>
      </c>
      <c r="D21" s="54" t="s">
        <v>2591</v>
      </c>
      <c r="E21" s="54" t="s">
        <v>2591</v>
      </c>
      <c r="F21" s="54" t="s">
        <v>2591</v>
      </c>
      <c r="G21" s="54" t="s">
        <v>2591</v>
      </c>
      <c r="H21" s="54" t="s">
        <v>2591</v>
      </c>
      <c r="I21" s="54" t="s">
        <v>2591</v>
      </c>
      <c r="J21" s="22">
        <v>1.700613526823</v>
      </c>
      <c r="K21" s="54" t="s">
        <v>2591</v>
      </c>
      <c r="L21" s="54" t="s">
        <v>2591</v>
      </c>
      <c r="M21" s="54" t="s">
        <v>2591</v>
      </c>
      <c r="N21" s="54" t="s">
        <v>2591</v>
      </c>
      <c r="O21" s="54" t="s">
        <v>2591</v>
      </c>
      <c r="P21" s="22">
        <v>72558.176290000003</v>
      </c>
      <c r="Q21" s="54" t="s">
        <v>2591</v>
      </c>
      <c r="R21" s="20">
        <v>0.59817832545299998</v>
      </c>
      <c r="S21" s="61">
        <v>5.7193623499999999E-3</v>
      </c>
    </row>
    <row r="22" spans="2:19" ht="12.75" customHeight="1" x14ac:dyDescent="0.2">
      <c r="B22" s="58" t="s">
        <v>1817</v>
      </c>
      <c r="C22" s="14" t="s">
        <v>1818</v>
      </c>
      <c r="D22" s="14" t="s">
        <v>1788</v>
      </c>
      <c r="E22" s="21">
        <v>1315</v>
      </c>
      <c r="F22" s="14" t="s">
        <v>696</v>
      </c>
      <c r="G22" s="14" t="s">
        <v>284</v>
      </c>
      <c r="H22" s="14" t="s">
        <v>285</v>
      </c>
      <c r="I22" s="27">
        <v>44320</v>
      </c>
      <c r="J22" s="23">
        <v>4.8899999999999997</v>
      </c>
      <c r="K22" s="14" t="s">
        <v>49</v>
      </c>
      <c r="L22" s="13">
        <v>3.7400000000000003E-2</v>
      </c>
      <c r="M22" s="13">
        <v>4.9200000000000001E-2</v>
      </c>
      <c r="N22" s="23">
        <v>16504821.1</v>
      </c>
      <c r="O22" s="23">
        <v>95.74</v>
      </c>
      <c r="P22" s="23">
        <v>15801.71572</v>
      </c>
      <c r="Q22" s="13">
        <v>2.6525227903999998E-2</v>
      </c>
      <c r="R22" s="13">
        <v>0.130271243462</v>
      </c>
      <c r="S22" s="62">
        <v>1.245562424E-3</v>
      </c>
    </row>
    <row r="23" spans="2:19" ht="12.75" customHeight="1" x14ac:dyDescent="0.2">
      <c r="B23" s="58" t="s">
        <v>1819</v>
      </c>
      <c r="C23" s="14" t="s">
        <v>1820</v>
      </c>
      <c r="D23" s="14" t="s">
        <v>1788</v>
      </c>
      <c r="E23" s="21">
        <v>1315</v>
      </c>
      <c r="F23" s="14" t="s">
        <v>696</v>
      </c>
      <c r="G23" s="14" t="s">
        <v>284</v>
      </c>
      <c r="H23" s="14" t="s">
        <v>285</v>
      </c>
      <c r="I23" s="27">
        <v>44320</v>
      </c>
      <c r="J23" s="23">
        <v>1.17</v>
      </c>
      <c r="K23" s="14" t="s">
        <v>49</v>
      </c>
      <c r="L23" s="13">
        <v>2.5000000000000001E-2</v>
      </c>
      <c r="M23" s="13">
        <v>4.41E-2</v>
      </c>
      <c r="N23" s="23">
        <v>12596471.59</v>
      </c>
      <c r="O23" s="23">
        <v>98.59</v>
      </c>
      <c r="P23" s="23">
        <v>12418.861339999999</v>
      </c>
      <c r="Q23" s="13">
        <v>3.0870258984000001E-2</v>
      </c>
      <c r="R23" s="13">
        <v>0.10238258539800001</v>
      </c>
      <c r="S23" s="62">
        <v>9.7891060099999992E-4</v>
      </c>
    </row>
    <row r="24" spans="2:19" ht="12.75" customHeight="1" x14ac:dyDescent="0.2">
      <c r="B24" s="58" t="s">
        <v>1821</v>
      </c>
      <c r="C24" s="14" t="s">
        <v>1822</v>
      </c>
      <c r="D24" s="14" t="s">
        <v>1788</v>
      </c>
      <c r="E24" s="21">
        <v>1666</v>
      </c>
      <c r="F24" s="14" t="s">
        <v>1823</v>
      </c>
      <c r="G24" s="14" t="s">
        <v>720</v>
      </c>
      <c r="H24" s="14" t="s">
        <v>285</v>
      </c>
      <c r="I24" s="27">
        <v>44039</v>
      </c>
      <c r="J24" s="23">
        <v>2.2400000000000002</v>
      </c>
      <c r="K24" s="14" t="s">
        <v>49</v>
      </c>
      <c r="L24" s="13">
        <v>3.1E-2</v>
      </c>
      <c r="M24" s="13">
        <v>4.7500000000000001E-2</v>
      </c>
      <c r="N24" s="23">
        <v>2929421.63</v>
      </c>
      <c r="O24" s="23">
        <v>96.57</v>
      </c>
      <c r="P24" s="23">
        <v>2828.94247</v>
      </c>
      <c r="Q24" s="13">
        <v>4.1544360439999999E-3</v>
      </c>
      <c r="R24" s="13">
        <v>2.3322141707000001E-2</v>
      </c>
      <c r="S24" s="62">
        <v>2.2298998999999999E-4</v>
      </c>
    </row>
    <row r="25" spans="2:19" ht="12.75" customHeight="1" x14ac:dyDescent="0.2">
      <c r="B25" s="58" t="s">
        <v>1824</v>
      </c>
      <c r="C25" s="14" t="s">
        <v>1825</v>
      </c>
      <c r="D25" s="14" t="s">
        <v>1788</v>
      </c>
      <c r="E25" s="21">
        <v>2250</v>
      </c>
      <c r="F25" s="14" t="s">
        <v>1826</v>
      </c>
      <c r="G25" s="14" t="s">
        <v>446</v>
      </c>
      <c r="H25" s="14" t="s">
        <v>96</v>
      </c>
      <c r="I25" s="27">
        <v>44013</v>
      </c>
      <c r="J25" s="23">
        <v>3.52</v>
      </c>
      <c r="K25" s="14" t="s">
        <v>49</v>
      </c>
      <c r="L25" s="13">
        <v>3.3500000000000002E-2</v>
      </c>
      <c r="M25" s="13">
        <v>6.2399999999999997E-2</v>
      </c>
      <c r="N25" s="23">
        <v>2667242.31</v>
      </c>
      <c r="O25" s="23">
        <v>90.79</v>
      </c>
      <c r="P25" s="23">
        <v>2421.5892899999999</v>
      </c>
      <c r="Q25" s="13">
        <v>3.334052887E-3</v>
      </c>
      <c r="R25" s="13">
        <v>1.9963873135000001E-2</v>
      </c>
      <c r="S25" s="62">
        <v>1.9088057699999999E-4</v>
      </c>
    </row>
    <row r="26" spans="2:19" ht="12.75" customHeight="1" x14ac:dyDescent="0.2">
      <c r="B26" s="58" t="s">
        <v>1827</v>
      </c>
      <c r="C26" s="14" t="s">
        <v>1828</v>
      </c>
      <c r="D26" s="14" t="s">
        <v>1788</v>
      </c>
      <c r="E26" s="21">
        <v>2419</v>
      </c>
      <c r="F26" s="14" t="s">
        <v>1051</v>
      </c>
      <c r="G26" s="14" t="s">
        <v>485</v>
      </c>
      <c r="H26" s="14" t="s">
        <v>285</v>
      </c>
      <c r="I26" s="27">
        <v>45096</v>
      </c>
      <c r="J26" s="23">
        <v>1.18</v>
      </c>
      <c r="K26" s="14" t="s">
        <v>49</v>
      </c>
      <c r="L26" s="13">
        <v>7.2499999999999995E-2</v>
      </c>
      <c r="M26" s="13">
        <v>7.6499999999999999E-2</v>
      </c>
      <c r="N26" s="23">
        <v>1663201.2</v>
      </c>
      <c r="O26" s="23">
        <v>98.53</v>
      </c>
      <c r="P26" s="23">
        <v>1638.7521400000001</v>
      </c>
      <c r="Q26" s="13">
        <v>2.3188406038999999E-2</v>
      </c>
      <c r="R26" s="13">
        <v>1.3510069588999999E-2</v>
      </c>
      <c r="S26" s="62">
        <v>1.2917382600000001E-4</v>
      </c>
    </row>
    <row r="27" spans="2:19" ht="12.75" customHeight="1" x14ac:dyDescent="0.2">
      <c r="B27" s="58" t="s">
        <v>1829</v>
      </c>
      <c r="C27" s="14" t="s">
        <v>1830</v>
      </c>
      <c r="D27" s="14" t="s">
        <v>1788</v>
      </c>
      <c r="E27" s="21">
        <v>318</v>
      </c>
      <c r="F27" s="14" t="s">
        <v>1681</v>
      </c>
      <c r="G27" s="14" t="s">
        <v>507</v>
      </c>
      <c r="H27" s="14" t="s">
        <v>285</v>
      </c>
      <c r="I27" s="27">
        <v>44256</v>
      </c>
      <c r="J27" s="23">
        <v>1.97</v>
      </c>
      <c r="K27" s="14" t="s">
        <v>49</v>
      </c>
      <c r="L27" s="13">
        <v>2.1000000000000001E-2</v>
      </c>
      <c r="M27" s="13">
        <v>6.3500000000000001E-2</v>
      </c>
      <c r="N27" s="23">
        <v>4545716.0999999996</v>
      </c>
      <c r="O27" s="23">
        <v>93.83</v>
      </c>
      <c r="P27" s="23">
        <v>4265.2454200000002</v>
      </c>
      <c r="Q27" s="13">
        <v>7.2419191837999997E-2</v>
      </c>
      <c r="R27" s="13">
        <v>3.5163195844000003E-2</v>
      </c>
      <c r="S27" s="62">
        <v>3.3620585999999999E-4</v>
      </c>
    </row>
    <row r="28" spans="2:19" ht="12.75" customHeight="1" x14ac:dyDescent="0.2">
      <c r="B28" s="58" t="s">
        <v>1831</v>
      </c>
      <c r="C28" s="14" t="s">
        <v>1832</v>
      </c>
      <c r="D28" s="14" t="s">
        <v>1788</v>
      </c>
      <c r="E28" s="21">
        <v>1763</v>
      </c>
      <c r="F28" s="14" t="s">
        <v>1051</v>
      </c>
      <c r="G28" s="14" t="s">
        <v>507</v>
      </c>
      <c r="H28" s="14" t="s">
        <v>285</v>
      </c>
      <c r="I28" s="27">
        <v>45124</v>
      </c>
      <c r="J28" s="23">
        <v>4.1399999999999997</v>
      </c>
      <c r="K28" s="14" t="s">
        <v>49</v>
      </c>
      <c r="L28" s="13">
        <v>7.3099999999999998E-2</v>
      </c>
      <c r="M28" s="13">
        <v>7.3700000000000002E-2</v>
      </c>
      <c r="N28" s="23">
        <v>206</v>
      </c>
      <c r="O28" s="23">
        <v>5156460</v>
      </c>
      <c r="P28" s="23">
        <v>10622.3076</v>
      </c>
      <c r="Q28" s="13">
        <v>4.1200000000000001E-2</v>
      </c>
      <c r="R28" s="13">
        <v>8.7571580454E-2</v>
      </c>
      <c r="S28" s="62">
        <v>8.3729814099999997E-4</v>
      </c>
    </row>
    <row r="29" spans="2:19" ht="12.75" customHeight="1" x14ac:dyDescent="0.2">
      <c r="B29" s="58" t="s">
        <v>1833</v>
      </c>
      <c r="C29" s="14" t="s">
        <v>1834</v>
      </c>
      <c r="D29" s="14" t="s">
        <v>1788</v>
      </c>
      <c r="E29" s="21">
        <v>1700</v>
      </c>
      <c r="F29" s="14" t="s">
        <v>1051</v>
      </c>
      <c r="G29" s="14" t="s">
        <v>550</v>
      </c>
      <c r="H29" s="14" t="s">
        <v>285</v>
      </c>
      <c r="I29" s="27">
        <v>43850</v>
      </c>
      <c r="J29" s="23">
        <v>1.37</v>
      </c>
      <c r="K29" s="14" t="s">
        <v>49</v>
      </c>
      <c r="L29" s="13">
        <v>4.1000000000000002E-2</v>
      </c>
      <c r="M29" s="13">
        <v>6.5799999999999997E-2</v>
      </c>
      <c r="N29" s="23">
        <v>312850.2</v>
      </c>
      <c r="O29" s="23">
        <v>98</v>
      </c>
      <c r="P29" s="23">
        <v>306.59320000000002</v>
      </c>
      <c r="Q29" s="13">
        <v>5.7692307600000004E-4</v>
      </c>
      <c r="R29" s="13">
        <v>2.5275911870000002E-3</v>
      </c>
      <c r="S29" s="62">
        <v>2.4167057315374802E-5</v>
      </c>
    </row>
    <row r="30" spans="2:19" ht="12.75" customHeight="1" x14ac:dyDescent="0.2">
      <c r="B30" s="58" t="s">
        <v>1835</v>
      </c>
      <c r="C30" s="14" t="s">
        <v>1836</v>
      </c>
      <c r="D30" s="14" t="s">
        <v>1788</v>
      </c>
      <c r="E30" s="21">
        <v>1089</v>
      </c>
      <c r="F30" s="14" t="s">
        <v>1681</v>
      </c>
      <c r="G30" s="14" t="s">
        <v>550</v>
      </c>
      <c r="H30" s="14" t="s">
        <v>285</v>
      </c>
      <c r="I30" s="27">
        <v>43948</v>
      </c>
      <c r="J30" s="23">
        <v>2.77</v>
      </c>
      <c r="K30" s="14" t="s">
        <v>49</v>
      </c>
      <c r="L30" s="13">
        <v>4.5999999999999999E-2</v>
      </c>
      <c r="M30" s="13">
        <v>6.3700000000000007E-2</v>
      </c>
      <c r="N30" s="23">
        <v>474146.34</v>
      </c>
      <c r="O30" s="23">
        <v>95.56</v>
      </c>
      <c r="P30" s="23">
        <v>453.09424000000001</v>
      </c>
      <c r="Q30" s="13">
        <v>1.076953352E-3</v>
      </c>
      <c r="R30" s="13">
        <v>3.7353633670000001E-3</v>
      </c>
      <c r="S30" s="62">
        <v>3.5714929317891599E-5</v>
      </c>
    </row>
    <row r="31" spans="2:19" ht="12.75" customHeight="1" x14ac:dyDescent="0.2">
      <c r="B31" s="58" t="s">
        <v>1837</v>
      </c>
      <c r="C31" s="14" t="s">
        <v>1838</v>
      </c>
      <c r="D31" s="14" t="s">
        <v>1788</v>
      </c>
      <c r="E31" s="21">
        <v>1721</v>
      </c>
      <c r="F31" s="14" t="s">
        <v>525</v>
      </c>
      <c r="G31" s="14" t="s">
        <v>566</v>
      </c>
      <c r="H31" s="14" t="s">
        <v>96</v>
      </c>
      <c r="I31" s="27">
        <v>44517</v>
      </c>
      <c r="J31" s="23">
        <v>2.82</v>
      </c>
      <c r="K31" s="14" t="s">
        <v>49</v>
      </c>
      <c r="L31" s="13">
        <v>2.86E-2</v>
      </c>
      <c r="M31" s="13">
        <v>6.6299999999999998E-2</v>
      </c>
      <c r="N31" s="23">
        <v>3571429</v>
      </c>
      <c r="O31" s="23">
        <v>90.22</v>
      </c>
      <c r="P31" s="23">
        <v>3222.1432399999999</v>
      </c>
      <c r="Q31" s="13">
        <v>3.1240628007000001E-2</v>
      </c>
      <c r="R31" s="13">
        <v>2.6563736110999998E-2</v>
      </c>
      <c r="S31" s="62">
        <v>2.5398384599999998E-4</v>
      </c>
    </row>
    <row r="32" spans="2:19" ht="12.75" customHeight="1" x14ac:dyDescent="0.2">
      <c r="B32" s="58" t="s">
        <v>1839</v>
      </c>
      <c r="C32" s="14" t="s">
        <v>1840</v>
      </c>
      <c r="D32" s="14" t="s">
        <v>1788</v>
      </c>
      <c r="E32" s="21">
        <v>608</v>
      </c>
      <c r="F32" s="14" t="s">
        <v>1681</v>
      </c>
      <c r="G32" s="14" t="s">
        <v>550</v>
      </c>
      <c r="H32" s="14" t="s">
        <v>285</v>
      </c>
      <c r="I32" s="27">
        <v>43872</v>
      </c>
      <c r="J32" s="23">
        <v>2.65</v>
      </c>
      <c r="K32" s="14" t="s">
        <v>49</v>
      </c>
      <c r="L32" s="13">
        <v>4.4699999999999997E-2</v>
      </c>
      <c r="M32" s="13">
        <v>7.0999999999999994E-2</v>
      </c>
      <c r="N32" s="23">
        <v>3894606.88</v>
      </c>
      <c r="O32" s="23">
        <v>93.71</v>
      </c>
      <c r="P32" s="23">
        <v>3649.6361099999999</v>
      </c>
      <c r="Q32" s="13">
        <v>8.0733967600000005E-3</v>
      </c>
      <c r="R32" s="13">
        <v>3.0088038707000001E-2</v>
      </c>
      <c r="S32" s="62">
        <v>2.8768076000000001E-4</v>
      </c>
    </row>
    <row r="33" spans="2:19" ht="12.75" customHeight="1" x14ac:dyDescent="0.2">
      <c r="B33" s="58" t="s">
        <v>1841</v>
      </c>
      <c r="C33" s="14" t="s">
        <v>1842</v>
      </c>
      <c r="D33" s="14" t="s">
        <v>1788</v>
      </c>
      <c r="E33" s="21">
        <v>209</v>
      </c>
      <c r="F33" s="14" t="s">
        <v>1051</v>
      </c>
      <c r="G33" s="14" t="s">
        <v>965</v>
      </c>
      <c r="H33" s="14" t="s">
        <v>285</v>
      </c>
      <c r="I33" s="27">
        <v>45069</v>
      </c>
      <c r="J33" s="23">
        <v>3.51</v>
      </c>
      <c r="K33" s="14" t="s">
        <v>49</v>
      </c>
      <c r="L33" s="13">
        <v>7.7499999999999999E-2</v>
      </c>
      <c r="M33" s="13">
        <v>8.8200000000000001E-2</v>
      </c>
      <c r="N33" s="23">
        <v>3780000</v>
      </c>
      <c r="O33" s="23">
        <v>97.04</v>
      </c>
      <c r="P33" s="23">
        <v>3668.1120000000001</v>
      </c>
      <c r="Q33" s="13">
        <v>0.108</v>
      </c>
      <c r="R33" s="13">
        <v>3.0240356164999999E-2</v>
      </c>
      <c r="S33" s="62">
        <v>2.89137113E-4</v>
      </c>
    </row>
    <row r="34" spans="2:19" ht="12.75" customHeight="1" x14ac:dyDescent="0.2">
      <c r="B34" s="58" t="s">
        <v>1843</v>
      </c>
      <c r="C34" s="14" t="s">
        <v>1844</v>
      </c>
      <c r="D34" s="14" t="s">
        <v>1788</v>
      </c>
      <c r="E34" s="21">
        <v>604</v>
      </c>
      <c r="F34" s="14" t="s">
        <v>1051</v>
      </c>
      <c r="G34" s="14" t="s">
        <v>242</v>
      </c>
      <c r="H34" s="14" t="s">
        <v>243</v>
      </c>
      <c r="I34" s="27">
        <v>45146</v>
      </c>
      <c r="J34" s="23">
        <v>2.73</v>
      </c>
      <c r="K34" s="14" t="s">
        <v>49</v>
      </c>
      <c r="L34" s="13">
        <v>9.35E-2</v>
      </c>
      <c r="M34" s="13">
        <v>6.13E-2</v>
      </c>
      <c r="N34" s="23">
        <v>9230716.0199999996</v>
      </c>
      <c r="O34" s="23">
        <v>100</v>
      </c>
      <c r="P34" s="23">
        <v>9230.7160199999998</v>
      </c>
      <c r="Q34" s="13">
        <v>2.2000000047E-2</v>
      </c>
      <c r="R34" s="13">
        <v>7.6099132225999996E-2</v>
      </c>
      <c r="S34" s="62">
        <v>7.27606623E-4</v>
      </c>
    </row>
    <row r="35" spans="2:19" ht="12.75" customHeight="1" x14ac:dyDescent="0.2">
      <c r="B35" s="58" t="s">
        <v>1845</v>
      </c>
      <c r="C35" s="14" t="s">
        <v>1846</v>
      </c>
      <c r="D35" s="14" t="s">
        <v>1788</v>
      </c>
      <c r="E35" s="21">
        <v>599</v>
      </c>
      <c r="F35" s="14" t="s">
        <v>532</v>
      </c>
      <c r="G35" s="14" t="s">
        <v>242</v>
      </c>
      <c r="H35" s="14" t="s">
        <v>243</v>
      </c>
      <c r="I35" s="27">
        <v>44426</v>
      </c>
      <c r="J35" s="23">
        <v>0.16</v>
      </c>
      <c r="K35" s="14" t="s">
        <v>49</v>
      </c>
      <c r="L35" s="13">
        <v>4.1500000000000002E-2</v>
      </c>
      <c r="M35" s="13">
        <v>0.1167</v>
      </c>
      <c r="N35" s="23">
        <v>2025000</v>
      </c>
      <c r="O35" s="23">
        <v>100.27</v>
      </c>
      <c r="P35" s="23">
        <v>2030.4675</v>
      </c>
      <c r="Q35" s="13">
        <v>5.0625000000000003E-2</v>
      </c>
      <c r="R35" s="13">
        <v>1.6739418092999999E-2</v>
      </c>
      <c r="S35" s="62">
        <v>1.6005059599999999E-4</v>
      </c>
    </row>
    <row r="36" spans="2:19" ht="12.75" customHeight="1" x14ac:dyDescent="0.2">
      <c r="B36" s="57" t="s">
        <v>1847</v>
      </c>
      <c r="C36" s="54" t="s">
        <v>2591</v>
      </c>
      <c r="D36" s="54" t="s">
        <v>2591</v>
      </c>
      <c r="E36" s="54" t="s">
        <v>2591</v>
      </c>
      <c r="F36" s="54" t="s">
        <v>2591</v>
      </c>
      <c r="G36" s="54" t="s">
        <v>2591</v>
      </c>
      <c r="H36" s="54" t="s">
        <v>2591</v>
      </c>
      <c r="I36" s="54" t="s">
        <v>2591</v>
      </c>
      <c r="J36" s="54" t="s">
        <v>2591</v>
      </c>
      <c r="K36" s="54" t="s">
        <v>2591</v>
      </c>
      <c r="L36" s="54" t="s">
        <v>2591</v>
      </c>
      <c r="M36" s="54" t="s">
        <v>2591</v>
      </c>
      <c r="N36" s="54" t="s">
        <v>2591</v>
      </c>
      <c r="O36" s="54" t="s">
        <v>2591</v>
      </c>
      <c r="P36" s="54" t="s">
        <v>2591</v>
      </c>
      <c r="Q36" s="54" t="s">
        <v>2591</v>
      </c>
      <c r="R36" s="54" t="s">
        <v>2591</v>
      </c>
      <c r="S36" s="68" t="s">
        <v>2591</v>
      </c>
    </row>
    <row r="37" spans="2:19" ht="12.75" customHeight="1" x14ac:dyDescent="0.2">
      <c r="B37" s="57" t="s">
        <v>1848</v>
      </c>
      <c r="C37" s="54" t="s">
        <v>2591</v>
      </c>
      <c r="D37" s="54" t="s">
        <v>2591</v>
      </c>
      <c r="E37" s="54" t="s">
        <v>2591</v>
      </c>
      <c r="F37" s="54" t="s">
        <v>2591</v>
      </c>
      <c r="G37" s="54" t="s">
        <v>2591</v>
      </c>
      <c r="H37" s="54" t="s">
        <v>2591</v>
      </c>
      <c r="I37" s="54" t="s">
        <v>2591</v>
      </c>
      <c r="J37" s="54" t="s">
        <v>2591</v>
      </c>
      <c r="K37" s="54" t="s">
        <v>2591</v>
      </c>
      <c r="L37" s="54" t="s">
        <v>2591</v>
      </c>
      <c r="M37" s="54" t="s">
        <v>2591</v>
      </c>
      <c r="N37" s="54" t="s">
        <v>2591</v>
      </c>
      <c r="O37" s="54" t="s">
        <v>2591</v>
      </c>
      <c r="P37" s="54" t="s">
        <v>2591</v>
      </c>
      <c r="Q37" s="54" t="s">
        <v>2591</v>
      </c>
      <c r="R37" s="54" t="s">
        <v>2591</v>
      </c>
      <c r="S37" s="68" t="s">
        <v>2591</v>
      </c>
    </row>
    <row r="38" spans="2:19" ht="12.75" customHeight="1" x14ac:dyDescent="0.2">
      <c r="B38" s="57" t="s">
        <v>1849</v>
      </c>
      <c r="C38" s="54" t="s">
        <v>2591</v>
      </c>
      <c r="D38" s="54" t="s">
        <v>2591</v>
      </c>
      <c r="E38" s="54" t="s">
        <v>2591</v>
      </c>
      <c r="F38" s="54" t="s">
        <v>2591</v>
      </c>
      <c r="G38" s="54" t="s">
        <v>2591</v>
      </c>
      <c r="H38" s="54" t="s">
        <v>2591</v>
      </c>
      <c r="I38" s="54" t="s">
        <v>2591</v>
      </c>
      <c r="J38" s="54" t="s">
        <v>2591</v>
      </c>
      <c r="K38" s="54" t="s">
        <v>2591</v>
      </c>
      <c r="L38" s="54" t="s">
        <v>2591</v>
      </c>
      <c r="M38" s="54" t="s">
        <v>2591</v>
      </c>
      <c r="N38" s="54" t="s">
        <v>2591</v>
      </c>
      <c r="O38" s="54" t="s">
        <v>2591</v>
      </c>
      <c r="P38" s="54" t="s">
        <v>2591</v>
      </c>
      <c r="Q38" s="54" t="s">
        <v>2591</v>
      </c>
      <c r="R38" s="54" t="s">
        <v>2591</v>
      </c>
      <c r="S38" s="68" t="s">
        <v>2591</v>
      </c>
    </row>
    <row r="39" spans="2:19" ht="12.75" customHeight="1" thickBot="1" x14ac:dyDescent="0.25">
      <c r="B39" s="57" t="s">
        <v>1850</v>
      </c>
      <c r="C39" s="54" t="s">
        <v>2591</v>
      </c>
      <c r="D39" s="54" t="s">
        <v>2591</v>
      </c>
      <c r="E39" s="54" t="s">
        <v>2591</v>
      </c>
      <c r="F39" s="54" t="s">
        <v>2591</v>
      </c>
      <c r="G39" s="54" t="s">
        <v>2591</v>
      </c>
      <c r="H39" s="54" t="s">
        <v>2591</v>
      </c>
      <c r="I39" s="54" t="s">
        <v>2591</v>
      </c>
      <c r="J39" s="54" t="s">
        <v>2591</v>
      </c>
      <c r="K39" s="54" t="s">
        <v>2591</v>
      </c>
      <c r="L39" s="54" t="s">
        <v>2591</v>
      </c>
      <c r="M39" s="54" t="s">
        <v>2591</v>
      </c>
      <c r="N39" s="54" t="s">
        <v>2591</v>
      </c>
      <c r="O39" s="54" t="s">
        <v>2591</v>
      </c>
      <c r="P39" s="54" t="s">
        <v>2591</v>
      </c>
      <c r="Q39" s="54" t="s">
        <v>2591</v>
      </c>
      <c r="R39" s="54" t="s">
        <v>2591</v>
      </c>
      <c r="S39" s="68" t="s">
        <v>2591</v>
      </c>
    </row>
    <row r="40" spans="2:19" ht="12.75" customHeight="1" x14ac:dyDescent="0.2">
      <c r="B40" s="64" t="s">
        <v>1851</v>
      </c>
      <c r="C40" s="69" t="s">
        <v>2591</v>
      </c>
      <c r="D40" s="69" t="s">
        <v>2591</v>
      </c>
      <c r="E40" s="69" t="s">
        <v>2591</v>
      </c>
      <c r="F40" s="69" t="s">
        <v>2591</v>
      </c>
      <c r="G40" s="69" t="s">
        <v>2591</v>
      </c>
      <c r="H40" s="69" t="s">
        <v>2591</v>
      </c>
      <c r="I40" s="69" t="s">
        <v>2591</v>
      </c>
      <c r="J40" s="69" t="s">
        <v>2591</v>
      </c>
      <c r="K40" s="69" t="s">
        <v>2591</v>
      </c>
      <c r="L40" s="69" t="s">
        <v>2591</v>
      </c>
      <c r="M40" s="69" t="s">
        <v>2591</v>
      </c>
      <c r="N40" s="69" t="s">
        <v>2591</v>
      </c>
      <c r="O40" s="69" t="s">
        <v>2591</v>
      </c>
      <c r="P40" s="69" t="s">
        <v>2591</v>
      </c>
      <c r="Q40" s="69" t="s">
        <v>2591</v>
      </c>
      <c r="R40" s="69" t="s">
        <v>2591</v>
      </c>
      <c r="S40" s="70" t="s">
        <v>2591</v>
      </c>
    </row>
    <row r="41" spans="2:19" ht="12.75" hidden="1" customHeight="1" x14ac:dyDescent="0.2"/>
    <row r="42" spans="2:19" ht="12.75" hidden="1" customHeight="1" x14ac:dyDescent="0.2"/>
    <row r="43" spans="2:19" ht="12.75" hidden="1" customHeight="1" x14ac:dyDescent="0.2"/>
    <row r="44" spans="2:19" ht="12.75" hidden="1" customHeight="1" x14ac:dyDescent="0.2"/>
    <row r="45" spans="2:19" ht="12.75" hidden="1" customHeight="1" x14ac:dyDescent="0.2"/>
    <row r="46" spans="2:19" ht="12.75" hidden="1" customHeight="1" x14ac:dyDescent="0.2"/>
    <row r="47" spans="2:19" ht="12.75" hidden="1" customHeight="1" x14ac:dyDescent="0.2"/>
    <row r="48" spans="2:19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Z10000"/>
  <sheetViews>
    <sheetView rightToLeft="1" topLeftCell="I1" workbookViewId="0">
      <selection activeCell="N1" sqref="N1:XFD1048576"/>
    </sheetView>
  </sheetViews>
  <sheetFormatPr defaultColWidth="0" defaultRowHeight="12.75" customHeight="1" zeroHeight="1" x14ac:dyDescent="0.2"/>
  <cols>
    <col min="1" max="1" width="9.140625" customWidth="1"/>
    <col min="2" max="2" width="73.28515625" bestFit="1" customWidth="1"/>
    <col min="3" max="3" width="35.28515625" bestFit="1" customWidth="1"/>
    <col min="4" max="4" width="13.7109375" bestFit="1" customWidth="1"/>
    <col min="5" max="5" width="16.28515625" bestFit="1" customWidth="1"/>
    <col min="6" max="6" width="35.28515625" bestFit="1" customWidth="1"/>
    <col min="7" max="8" width="15" bestFit="1" customWidth="1"/>
    <col min="9" max="9" width="12.42578125" bestFit="1" customWidth="1"/>
    <col min="10" max="10" width="15" bestFit="1" customWidth="1"/>
    <col min="11" max="11" width="29" bestFit="1" customWidth="1"/>
    <col min="12" max="12" width="34" bestFit="1" customWidth="1"/>
    <col min="13" max="13" width="30.140625" bestFit="1" customWidth="1"/>
    <col min="53" max="16384" width="9.140625" hidden="1"/>
  </cols>
  <sheetData>
    <row r="1" spans="2:13" ht="12.75" customHeight="1" x14ac:dyDescent="0.2">
      <c r="B1" s="1" t="s">
        <v>69</v>
      </c>
      <c r="C1" s="1" t="s">
        <v>1</v>
      </c>
    </row>
    <row r="2" spans="2:13" ht="12.75" customHeight="1" x14ac:dyDescent="0.2">
      <c r="B2" s="1" t="s">
        <v>2</v>
      </c>
      <c r="C2" s="1" t="s">
        <v>3</v>
      </c>
    </row>
    <row r="3" spans="2:13" ht="12.75" customHeight="1" x14ac:dyDescent="0.2">
      <c r="B3" s="1" t="s">
        <v>4</v>
      </c>
      <c r="C3" s="1" t="s">
        <v>5</v>
      </c>
    </row>
    <row r="4" spans="2:13" ht="12.75" customHeight="1" x14ac:dyDescent="0.2">
      <c r="B4" s="1" t="s">
        <v>6</v>
      </c>
      <c r="C4" s="2">
        <v>12533</v>
      </c>
    </row>
    <row r="5" spans="2:13" ht="12.75" customHeight="1" x14ac:dyDescent="0.2"/>
    <row r="6" spans="2:13" ht="12.75" customHeight="1" thickBot="1" x14ac:dyDescent="0.25">
      <c r="B6" s="63" t="s">
        <v>1852</v>
      </c>
      <c r="C6" s="65" t="s">
        <v>2591</v>
      </c>
      <c r="D6" s="65" t="s">
        <v>2592</v>
      </c>
      <c r="E6" s="65" t="s">
        <v>2593</v>
      </c>
      <c r="F6" s="65" t="s">
        <v>2594</v>
      </c>
      <c r="G6" s="65" t="s">
        <v>2595</v>
      </c>
      <c r="H6" s="65" t="s">
        <v>2596</v>
      </c>
      <c r="I6" s="65" t="s">
        <v>2597</v>
      </c>
      <c r="J6" s="65" t="s">
        <v>2598</v>
      </c>
      <c r="K6" s="65" t="s">
        <v>2599</v>
      </c>
      <c r="L6" s="65" t="s">
        <v>2600</v>
      </c>
      <c r="M6" s="65" t="s">
        <v>2601</v>
      </c>
    </row>
    <row r="7" spans="2:13" ht="12.75" customHeight="1" thickBot="1" x14ac:dyDescent="0.25">
      <c r="B7" s="71" t="s">
        <v>1853</v>
      </c>
      <c r="C7" s="77" t="s">
        <v>2591</v>
      </c>
      <c r="D7" s="77" t="s">
        <v>2591</v>
      </c>
      <c r="E7" s="77" t="s">
        <v>2591</v>
      </c>
      <c r="F7" s="77" t="s">
        <v>2591</v>
      </c>
      <c r="G7" s="77" t="s">
        <v>2591</v>
      </c>
      <c r="H7" s="77" t="s">
        <v>2591</v>
      </c>
      <c r="I7" s="77" t="s">
        <v>2591</v>
      </c>
      <c r="J7" s="77" t="s">
        <v>2591</v>
      </c>
      <c r="K7" s="77" t="s">
        <v>2591</v>
      </c>
      <c r="L7" s="77" t="s">
        <v>2591</v>
      </c>
      <c r="M7" s="77" t="s">
        <v>2591</v>
      </c>
    </row>
    <row r="8" spans="2:13" ht="12.75" customHeight="1" x14ac:dyDescent="0.2">
      <c r="B8" s="56" t="s">
        <v>71</v>
      </c>
      <c r="C8" s="4" t="s">
        <v>72</v>
      </c>
      <c r="D8" s="4" t="s">
        <v>228</v>
      </c>
      <c r="E8" s="4" t="s">
        <v>73</v>
      </c>
      <c r="F8" s="4" t="s">
        <v>229</v>
      </c>
      <c r="G8" s="4" t="s">
        <v>76</v>
      </c>
      <c r="H8" s="4" t="s">
        <v>141</v>
      </c>
      <c r="I8" s="4" t="s">
        <v>142</v>
      </c>
      <c r="J8" s="4" t="s">
        <v>9</v>
      </c>
      <c r="K8" s="4" t="s">
        <v>144</v>
      </c>
      <c r="L8" s="4" t="s">
        <v>80</v>
      </c>
      <c r="M8" s="59" t="s">
        <v>231</v>
      </c>
    </row>
    <row r="9" spans="2:13" ht="12.75" customHeight="1" x14ac:dyDescent="0.2">
      <c r="B9" s="67" t="s">
        <v>2591</v>
      </c>
      <c r="C9" s="53" t="s">
        <v>2591</v>
      </c>
      <c r="D9" s="53" t="s">
        <v>2591</v>
      </c>
      <c r="E9" s="53" t="s">
        <v>2591</v>
      </c>
      <c r="F9" s="53" t="s">
        <v>2591</v>
      </c>
      <c r="G9" s="53" t="s">
        <v>2591</v>
      </c>
      <c r="H9" s="6" t="s">
        <v>148</v>
      </c>
      <c r="I9" s="6" t="s">
        <v>149</v>
      </c>
      <c r="J9" s="6" t="s">
        <v>11</v>
      </c>
      <c r="K9" s="6" t="s">
        <v>12</v>
      </c>
      <c r="L9" s="6" t="s">
        <v>12</v>
      </c>
      <c r="M9" s="60" t="s">
        <v>12</v>
      </c>
    </row>
    <row r="10" spans="2:13" ht="12.75" customHeight="1" x14ac:dyDescent="0.2">
      <c r="B10" s="67" t="s">
        <v>2591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0" t="s">
        <v>150</v>
      </c>
    </row>
    <row r="11" spans="2:13" ht="12.75" customHeight="1" x14ac:dyDescent="0.2">
      <c r="B11" s="57" t="s">
        <v>1854</v>
      </c>
      <c r="C11" s="54" t="s">
        <v>2591</v>
      </c>
      <c r="D11" s="54" t="s">
        <v>2591</v>
      </c>
      <c r="E11" s="54" t="s">
        <v>2591</v>
      </c>
      <c r="F11" s="54" t="s">
        <v>2591</v>
      </c>
      <c r="G11" s="54" t="s">
        <v>2591</v>
      </c>
      <c r="H11" s="54" t="s">
        <v>2591</v>
      </c>
      <c r="I11" s="54" t="s">
        <v>2591</v>
      </c>
      <c r="J11" s="22">
        <v>423213.85151000001</v>
      </c>
      <c r="K11" s="54" t="s">
        <v>2591</v>
      </c>
      <c r="L11" s="20">
        <v>1</v>
      </c>
      <c r="M11" s="61">
        <v>3.3359622477E-2</v>
      </c>
    </row>
    <row r="12" spans="2:13" ht="12.75" customHeight="1" x14ac:dyDescent="0.2">
      <c r="B12" s="57" t="s">
        <v>1855</v>
      </c>
      <c r="C12" s="54" t="s">
        <v>2591</v>
      </c>
      <c r="D12" s="54" t="s">
        <v>2591</v>
      </c>
      <c r="E12" s="54" t="s">
        <v>2591</v>
      </c>
      <c r="F12" s="54" t="s">
        <v>2591</v>
      </c>
      <c r="G12" s="54" t="s">
        <v>2591</v>
      </c>
      <c r="H12" s="54" t="s">
        <v>2591</v>
      </c>
      <c r="I12" s="54" t="s">
        <v>2591</v>
      </c>
      <c r="J12" s="22">
        <v>217324.90580000001</v>
      </c>
      <c r="K12" s="54" t="s">
        <v>2591</v>
      </c>
      <c r="L12" s="20">
        <v>0.51351085278599995</v>
      </c>
      <c r="M12" s="61">
        <v>1.7130528185999999E-2</v>
      </c>
    </row>
    <row r="13" spans="2:13" ht="12.75" customHeight="1" x14ac:dyDescent="0.2">
      <c r="B13" s="57" t="s">
        <v>1856</v>
      </c>
      <c r="C13" s="54" t="s">
        <v>2591</v>
      </c>
      <c r="D13" s="54" t="s">
        <v>2591</v>
      </c>
      <c r="E13" s="54" t="s">
        <v>2591</v>
      </c>
      <c r="F13" s="54" t="s">
        <v>2591</v>
      </c>
      <c r="G13" s="54" t="s">
        <v>2591</v>
      </c>
      <c r="H13" s="54" t="s">
        <v>2591</v>
      </c>
      <c r="I13" s="54" t="s">
        <v>2591</v>
      </c>
      <c r="J13" s="22">
        <v>217324.90580000001</v>
      </c>
      <c r="K13" s="54" t="s">
        <v>2591</v>
      </c>
      <c r="L13" s="20">
        <v>0.51351085278599995</v>
      </c>
      <c r="M13" s="61">
        <v>1.7130528185999999E-2</v>
      </c>
    </row>
    <row r="14" spans="2:13" ht="12.75" customHeight="1" x14ac:dyDescent="0.2">
      <c r="B14" s="58" t="s">
        <v>1857</v>
      </c>
      <c r="C14" s="14" t="s">
        <v>1858</v>
      </c>
      <c r="D14" s="14" t="s">
        <v>1788</v>
      </c>
      <c r="E14" s="21">
        <v>994</v>
      </c>
      <c r="F14" s="14" t="s">
        <v>1859</v>
      </c>
      <c r="G14" s="14" t="s">
        <v>50</v>
      </c>
      <c r="H14" s="23">
        <v>2036.75</v>
      </c>
      <c r="I14" s="23">
        <v>193476</v>
      </c>
      <c r="J14" s="23">
        <v>14292.637549999999</v>
      </c>
      <c r="K14" s="13">
        <v>3.86838499755305E-5</v>
      </c>
      <c r="L14" s="13">
        <v>3.3771667678000002E-2</v>
      </c>
      <c r="M14" s="62">
        <v>1.126610084E-3</v>
      </c>
    </row>
    <row r="15" spans="2:13" ht="12.75" customHeight="1" x14ac:dyDescent="0.2">
      <c r="B15" s="58" t="s">
        <v>1860</v>
      </c>
      <c r="C15" s="14" t="s">
        <v>1861</v>
      </c>
      <c r="D15" s="14" t="s">
        <v>1788</v>
      </c>
      <c r="E15" s="21">
        <v>823</v>
      </c>
      <c r="F15" s="14" t="s">
        <v>1862</v>
      </c>
      <c r="G15" s="14" t="s">
        <v>49</v>
      </c>
      <c r="H15" s="23">
        <v>8800000</v>
      </c>
      <c r="I15" s="23">
        <v>128.3938</v>
      </c>
      <c r="J15" s="23">
        <v>11298.654399999999</v>
      </c>
      <c r="K15" s="13">
        <v>1.5529639931000001E-2</v>
      </c>
      <c r="L15" s="13">
        <v>2.6697269853999998E-2</v>
      </c>
      <c r="M15" s="62">
        <v>8.9061084300000001E-4</v>
      </c>
    </row>
    <row r="16" spans="2:13" ht="12.75" customHeight="1" x14ac:dyDescent="0.2">
      <c r="B16" s="58" t="s">
        <v>1863</v>
      </c>
      <c r="C16" s="14" t="s">
        <v>1864</v>
      </c>
      <c r="D16" s="14" t="s">
        <v>1788</v>
      </c>
      <c r="E16" s="21">
        <v>994</v>
      </c>
      <c r="F16" s="14" t="s">
        <v>1865</v>
      </c>
      <c r="G16" s="14" t="s">
        <v>50</v>
      </c>
      <c r="H16" s="23">
        <v>81510.42</v>
      </c>
      <c r="I16" s="23">
        <v>4425.12</v>
      </c>
      <c r="J16" s="23">
        <v>13082.349249999999</v>
      </c>
      <c r="K16" s="13">
        <v>1.630208432E-3</v>
      </c>
      <c r="L16" s="13">
        <v>3.0911911798999998E-2</v>
      </c>
      <c r="M16" s="62">
        <v>1.0312097069999999E-3</v>
      </c>
    </row>
    <row r="17" spans="2:13" ht="12.75" customHeight="1" x14ac:dyDescent="0.2">
      <c r="B17" s="58" t="s">
        <v>1866</v>
      </c>
      <c r="C17" s="14" t="s">
        <v>1867</v>
      </c>
      <c r="D17" s="14" t="s">
        <v>1788</v>
      </c>
      <c r="E17" s="21">
        <v>994</v>
      </c>
      <c r="F17" s="14" t="s">
        <v>1865</v>
      </c>
      <c r="G17" s="14" t="s">
        <v>50</v>
      </c>
      <c r="H17" s="23">
        <v>576388.89</v>
      </c>
      <c r="I17" s="23">
        <v>424</v>
      </c>
      <c r="J17" s="23">
        <v>8863.9850200000001</v>
      </c>
      <c r="K17" s="13">
        <v>1.6590815568E-2</v>
      </c>
      <c r="L17" s="13">
        <v>2.0944458666000001E-2</v>
      </c>
      <c r="M17" s="62">
        <v>6.9869923400000004E-4</v>
      </c>
    </row>
    <row r="18" spans="2:13" ht="12.75" customHeight="1" x14ac:dyDescent="0.2">
      <c r="B18" s="58" t="s">
        <v>1868</v>
      </c>
      <c r="C18" s="14" t="s">
        <v>1869</v>
      </c>
      <c r="D18" s="14" t="s">
        <v>1788</v>
      </c>
      <c r="E18" s="21">
        <v>994</v>
      </c>
      <c r="F18" s="14" t="s">
        <v>1870</v>
      </c>
      <c r="G18" s="14" t="s">
        <v>50</v>
      </c>
      <c r="H18" s="23">
        <v>1387573.69</v>
      </c>
      <c r="I18" s="23">
        <v>337.77</v>
      </c>
      <c r="J18" s="23">
        <v>16999.051360000001</v>
      </c>
      <c r="K18" s="13">
        <v>9.5006757270000002E-3</v>
      </c>
      <c r="L18" s="13">
        <v>4.0166576067999997E-2</v>
      </c>
      <c r="M18" s="62">
        <v>1.3399418130000001E-3</v>
      </c>
    </row>
    <row r="19" spans="2:13" ht="12.75" customHeight="1" x14ac:dyDescent="0.2">
      <c r="B19" s="58" t="s">
        <v>1871</v>
      </c>
      <c r="C19" s="14" t="s">
        <v>1872</v>
      </c>
      <c r="D19" s="14" t="s">
        <v>1788</v>
      </c>
      <c r="E19" s="21">
        <v>994</v>
      </c>
      <c r="F19" s="14" t="s">
        <v>1870</v>
      </c>
      <c r="G19" s="14" t="s">
        <v>50</v>
      </c>
      <c r="H19" s="23">
        <v>20713.53</v>
      </c>
      <c r="I19" s="23">
        <v>6483.0325999999995</v>
      </c>
      <c r="J19" s="23">
        <v>4870.5709999999999</v>
      </c>
      <c r="K19" s="13">
        <v>7.8975404099999999E-4</v>
      </c>
      <c r="L19" s="13">
        <v>1.1508534001E-2</v>
      </c>
      <c r="M19" s="62">
        <v>3.8392034900000001E-4</v>
      </c>
    </row>
    <row r="20" spans="2:13" ht="12.75" customHeight="1" x14ac:dyDescent="0.2">
      <c r="B20" s="58" t="s">
        <v>1873</v>
      </c>
      <c r="C20" s="14" t="s">
        <v>1874</v>
      </c>
      <c r="D20" s="14" t="s">
        <v>1788</v>
      </c>
      <c r="E20" s="21">
        <v>993</v>
      </c>
      <c r="F20" s="14" t="s">
        <v>1870</v>
      </c>
      <c r="G20" s="14" t="s">
        <v>50</v>
      </c>
      <c r="H20" s="23">
        <v>902859.36</v>
      </c>
      <c r="I20" s="23">
        <v>830.05280000000005</v>
      </c>
      <c r="J20" s="23">
        <v>27181.497490000002</v>
      </c>
      <c r="K20" s="13">
        <v>3.6114378732999997E-2</v>
      </c>
      <c r="L20" s="13">
        <v>6.4226389076999998E-2</v>
      </c>
      <c r="M20" s="62">
        <v>2.1425680920000001E-3</v>
      </c>
    </row>
    <row r="21" spans="2:13" ht="12.75" customHeight="1" x14ac:dyDescent="0.2">
      <c r="B21" s="58" t="s">
        <v>1875</v>
      </c>
      <c r="C21" s="14" t="s">
        <v>1876</v>
      </c>
      <c r="D21" s="14" t="s">
        <v>1788</v>
      </c>
      <c r="E21" s="21">
        <v>994</v>
      </c>
      <c r="F21" s="14" t="s">
        <v>1870</v>
      </c>
      <c r="G21" s="14" t="s">
        <v>50</v>
      </c>
      <c r="H21" s="23">
        <v>24918.9</v>
      </c>
      <c r="I21" s="23">
        <v>20229.371999999999</v>
      </c>
      <c r="J21" s="23">
        <v>18283.478419999999</v>
      </c>
      <c r="K21" s="13">
        <v>1.2088577869999999E-3</v>
      </c>
      <c r="L21" s="13">
        <v>4.3201512318999997E-2</v>
      </c>
      <c r="M21" s="62">
        <v>1.441186141E-3</v>
      </c>
    </row>
    <row r="22" spans="2:13" ht="12.75" customHeight="1" x14ac:dyDescent="0.2">
      <c r="B22" s="58" t="s">
        <v>1877</v>
      </c>
      <c r="C22" s="14" t="s">
        <v>1878</v>
      </c>
      <c r="D22" s="14" t="s">
        <v>1788</v>
      </c>
      <c r="E22" s="21">
        <v>994</v>
      </c>
      <c r="F22" s="14" t="s">
        <v>65</v>
      </c>
      <c r="G22" s="14" t="s">
        <v>50</v>
      </c>
      <c r="H22" s="23">
        <v>39438.120000000003</v>
      </c>
      <c r="I22" s="23">
        <v>3341.93</v>
      </c>
      <c r="J22" s="23">
        <v>4780.3655600000002</v>
      </c>
      <c r="K22" s="13">
        <v>1.5930249325E-2</v>
      </c>
      <c r="L22" s="13">
        <v>1.1295390127E-2</v>
      </c>
      <c r="M22" s="62">
        <v>3.7680994999999998E-4</v>
      </c>
    </row>
    <row r="23" spans="2:13" ht="12.75" customHeight="1" x14ac:dyDescent="0.2">
      <c r="B23" s="58" t="s">
        <v>1879</v>
      </c>
      <c r="C23" s="14" t="s">
        <v>1880</v>
      </c>
      <c r="D23" s="14" t="s">
        <v>1788</v>
      </c>
      <c r="E23" s="21">
        <v>994</v>
      </c>
      <c r="F23" s="14" t="s">
        <v>378</v>
      </c>
      <c r="G23" s="14" t="s">
        <v>50</v>
      </c>
      <c r="H23" s="23">
        <v>935502.15</v>
      </c>
      <c r="I23" s="23">
        <v>57.216000000000001</v>
      </c>
      <c r="J23" s="23">
        <v>1941.37681</v>
      </c>
      <c r="K23" s="13">
        <v>1.7767926757000001E-2</v>
      </c>
      <c r="L23" s="13">
        <v>4.5872241729999997E-3</v>
      </c>
      <c r="M23" s="62">
        <v>1.5302806599999999E-4</v>
      </c>
    </row>
    <row r="24" spans="2:13" ht="12.75" customHeight="1" x14ac:dyDescent="0.2">
      <c r="B24" s="58" t="s">
        <v>1881</v>
      </c>
      <c r="C24" s="14" t="s">
        <v>1882</v>
      </c>
      <c r="D24" s="14" t="s">
        <v>1788</v>
      </c>
      <c r="E24" s="21">
        <v>994</v>
      </c>
      <c r="F24" s="14" t="s">
        <v>1472</v>
      </c>
      <c r="G24" s="14" t="s">
        <v>50</v>
      </c>
      <c r="H24" s="23">
        <v>58647.01</v>
      </c>
      <c r="I24" s="23">
        <v>3541</v>
      </c>
      <c r="J24" s="23">
        <v>7532.1568900000002</v>
      </c>
      <c r="K24" s="13">
        <v>1.1392961025E-2</v>
      </c>
      <c r="L24" s="13">
        <v>1.7797519771000001E-2</v>
      </c>
      <c r="M24" s="62">
        <v>5.9371854000000003E-4</v>
      </c>
    </row>
    <row r="25" spans="2:13" ht="12.75" customHeight="1" x14ac:dyDescent="0.2">
      <c r="B25" s="58" t="s">
        <v>1883</v>
      </c>
      <c r="C25" s="14" t="s">
        <v>1884</v>
      </c>
      <c r="D25" s="14" t="s">
        <v>1788</v>
      </c>
      <c r="E25" s="21">
        <v>994</v>
      </c>
      <c r="F25" s="14" t="s">
        <v>1472</v>
      </c>
      <c r="G25" s="14" t="s">
        <v>50</v>
      </c>
      <c r="H25" s="23">
        <v>361252.82</v>
      </c>
      <c r="I25" s="23">
        <v>547.85</v>
      </c>
      <c r="J25" s="23">
        <v>7178.2812000000004</v>
      </c>
      <c r="K25" s="13">
        <v>3.1928433141000002E-2</v>
      </c>
      <c r="L25" s="13">
        <v>1.6961356946000001E-2</v>
      </c>
      <c r="M25" s="62">
        <v>5.6582446400000003E-4</v>
      </c>
    </row>
    <row r="26" spans="2:13" ht="12.75" customHeight="1" x14ac:dyDescent="0.2">
      <c r="B26" s="58" t="s">
        <v>1885</v>
      </c>
      <c r="C26" s="14" t="s">
        <v>1886</v>
      </c>
      <c r="D26" s="14" t="s">
        <v>1788</v>
      </c>
      <c r="E26" s="21">
        <v>994</v>
      </c>
      <c r="F26" s="14" t="s">
        <v>474</v>
      </c>
      <c r="G26" s="14" t="s">
        <v>50</v>
      </c>
      <c r="H26" s="23">
        <v>468349.99</v>
      </c>
      <c r="I26" s="23">
        <v>100</v>
      </c>
      <c r="J26" s="23">
        <v>1698.70541</v>
      </c>
      <c r="K26" s="13">
        <v>5.8733111642999998E-2</v>
      </c>
      <c r="L26" s="13">
        <v>4.0138228079999996E-3</v>
      </c>
      <c r="M26" s="62">
        <v>1.33899613E-4</v>
      </c>
    </row>
    <row r="27" spans="2:13" ht="12.75" customHeight="1" x14ac:dyDescent="0.2">
      <c r="B27" s="58" t="s">
        <v>1887</v>
      </c>
      <c r="C27" s="14" t="s">
        <v>1888</v>
      </c>
      <c r="D27" s="14" t="s">
        <v>1788</v>
      </c>
      <c r="E27" s="21">
        <v>999</v>
      </c>
      <c r="F27" s="14" t="s">
        <v>474</v>
      </c>
      <c r="G27" s="14" t="s">
        <v>49</v>
      </c>
      <c r="H27" s="23">
        <v>12500000</v>
      </c>
      <c r="I27" s="23">
        <v>123.75</v>
      </c>
      <c r="J27" s="23">
        <v>15468.75</v>
      </c>
      <c r="K27" s="13">
        <v>2.3098791675999999E-2</v>
      </c>
      <c r="L27" s="13">
        <v>3.6550670410999998E-2</v>
      </c>
      <c r="M27" s="62">
        <v>1.2193165659999999E-3</v>
      </c>
    </row>
    <row r="28" spans="2:13" ht="12.75" customHeight="1" x14ac:dyDescent="0.2">
      <c r="B28" s="58" t="s">
        <v>1889</v>
      </c>
      <c r="C28" s="14" t="s">
        <v>1890</v>
      </c>
      <c r="D28" s="14" t="s">
        <v>1788</v>
      </c>
      <c r="E28" s="21">
        <v>999</v>
      </c>
      <c r="F28" s="14" t="s">
        <v>474</v>
      </c>
      <c r="G28" s="14" t="s">
        <v>49</v>
      </c>
      <c r="H28" s="23">
        <v>18518500</v>
      </c>
      <c r="I28" s="23">
        <v>84.715000000000003</v>
      </c>
      <c r="J28" s="23">
        <v>15687.947270000001</v>
      </c>
      <c r="K28" s="13">
        <v>1.8499999999999999E-2</v>
      </c>
      <c r="L28" s="13">
        <v>3.7068605419999998E-2</v>
      </c>
      <c r="M28" s="62">
        <v>1.236594682E-3</v>
      </c>
    </row>
    <row r="29" spans="2:13" ht="12.75" customHeight="1" x14ac:dyDescent="0.2">
      <c r="B29" s="58" t="s">
        <v>1891</v>
      </c>
      <c r="C29" s="14" t="s">
        <v>1892</v>
      </c>
      <c r="D29" s="14" t="s">
        <v>1788</v>
      </c>
      <c r="E29" s="21">
        <v>803</v>
      </c>
      <c r="F29" s="14" t="s">
        <v>1823</v>
      </c>
      <c r="G29" s="14" t="s">
        <v>50</v>
      </c>
      <c r="H29" s="23">
        <v>6200000</v>
      </c>
      <c r="I29" s="23">
        <v>107.3398</v>
      </c>
      <c r="J29" s="23">
        <v>24137.930189999999</v>
      </c>
      <c r="K29" s="13">
        <v>9.39307002E-4</v>
      </c>
      <c r="L29" s="13">
        <v>5.7034830272000001E-2</v>
      </c>
      <c r="M29" s="62">
        <v>1.9026604049999999E-3</v>
      </c>
    </row>
    <row r="30" spans="2:13" ht="12.75" customHeight="1" x14ac:dyDescent="0.2">
      <c r="B30" s="58" t="s">
        <v>1893</v>
      </c>
      <c r="C30" s="14" t="s">
        <v>1894</v>
      </c>
      <c r="D30" s="14" t="s">
        <v>1788</v>
      </c>
      <c r="E30" s="21">
        <v>999</v>
      </c>
      <c r="F30" s="14" t="s">
        <v>1513</v>
      </c>
      <c r="G30" s="14" t="s">
        <v>49</v>
      </c>
      <c r="H30" s="23">
        <v>72296.12</v>
      </c>
      <c r="I30" s="23">
        <v>6280.45</v>
      </c>
      <c r="J30" s="23">
        <v>4540.5216700000001</v>
      </c>
      <c r="K30" s="13">
        <v>2.4968310469999999E-3</v>
      </c>
      <c r="L30" s="13">
        <v>1.0728669805E-2</v>
      </c>
      <c r="M30" s="62">
        <v>3.57904374E-4</v>
      </c>
    </row>
    <row r="31" spans="2:13" ht="12.75" customHeight="1" x14ac:dyDescent="0.2">
      <c r="B31" s="58" t="s">
        <v>1895</v>
      </c>
      <c r="C31" s="14" t="s">
        <v>1896</v>
      </c>
      <c r="D31" s="14" t="s">
        <v>1788</v>
      </c>
      <c r="E31" s="21">
        <v>994</v>
      </c>
      <c r="F31" s="14" t="s">
        <v>1805</v>
      </c>
      <c r="G31" s="14" t="s">
        <v>50</v>
      </c>
      <c r="H31" s="23">
        <v>212050.13</v>
      </c>
      <c r="I31" s="23">
        <v>2046</v>
      </c>
      <c r="J31" s="23">
        <v>15735.90511</v>
      </c>
      <c r="K31" s="13">
        <v>6.4254246670000003E-3</v>
      </c>
      <c r="L31" s="13">
        <v>3.7181923638999997E-2</v>
      </c>
      <c r="M31" s="62">
        <v>1.240374935E-3</v>
      </c>
    </row>
    <row r="32" spans="2:13" ht="12.75" customHeight="1" x14ac:dyDescent="0.2">
      <c r="B32" s="58" t="s">
        <v>1897</v>
      </c>
      <c r="C32" s="14" t="s">
        <v>1898</v>
      </c>
      <c r="D32" s="14" t="s">
        <v>1788</v>
      </c>
      <c r="E32" s="21">
        <v>999</v>
      </c>
      <c r="F32" s="14" t="s">
        <v>1899</v>
      </c>
      <c r="G32" s="14" t="s">
        <v>49</v>
      </c>
      <c r="H32" s="23">
        <v>3408000</v>
      </c>
      <c r="I32" s="23">
        <v>100</v>
      </c>
      <c r="J32" s="23">
        <v>3408</v>
      </c>
      <c r="K32" s="13">
        <v>0.04</v>
      </c>
      <c r="L32" s="13">
        <v>8.0526664890000002E-3</v>
      </c>
      <c r="M32" s="62">
        <v>2.6863391399999998E-4</v>
      </c>
    </row>
    <row r="33" spans="2:13" ht="12.75" customHeight="1" x14ac:dyDescent="0.2">
      <c r="B33" s="58" t="s">
        <v>1900</v>
      </c>
      <c r="C33" s="14" t="s">
        <v>1901</v>
      </c>
      <c r="D33" s="14" t="s">
        <v>1788</v>
      </c>
      <c r="E33" s="21">
        <v>999</v>
      </c>
      <c r="F33" s="14" t="s">
        <v>1902</v>
      </c>
      <c r="G33" s="14" t="s">
        <v>50</v>
      </c>
      <c r="H33" s="23">
        <v>94497.16</v>
      </c>
      <c r="I33" s="23">
        <v>100</v>
      </c>
      <c r="J33" s="23">
        <v>342.74119999999999</v>
      </c>
      <c r="K33" s="13">
        <v>1.1040059798000001E-2</v>
      </c>
      <c r="L33" s="13">
        <v>8.0985345500000005E-4</v>
      </c>
      <c r="M33" s="62">
        <v>2.7016405532609199E-5</v>
      </c>
    </row>
    <row r="34" spans="2:13" ht="12.75" customHeight="1" x14ac:dyDescent="0.2">
      <c r="B34" s="57" t="s">
        <v>1903</v>
      </c>
      <c r="C34" s="54" t="s">
        <v>2591</v>
      </c>
      <c r="D34" s="54" t="s">
        <v>2591</v>
      </c>
      <c r="E34" s="54" t="s">
        <v>2591</v>
      </c>
      <c r="F34" s="54" t="s">
        <v>2591</v>
      </c>
      <c r="G34" s="54" t="s">
        <v>2591</v>
      </c>
      <c r="H34" s="54" t="s">
        <v>2591</v>
      </c>
      <c r="I34" s="54" t="s">
        <v>2591</v>
      </c>
      <c r="J34" s="22">
        <v>205888.94571</v>
      </c>
      <c r="K34" s="54" t="s">
        <v>2591</v>
      </c>
      <c r="L34" s="20">
        <v>0.48648914721300002</v>
      </c>
      <c r="M34" s="61">
        <v>1.6229094289999999E-2</v>
      </c>
    </row>
    <row r="35" spans="2:13" ht="12.75" customHeight="1" x14ac:dyDescent="0.2">
      <c r="B35" s="57" t="s">
        <v>1904</v>
      </c>
      <c r="C35" s="54" t="s">
        <v>2591</v>
      </c>
      <c r="D35" s="54" t="s">
        <v>2591</v>
      </c>
      <c r="E35" s="54" t="s">
        <v>2591</v>
      </c>
      <c r="F35" s="54" t="s">
        <v>2591</v>
      </c>
      <c r="G35" s="54" t="s">
        <v>2591</v>
      </c>
      <c r="H35" s="54" t="s">
        <v>2591</v>
      </c>
      <c r="I35" s="54" t="s">
        <v>2591</v>
      </c>
      <c r="J35" s="22">
        <v>87737.330820000003</v>
      </c>
      <c r="K35" s="54" t="s">
        <v>2591</v>
      </c>
      <c r="L35" s="20">
        <v>0.207312049232</v>
      </c>
      <c r="M35" s="61">
        <v>6.915851697E-3</v>
      </c>
    </row>
    <row r="36" spans="2:13" ht="12.75" customHeight="1" x14ac:dyDescent="0.2">
      <c r="B36" s="58" t="s">
        <v>1905</v>
      </c>
      <c r="C36" s="14" t="s">
        <v>1906</v>
      </c>
      <c r="D36" s="14" t="s">
        <v>1788</v>
      </c>
      <c r="E36" s="21">
        <v>994</v>
      </c>
      <c r="F36" s="14" t="s">
        <v>1179</v>
      </c>
      <c r="G36" s="14" t="s">
        <v>50</v>
      </c>
      <c r="H36" s="23">
        <v>220298.79</v>
      </c>
      <c r="I36" s="23">
        <v>867.74519999999995</v>
      </c>
      <c r="J36" s="23">
        <v>6933.4898999999996</v>
      </c>
      <c r="K36" s="13">
        <v>7.7141284800000005E-4</v>
      </c>
      <c r="L36" s="13">
        <v>1.6382946528999999E-2</v>
      </c>
      <c r="M36" s="62">
        <v>5.4652891099999995E-4</v>
      </c>
    </row>
    <row r="37" spans="2:13" ht="12.75" customHeight="1" x14ac:dyDescent="0.2">
      <c r="B37" s="58" t="s">
        <v>1907</v>
      </c>
      <c r="C37" s="14" t="s">
        <v>1908</v>
      </c>
      <c r="D37" s="14" t="s">
        <v>1788</v>
      </c>
      <c r="E37" s="21">
        <v>994</v>
      </c>
      <c r="F37" s="14" t="s">
        <v>1147</v>
      </c>
      <c r="G37" s="14" t="s">
        <v>50</v>
      </c>
      <c r="H37" s="23">
        <v>1442741.45</v>
      </c>
      <c r="I37" s="23">
        <v>128.77789999999999</v>
      </c>
      <c r="J37" s="23">
        <v>6738.7198799999996</v>
      </c>
      <c r="K37" s="13">
        <v>1.0473565489999999E-3</v>
      </c>
      <c r="L37" s="13">
        <v>1.5922729976E-2</v>
      </c>
      <c r="M37" s="62">
        <v>5.3117626E-4</v>
      </c>
    </row>
    <row r="38" spans="2:13" ht="12.75" customHeight="1" x14ac:dyDescent="0.2">
      <c r="B38" s="58" t="s">
        <v>1909</v>
      </c>
      <c r="C38" s="14" t="s">
        <v>1910</v>
      </c>
      <c r="D38" s="14" t="s">
        <v>1788</v>
      </c>
      <c r="E38" s="21">
        <v>803</v>
      </c>
      <c r="F38" s="14" t="s">
        <v>1911</v>
      </c>
      <c r="G38" s="14" t="s">
        <v>50</v>
      </c>
      <c r="H38" s="23">
        <v>437747.01</v>
      </c>
      <c r="I38" s="23">
        <v>228.44200000000001</v>
      </c>
      <c r="J38" s="23">
        <v>3626.9928399999999</v>
      </c>
      <c r="K38" s="13">
        <v>6.2378947669999999E-3</v>
      </c>
      <c r="L38" s="13">
        <v>8.5701184559999997E-3</v>
      </c>
      <c r="M38" s="62">
        <v>2.8589591600000001E-4</v>
      </c>
    </row>
    <row r="39" spans="2:13" ht="12.75" customHeight="1" x14ac:dyDescent="0.2">
      <c r="B39" s="58" t="s">
        <v>1912</v>
      </c>
      <c r="C39" s="14" t="s">
        <v>1913</v>
      </c>
      <c r="D39" s="14" t="s">
        <v>1788</v>
      </c>
      <c r="E39" s="21">
        <v>994</v>
      </c>
      <c r="F39" s="14" t="s">
        <v>219</v>
      </c>
      <c r="G39" s="14" t="s">
        <v>50</v>
      </c>
      <c r="H39" s="23">
        <v>3700000</v>
      </c>
      <c r="I39" s="23">
        <v>100</v>
      </c>
      <c r="J39" s="23">
        <v>13419.9</v>
      </c>
      <c r="K39" s="13">
        <v>3.3333333333000002E-2</v>
      </c>
      <c r="L39" s="13">
        <v>3.1709500887000003E-2</v>
      </c>
      <c r="M39" s="62">
        <v>1.057816978E-3</v>
      </c>
    </row>
    <row r="40" spans="2:13" ht="12.75" customHeight="1" x14ac:dyDescent="0.2">
      <c r="B40" s="58" t="s">
        <v>1914</v>
      </c>
      <c r="C40" s="14" t="s">
        <v>1915</v>
      </c>
      <c r="D40" s="14" t="s">
        <v>1788</v>
      </c>
      <c r="E40" s="21">
        <v>994</v>
      </c>
      <c r="F40" s="14" t="s">
        <v>1154</v>
      </c>
      <c r="G40" s="14" t="s">
        <v>50</v>
      </c>
      <c r="H40" s="23">
        <v>14174.67</v>
      </c>
      <c r="I40" s="23">
        <v>6908.0465000000004</v>
      </c>
      <c r="J40" s="23">
        <v>3551.5322700000002</v>
      </c>
      <c r="K40" s="13">
        <v>5.5889621834000001E-2</v>
      </c>
      <c r="L40" s="13">
        <v>8.3918148169999998E-3</v>
      </c>
      <c r="M40" s="62">
        <v>2.7994777400000001E-4</v>
      </c>
    </row>
    <row r="41" spans="2:13" ht="12.75" customHeight="1" x14ac:dyDescent="0.2">
      <c r="B41" s="58" t="s">
        <v>1916</v>
      </c>
      <c r="C41" s="14" t="s">
        <v>1917</v>
      </c>
      <c r="D41" s="14" t="s">
        <v>1788</v>
      </c>
      <c r="E41" s="21">
        <v>994</v>
      </c>
      <c r="F41" s="14" t="s">
        <v>1154</v>
      </c>
      <c r="G41" s="14" t="s">
        <v>50</v>
      </c>
      <c r="H41" s="23">
        <v>718813.79</v>
      </c>
      <c r="I41" s="23">
        <v>458.00839999999999</v>
      </c>
      <c r="J41" s="23">
        <v>11940.90928</v>
      </c>
      <c r="K41" s="13">
        <v>4.7015496160000003E-3</v>
      </c>
      <c r="L41" s="13">
        <v>2.8214835684999998E-2</v>
      </c>
      <c r="M41" s="62">
        <v>9.4123626600000005E-4</v>
      </c>
    </row>
    <row r="42" spans="2:13" x14ac:dyDescent="0.2">
      <c r="B42" s="58" t="s">
        <v>1918</v>
      </c>
      <c r="C42" s="14" t="s">
        <v>1919</v>
      </c>
      <c r="D42" s="14" t="s">
        <v>1788</v>
      </c>
      <c r="E42" s="21">
        <v>999</v>
      </c>
      <c r="F42" s="14" t="s">
        <v>1154</v>
      </c>
      <c r="G42" s="14" t="s">
        <v>50</v>
      </c>
      <c r="H42" s="23">
        <v>144251.97</v>
      </c>
      <c r="I42" s="23">
        <v>1711</v>
      </c>
      <c r="J42" s="23">
        <v>8951.9844300000004</v>
      </c>
      <c r="K42" s="13">
        <v>1.084343277E-3</v>
      </c>
      <c r="L42" s="13">
        <v>2.1152389975000001E-2</v>
      </c>
      <c r="M42" s="62">
        <v>7.0563574399999998E-4</v>
      </c>
    </row>
    <row r="43" spans="2:13" x14ac:dyDescent="0.2">
      <c r="B43" s="58" t="s">
        <v>1920</v>
      </c>
      <c r="C43" s="14" t="s">
        <v>1921</v>
      </c>
      <c r="D43" s="14" t="s">
        <v>1788</v>
      </c>
      <c r="E43" s="21">
        <v>994</v>
      </c>
      <c r="F43" s="14" t="s">
        <v>1154</v>
      </c>
      <c r="G43" s="14" t="s">
        <v>50</v>
      </c>
      <c r="H43" s="23">
        <v>268064.74</v>
      </c>
      <c r="I43" s="23">
        <v>1948.9755</v>
      </c>
      <c r="J43" s="23">
        <v>18949.319920000002</v>
      </c>
      <c r="K43" s="13">
        <v>1.8100833810000001E-3</v>
      </c>
      <c r="L43" s="13">
        <v>4.4774810305000003E-2</v>
      </c>
      <c r="M43" s="62">
        <v>1.4936707680000001E-3</v>
      </c>
    </row>
    <row r="44" spans="2:13" x14ac:dyDescent="0.2">
      <c r="B44" s="58" t="s">
        <v>1922</v>
      </c>
      <c r="C44" s="14" t="s">
        <v>1923</v>
      </c>
      <c r="D44" s="14" t="s">
        <v>1788</v>
      </c>
      <c r="E44" s="21">
        <v>994</v>
      </c>
      <c r="F44" s="14" t="s">
        <v>1154</v>
      </c>
      <c r="G44" s="14" t="s">
        <v>50</v>
      </c>
      <c r="H44" s="23">
        <v>905151</v>
      </c>
      <c r="I44" s="23">
        <v>93</v>
      </c>
      <c r="J44" s="23">
        <v>3053.17389</v>
      </c>
      <c r="K44" s="13">
        <v>5.1412576219999999E-3</v>
      </c>
      <c r="L44" s="13">
        <v>7.2142579430000001E-3</v>
      </c>
      <c r="M44" s="62">
        <v>2.40664921E-4</v>
      </c>
    </row>
    <row r="45" spans="2:13" x14ac:dyDescent="0.2">
      <c r="B45" s="58" t="s">
        <v>1924</v>
      </c>
      <c r="C45" s="14" t="s">
        <v>1925</v>
      </c>
      <c r="D45" s="14" t="s">
        <v>1788</v>
      </c>
      <c r="E45" s="21">
        <v>994</v>
      </c>
      <c r="F45" s="14" t="s">
        <v>1154</v>
      </c>
      <c r="G45" s="14" t="s">
        <v>50</v>
      </c>
      <c r="H45" s="23">
        <v>138185.51999999999</v>
      </c>
      <c r="I45" s="23">
        <v>93</v>
      </c>
      <c r="J45" s="23">
        <v>466.11496</v>
      </c>
      <c r="K45" s="13">
        <v>3.0235943800000002E-4</v>
      </c>
      <c r="L45" s="13">
        <v>1.1013698110000001E-3</v>
      </c>
      <c r="M45" s="62">
        <v>3.6741281130415299E-5</v>
      </c>
    </row>
    <row r="46" spans="2:13" x14ac:dyDescent="0.2">
      <c r="B46" s="58" t="s">
        <v>1926</v>
      </c>
      <c r="C46" s="14" t="s">
        <v>1927</v>
      </c>
      <c r="D46" s="14" t="s">
        <v>1788</v>
      </c>
      <c r="E46" s="21">
        <v>994</v>
      </c>
      <c r="F46" s="14" t="s">
        <v>1154</v>
      </c>
      <c r="G46" s="14" t="s">
        <v>50</v>
      </c>
      <c r="H46" s="23">
        <v>982758.62</v>
      </c>
      <c r="I46" s="23">
        <v>93</v>
      </c>
      <c r="J46" s="23">
        <v>3314.9529299999999</v>
      </c>
      <c r="K46" s="13">
        <v>3.7092155130000002E-3</v>
      </c>
      <c r="L46" s="13">
        <v>7.8328082079999993E-3</v>
      </c>
      <c r="M46" s="62">
        <v>2.6129952400000001E-4</v>
      </c>
    </row>
    <row r="47" spans="2:13" x14ac:dyDescent="0.2">
      <c r="B47" s="58" t="s">
        <v>1928</v>
      </c>
      <c r="C47" s="14" t="s">
        <v>1929</v>
      </c>
      <c r="D47" s="14" t="s">
        <v>1788</v>
      </c>
      <c r="E47" s="21">
        <v>994</v>
      </c>
      <c r="F47" s="14" t="s">
        <v>1593</v>
      </c>
      <c r="G47" s="14" t="s">
        <v>50</v>
      </c>
      <c r="H47" s="23">
        <v>177227.84</v>
      </c>
      <c r="I47" s="23">
        <v>1056.3447000000001</v>
      </c>
      <c r="J47" s="23">
        <v>6790.2405200000003</v>
      </c>
      <c r="K47" s="13">
        <v>8.6539046830000008E-3</v>
      </c>
      <c r="L47" s="13">
        <v>1.6044466633999999E-2</v>
      </c>
      <c r="M47" s="62">
        <v>5.3523734900000005E-4</v>
      </c>
    </row>
    <row r="48" spans="2:13" x14ac:dyDescent="0.2">
      <c r="B48" s="57" t="s">
        <v>1930</v>
      </c>
      <c r="C48" s="54" t="s">
        <v>2591</v>
      </c>
      <c r="D48" s="54" t="s">
        <v>2591</v>
      </c>
      <c r="E48" s="54" t="s">
        <v>2591</v>
      </c>
      <c r="F48" s="54" t="s">
        <v>2591</v>
      </c>
      <c r="G48" s="54" t="s">
        <v>2591</v>
      </c>
      <c r="H48" s="54" t="s">
        <v>2591</v>
      </c>
      <c r="I48" s="54" t="s">
        <v>2591</v>
      </c>
      <c r="J48" s="22">
        <v>118151.61489</v>
      </c>
      <c r="K48" s="54" t="s">
        <v>2591</v>
      </c>
      <c r="L48" s="20">
        <v>0.27917709798099999</v>
      </c>
      <c r="M48" s="61">
        <v>9.3132425920000005E-3</v>
      </c>
    </row>
    <row r="49" spans="2:13" x14ac:dyDescent="0.2">
      <c r="B49" s="58" t="s">
        <v>1931</v>
      </c>
      <c r="C49" s="14" t="s">
        <v>1932</v>
      </c>
      <c r="D49" s="14" t="s">
        <v>1788</v>
      </c>
      <c r="E49" s="21">
        <v>994</v>
      </c>
      <c r="F49" s="14" t="s">
        <v>1147</v>
      </c>
      <c r="G49" s="14" t="s">
        <v>50</v>
      </c>
      <c r="H49" s="23">
        <v>34218.47</v>
      </c>
      <c r="I49" s="23">
        <v>10514</v>
      </c>
      <c r="J49" s="23">
        <v>13048.966479999999</v>
      </c>
      <c r="K49" s="13">
        <v>1.27883181E-4</v>
      </c>
      <c r="L49" s="13">
        <v>3.0833032598999999E-2</v>
      </c>
      <c r="M49" s="62">
        <v>1.028578327E-3</v>
      </c>
    </row>
    <row r="50" spans="2:13" x14ac:dyDescent="0.2">
      <c r="B50" s="58" t="s">
        <v>1933</v>
      </c>
      <c r="C50" s="14" t="s">
        <v>1934</v>
      </c>
      <c r="D50" s="14" t="s">
        <v>1788</v>
      </c>
      <c r="E50" s="21">
        <v>994</v>
      </c>
      <c r="F50" s="14" t="s">
        <v>1578</v>
      </c>
      <c r="G50" s="14" t="s">
        <v>50</v>
      </c>
      <c r="H50" s="23">
        <v>642857.14</v>
      </c>
      <c r="I50" s="23">
        <v>100</v>
      </c>
      <c r="J50" s="23">
        <v>2331.6428500000002</v>
      </c>
      <c r="K50" s="13">
        <v>1.2286609422E-2</v>
      </c>
      <c r="L50" s="13">
        <v>5.5093727239999999E-3</v>
      </c>
      <c r="M50" s="62">
        <v>1.8379059400000001E-4</v>
      </c>
    </row>
    <row r="51" spans="2:13" x14ac:dyDescent="0.2">
      <c r="B51" s="58" t="s">
        <v>1935</v>
      </c>
      <c r="C51" s="14" t="s">
        <v>1936</v>
      </c>
      <c r="D51" s="14" t="s">
        <v>1788</v>
      </c>
      <c r="E51" s="21">
        <v>994</v>
      </c>
      <c r="F51" s="14" t="s">
        <v>1578</v>
      </c>
      <c r="G51" s="14" t="s">
        <v>50</v>
      </c>
      <c r="H51" s="23">
        <v>11838.67</v>
      </c>
      <c r="I51" s="23">
        <v>17223</v>
      </c>
      <c r="J51" s="23">
        <v>7395.3591800000004</v>
      </c>
      <c r="K51" s="13">
        <v>1.3105509600000001E-4</v>
      </c>
      <c r="L51" s="13">
        <v>1.7474284343999998E-2</v>
      </c>
      <c r="M51" s="62">
        <v>5.8293552799999998E-4</v>
      </c>
    </row>
    <row r="52" spans="2:13" x14ac:dyDescent="0.2">
      <c r="B52" s="58" t="s">
        <v>1937</v>
      </c>
      <c r="C52" s="14" t="s">
        <v>1938</v>
      </c>
      <c r="D52" s="14" t="s">
        <v>1788</v>
      </c>
      <c r="E52" s="21">
        <v>994</v>
      </c>
      <c r="F52" s="14" t="s">
        <v>1939</v>
      </c>
      <c r="G52" s="14" t="s">
        <v>50</v>
      </c>
      <c r="H52" s="23">
        <v>2519793.16</v>
      </c>
      <c r="I52" s="23">
        <v>87.23</v>
      </c>
      <c r="J52" s="23">
        <v>7972.2024799999999</v>
      </c>
      <c r="K52" s="13">
        <v>6.7204048740000001E-3</v>
      </c>
      <c r="L52" s="13">
        <v>1.8837291009000001E-2</v>
      </c>
      <c r="M52" s="62">
        <v>6.2840491599999997E-4</v>
      </c>
    </row>
    <row r="53" spans="2:13" x14ac:dyDescent="0.2">
      <c r="B53" s="58" t="s">
        <v>1940</v>
      </c>
      <c r="C53" s="14" t="s">
        <v>1941</v>
      </c>
      <c r="D53" s="14" t="s">
        <v>1788</v>
      </c>
      <c r="E53" s="21">
        <v>995</v>
      </c>
      <c r="F53" s="14" t="s">
        <v>1131</v>
      </c>
      <c r="G53" s="14" t="s">
        <v>50</v>
      </c>
      <c r="H53" s="23">
        <v>328912</v>
      </c>
      <c r="I53" s="23">
        <v>2500</v>
      </c>
      <c r="J53" s="23">
        <v>29824.095600000001</v>
      </c>
      <c r="K53" s="13">
        <v>1.0393719414163801E-5</v>
      </c>
      <c r="L53" s="13">
        <v>7.0470509161000006E-2</v>
      </c>
      <c r="M53" s="62">
        <v>2.3508695810000001E-3</v>
      </c>
    </row>
    <row r="54" spans="2:13" x14ac:dyDescent="0.2">
      <c r="B54" s="58" t="s">
        <v>1942</v>
      </c>
      <c r="C54" s="14" t="s">
        <v>1943</v>
      </c>
      <c r="D54" s="14" t="s">
        <v>1788</v>
      </c>
      <c r="E54" s="21">
        <v>999</v>
      </c>
      <c r="F54" s="14" t="s">
        <v>1160</v>
      </c>
      <c r="G54" s="14" t="s">
        <v>49</v>
      </c>
      <c r="H54" s="23">
        <v>5181300</v>
      </c>
      <c r="I54" s="23">
        <v>100</v>
      </c>
      <c r="J54" s="23">
        <v>5181.3</v>
      </c>
      <c r="K54" s="13">
        <v>1.8065466023E-2</v>
      </c>
      <c r="L54" s="13">
        <v>1.2242746737E-2</v>
      </c>
      <c r="M54" s="62">
        <v>4.0841340899999999E-4</v>
      </c>
    </row>
    <row r="55" spans="2:13" x14ac:dyDescent="0.2">
      <c r="B55" s="58" t="s">
        <v>1944</v>
      </c>
      <c r="C55" s="14" t="s">
        <v>1945</v>
      </c>
      <c r="D55" s="14" t="s">
        <v>1788</v>
      </c>
      <c r="E55" s="21">
        <v>994</v>
      </c>
      <c r="F55" s="14" t="s">
        <v>1154</v>
      </c>
      <c r="G55" s="14" t="s">
        <v>50</v>
      </c>
      <c r="H55" s="23">
        <v>3265158.62</v>
      </c>
      <c r="I55" s="23">
        <v>40.484299999999998</v>
      </c>
      <c r="J55" s="23">
        <v>4794.4464699999999</v>
      </c>
      <c r="K55" s="13">
        <v>1.0222499951E-2</v>
      </c>
      <c r="L55" s="13">
        <v>1.1328661509E-2</v>
      </c>
      <c r="M55" s="62">
        <v>3.7791987099999999E-4</v>
      </c>
    </row>
    <row r="56" spans="2:13" x14ac:dyDescent="0.2">
      <c r="B56" s="58" t="s">
        <v>1946</v>
      </c>
      <c r="C56" s="14" t="s">
        <v>1947</v>
      </c>
      <c r="D56" s="14" t="s">
        <v>1788</v>
      </c>
      <c r="E56" s="21">
        <v>994</v>
      </c>
      <c r="F56" s="14" t="s">
        <v>1154</v>
      </c>
      <c r="G56" s="14" t="s">
        <v>50</v>
      </c>
      <c r="H56" s="23">
        <v>30013.8</v>
      </c>
      <c r="I56" s="23">
        <v>11512</v>
      </c>
      <c r="J56" s="23">
        <v>12531.96926</v>
      </c>
      <c r="K56" s="13">
        <v>1.1618925804999999E-2</v>
      </c>
      <c r="L56" s="13">
        <v>2.9611434539E-2</v>
      </c>
      <c r="M56" s="62">
        <v>9.87826277E-4</v>
      </c>
    </row>
    <row r="57" spans="2:13" x14ac:dyDescent="0.2">
      <c r="B57" s="58" t="s">
        <v>1948</v>
      </c>
      <c r="C57" s="14" t="s">
        <v>1949</v>
      </c>
      <c r="D57" s="14" t="s">
        <v>1788</v>
      </c>
      <c r="E57" s="21">
        <v>993</v>
      </c>
      <c r="F57" s="14" t="s">
        <v>1593</v>
      </c>
      <c r="G57" s="14" t="s">
        <v>50</v>
      </c>
      <c r="H57" s="23">
        <v>703425.33</v>
      </c>
      <c r="I57" s="23">
        <v>878.7</v>
      </c>
      <c r="J57" s="23">
        <v>22418.481110000001</v>
      </c>
      <c r="K57" s="13">
        <v>6.8266665879999997E-3</v>
      </c>
      <c r="L57" s="13">
        <v>5.2971992835000002E-2</v>
      </c>
      <c r="M57" s="62">
        <v>1.7671256819999999E-3</v>
      </c>
    </row>
    <row r="58" spans="2:13" x14ac:dyDescent="0.2">
      <c r="B58" s="58" t="s">
        <v>1950</v>
      </c>
      <c r="C58" s="14" t="s">
        <v>1951</v>
      </c>
      <c r="D58" s="14" t="s">
        <v>1788</v>
      </c>
      <c r="E58" s="21">
        <v>994</v>
      </c>
      <c r="F58" s="14" t="s">
        <v>1593</v>
      </c>
      <c r="G58" s="14" t="s">
        <v>50</v>
      </c>
      <c r="H58" s="23">
        <v>296775.19</v>
      </c>
      <c r="I58" s="23">
        <v>141</v>
      </c>
      <c r="J58" s="23">
        <v>1517.7291</v>
      </c>
      <c r="K58" s="13">
        <v>1.6840553104000001E-2</v>
      </c>
      <c r="L58" s="13">
        <v>3.5861990209999999E-3</v>
      </c>
      <c r="M58" s="62">
        <v>1.19634245E-4</v>
      </c>
    </row>
    <row r="59" spans="2:13" ht="13.5" thickBot="1" x14ac:dyDescent="0.25">
      <c r="B59" s="58" t="s">
        <v>1952</v>
      </c>
      <c r="C59" s="14" t="s">
        <v>1953</v>
      </c>
      <c r="D59" s="14" t="s">
        <v>1788</v>
      </c>
      <c r="E59" s="21">
        <v>994</v>
      </c>
      <c r="F59" s="14" t="s">
        <v>1954</v>
      </c>
      <c r="G59" s="14" t="s">
        <v>50</v>
      </c>
      <c r="H59" s="23">
        <v>471077.01</v>
      </c>
      <c r="I59" s="23">
        <v>333.31</v>
      </c>
      <c r="J59" s="23">
        <v>5694.92238</v>
      </c>
      <c r="K59" s="13">
        <v>5.1537447800000002E-4</v>
      </c>
      <c r="L59" s="13">
        <v>1.3456370484E-2</v>
      </c>
      <c r="M59" s="62">
        <v>4.4889943899999998E-4</v>
      </c>
    </row>
    <row r="60" spans="2:13" x14ac:dyDescent="0.2">
      <c r="B60" s="72" t="s">
        <v>1933</v>
      </c>
      <c r="C60" s="73" t="s">
        <v>1955</v>
      </c>
      <c r="D60" s="73" t="s">
        <v>1788</v>
      </c>
      <c r="E60" s="81">
        <v>999</v>
      </c>
      <c r="F60" s="73" t="s">
        <v>1954</v>
      </c>
      <c r="G60" s="73" t="s">
        <v>50</v>
      </c>
      <c r="H60" s="74">
        <v>900054.9</v>
      </c>
      <c r="I60" s="74">
        <v>166.65649999999999</v>
      </c>
      <c r="J60" s="74">
        <v>5440.4999799999996</v>
      </c>
      <c r="K60" s="75">
        <v>1.2427564661E-2</v>
      </c>
      <c r="L60" s="75">
        <v>1.2855203015E-2</v>
      </c>
      <c r="M60" s="76">
        <v>4.28844719E-4</v>
      </c>
    </row>
    <row r="61" spans="2:13" ht="12.75" hidden="1" customHeight="1" x14ac:dyDescent="0.2"/>
    <row r="62" spans="2:13" ht="12.75" hidden="1" customHeight="1" x14ac:dyDescent="0.2"/>
    <row r="63" spans="2:13" ht="12.75" hidden="1" customHeight="1" x14ac:dyDescent="0.2"/>
    <row r="64" spans="2:13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Z10000"/>
  <sheetViews>
    <sheetView rightToLeft="1" topLeftCell="G1" workbookViewId="0">
      <selection activeCell="L1" sqref="L1:XFD1048576"/>
    </sheetView>
  </sheetViews>
  <sheetFormatPr defaultColWidth="0" defaultRowHeight="12.75" customHeight="1" zeroHeight="1" x14ac:dyDescent="0.2"/>
  <cols>
    <col min="1" max="1" width="9.140625" customWidth="1"/>
    <col min="2" max="2" width="41.5703125" bestFit="1" customWidth="1"/>
    <col min="3" max="3" width="35.28515625" bestFit="1" customWidth="1"/>
    <col min="4" max="4" width="15" bestFit="1" customWidth="1"/>
    <col min="5" max="5" width="17.5703125" bestFit="1" customWidth="1"/>
    <col min="6" max="6" width="15" bestFit="1" customWidth="1"/>
    <col min="7" max="7" width="10.85546875" customWidth="1"/>
    <col min="8" max="8" width="17.5703125" bestFit="1" customWidth="1"/>
    <col min="9" max="9" width="29" bestFit="1" customWidth="1"/>
    <col min="10" max="10" width="34" bestFit="1" customWidth="1"/>
    <col min="11" max="11" width="30.140625" bestFit="1" customWidth="1"/>
    <col min="53" max="16384" width="9.140625" hidden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12533</v>
      </c>
    </row>
    <row r="5" spans="2:11" ht="12.75" customHeight="1" x14ac:dyDescent="0.2"/>
    <row r="6" spans="2:11" ht="12.75" customHeight="1" thickBot="1" x14ac:dyDescent="0.25">
      <c r="B6" s="63" t="s">
        <v>1956</v>
      </c>
      <c r="C6" s="65" t="s">
        <v>2591</v>
      </c>
      <c r="D6" s="65" t="s">
        <v>2592</v>
      </c>
      <c r="E6" s="65" t="s">
        <v>2593</v>
      </c>
      <c r="F6" s="65" t="s">
        <v>2594</v>
      </c>
      <c r="G6" s="65" t="s">
        <v>2595</v>
      </c>
      <c r="H6" s="65" t="s">
        <v>2596</v>
      </c>
      <c r="I6" s="65" t="s">
        <v>2597</v>
      </c>
      <c r="J6" s="65" t="s">
        <v>2598</v>
      </c>
      <c r="K6" s="65" t="s">
        <v>2599</v>
      </c>
    </row>
    <row r="7" spans="2:11" ht="12.75" customHeight="1" thickBot="1" x14ac:dyDescent="0.25">
      <c r="B7" s="71" t="s">
        <v>1957</v>
      </c>
      <c r="C7" s="77" t="s">
        <v>2591</v>
      </c>
      <c r="D7" s="77" t="s">
        <v>2591</v>
      </c>
      <c r="E7" s="77" t="s">
        <v>2591</v>
      </c>
      <c r="F7" s="77" t="s">
        <v>2591</v>
      </c>
      <c r="G7" s="77" t="s">
        <v>2591</v>
      </c>
      <c r="H7" s="77" t="s">
        <v>2591</v>
      </c>
      <c r="I7" s="77" t="s">
        <v>2591</v>
      </c>
      <c r="J7" s="77" t="s">
        <v>2591</v>
      </c>
      <c r="K7" s="77" t="s">
        <v>2591</v>
      </c>
    </row>
    <row r="8" spans="2:11" ht="12.75" customHeight="1" x14ac:dyDescent="0.2">
      <c r="B8" s="56" t="s">
        <v>71</v>
      </c>
      <c r="C8" s="4" t="s">
        <v>72</v>
      </c>
      <c r="D8" s="4" t="s">
        <v>76</v>
      </c>
      <c r="E8" s="4" t="s">
        <v>139</v>
      </c>
      <c r="F8" s="4" t="s">
        <v>141</v>
      </c>
      <c r="G8" s="4" t="s">
        <v>142</v>
      </c>
      <c r="H8" s="4" t="s">
        <v>9</v>
      </c>
      <c r="I8" s="4" t="s">
        <v>144</v>
      </c>
      <c r="J8" s="4" t="s">
        <v>80</v>
      </c>
      <c r="K8" s="59" t="s">
        <v>231</v>
      </c>
    </row>
    <row r="9" spans="2:11" ht="12.75" customHeight="1" x14ac:dyDescent="0.2">
      <c r="B9" s="67" t="s">
        <v>2591</v>
      </c>
      <c r="C9" s="53" t="s">
        <v>2591</v>
      </c>
      <c r="D9" s="53" t="s">
        <v>2591</v>
      </c>
      <c r="E9" s="6" t="s">
        <v>146</v>
      </c>
      <c r="F9" s="6" t="s">
        <v>148</v>
      </c>
      <c r="G9" s="6" t="s">
        <v>149</v>
      </c>
      <c r="H9" s="6" t="s">
        <v>11</v>
      </c>
      <c r="I9" s="6" t="s">
        <v>12</v>
      </c>
      <c r="J9" s="6" t="s">
        <v>12</v>
      </c>
      <c r="K9" s="60" t="s">
        <v>12</v>
      </c>
    </row>
    <row r="10" spans="2:11" ht="12.75" customHeight="1" x14ac:dyDescent="0.2">
      <c r="B10" s="67" t="s">
        <v>2591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0" t="s">
        <v>88</v>
      </c>
    </row>
    <row r="11" spans="2:11" ht="12.75" customHeight="1" x14ac:dyDescent="0.2">
      <c r="B11" s="57" t="s">
        <v>1958</v>
      </c>
      <c r="C11" s="54" t="s">
        <v>2591</v>
      </c>
      <c r="D11" s="54" t="s">
        <v>2591</v>
      </c>
      <c r="E11" s="54" t="s">
        <v>2591</v>
      </c>
      <c r="F11" s="54" t="s">
        <v>2591</v>
      </c>
      <c r="G11" s="54" t="s">
        <v>2591</v>
      </c>
      <c r="H11" s="22">
        <v>1272542.94028</v>
      </c>
      <c r="I11" s="54" t="s">
        <v>2591</v>
      </c>
      <c r="J11" s="20">
        <v>1</v>
      </c>
      <c r="K11" s="61">
        <v>0.10030756772799999</v>
      </c>
    </row>
    <row r="12" spans="2:11" ht="12.75" customHeight="1" x14ac:dyDescent="0.2">
      <c r="B12" s="57" t="s">
        <v>1959</v>
      </c>
      <c r="C12" s="54" t="s">
        <v>2591</v>
      </c>
      <c r="D12" s="54" t="s">
        <v>2591</v>
      </c>
      <c r="E12" s="54" t="s">
        <v>2591</v>
      </c>
      <c r="F12" s="54" t="s">
        <v>2591</v>
      </c>
      <c r="G12" s="54" t="s">
        <v>2591</v>
      </c>
      <c r="H12" s="22">
        <v>95444.491339999993</v>
      </c>
      <c r="I12" s="54" t="s">
        <v>2591</v>
      </c>
      <c r="J12" s="20">
        <v>7.5002963214999996E-2</v>
      </c>
      <c r="K12" s="61">
        <v>7.5233648119999996E-3</v>
      </c>
    </row>
    <row r="13" spans="2:11" ht="12.75" customHeight="1" x14ac:dyDescent="0.2">
      <c r="B13" s="57" t="s">
        <v>1960</v>
      </c>
      <c r="C13" s="54" t="s">
        <v>2591</v>
      </c>
      <c r="D13" s="54" t="s">
        <v>2591</v>
      </c>
      <c r="E13" s="54" t="s">
        <v>2591</v>
      </c>
      <c r="F13" s="54" t="s">
        <v>2591</v>
      </c>
      <c r="G13" s="54" t="s">
        <v>2591</v>
      </c>
      <c r="H13" s="22">
        <v>62770.140890000002</v>
      </c>
      <c r="I13" s="54" t="s">
        <v>2591</v>
      </c>
      <c r="J13" s="20">
        <v>4.9326540506000001E-2</v>
      </c>
      <c r="K13" s="61">
        <v>4.947825302E-3</v>
      </c>
    </row>
    <row r="14" spans="2:11" ht="12.75" customHeight="1" x14ac:dyDescent="0.2">
      <c r="B14" s="58" t="s">
        <v>1961</v>
      </c>
      <c r="C14" s="14" t="s">
        <v>1962</v>
      </c>
      <c r="D14" s="14" t="s">
        <v>50</v>
      </c>
      <c r="E14" s="27">
        <v>44356</v>
      </c>
      <c r="F14" s="23">
        <v>1933750</v>
      </c>
      <c r="G14" s="23">
        <v>85.842200000000005</v>
      </c>
      <c r="H14" s="23">
        <v>6020.7240400000001</v>
      </c>
      <c r="I14" s="13">
        <v>9.3809467743000002E-2</v>
      </c>
      <c r="J14" s="13">
        <v>4.7312541280000002E-3</v>
      </c>
      <c r="K14" s="62">
        <v>4.7458059300000002E-4</v>
      </c>
    </row>
    <row r="15" spans="2:11" ht="12.75" customHeight="1" x14ac:dyDescent="0.2">
      <c r="B15" s="58" t="s">
        <v>1963</v>
      </c>
      <c r="C15" s="14" t="s">
        <v>1964</v>
      </c>
      <c r="D15" s="14" t="s">
        <v>50</v>
      </c>
      <c r="E15" s="27">
        <v>44385</v>
      </c>
      <c r="F15" s="23">
        <v>1348373.8</v>
      </c>
      <c r="G15" s="23">
        <v>109.0912</v>
      </c>
      <c r="H15" s="23">
        <v>5335.1616199999999</v>
      </c>
      <c r="I15" s="13">
        <v>2.3192029712E-2</v>
      </c>
      <c r="J15" s="13">
        <v>4.1925199149999998E-3</v>
      </c>
      <c r="K15" s="62">
        <v>4.2054147500000002E-4</v>
      </c>
    </row>
    <row r="16" spans="2:11" ht="12.75" customHeight="1" x14ac:dyDescent="0.2">
      <c r="B16" s="58" t="s">
        <v>1965</v>
      </c>
      <c r="C16" s="14" t="s">
        <v>1966</v>
      </c>
      <c r="D16" s="14" t="s">
        <v>50</v>
      </c>
      <c r="E16" s="27">
        <v>44326</v>
      </c>
      <c r="F16" s="23">
        <v>4461538.4400000004</v>
      </c>
      <c r="G16" s="23">
        <v>90.474800000000002</v>
      </c>
      <c r="H16" s="23">
        <v>14640.63207</v>
      </c>
      <c r="I16" s="13">
        <v>2.5558974452000002E-2</v>
      </c>
      <c r="J16" s="13">
        <v>1.1505020071000001E-2</v>
      </c>
      <c r="K16" s="62">
        <v>1.1540405799999999E-3</v>
      </c>
    </row>
    <row r="17" spans="2:11" ht="12.75" customHeight="1" x14ac:dyDescent="0.2">
      <c r="B17" s="58" t="s">
        <v>1967</v>
      </c>
      <c r="C17" s="14" t="s">
        <v>1968</v>
      </c>
      <c r="D17" s="14" t="s">
        <v>50</v>
      </c>
      <c r="E17" s="27">
        <v>44249</v>
      </c>
      <c r="F17" s="23">
        <v>960000</v>
      </c>
      <c r="G17" s="23">
        <v>66.161900000000003</v>
      </c>
      <c r="H17" s="23">
        <v>2303.7044299999998</v>
      </c>
      <c r="I17" s="13">
        <v>0.246082545313</v>
      </c>
      <c r="J17" s="13">
        <v>1.810315673E-3</v>
      </c>
      <c r="K17" s="62">
        <v>1.8158836199999999E-4</v>
      </c>
    </row>
    <row r="18" spans="2:11" ht="12.75" customHeight="1" x14ac:dyDescent="0.2">
      <c r="B18" s="58" t="s">
        <v>1969</v>
      </c>
      <c r="C18" s="14" t="s">
        <v>1970</v>
      </c>
      <c r="D18" s="14" t="s">
        <v>50</v>
      </c>
      <c r="E18" s="27">
        <v>44783</v>
      </c>
      <c r="F18" s="23">
        <v>1438928</v>
      </c>
      <c r="G18" s="23">
        <v>124.98399999999999</v>
      </c>
      <c r="H18" s="23">
        <v>6522.9047799999998</v>
      </c>
      <c r="I18" s="13">
        <v>0.12717607697399999</v>
      </c>
      <c r="J18" s="13">
        <v>5.1258818639999997E-3</v>
      </c>
      <c r="K18" s="62">
        <v>5.1416474199999997E-4</v>
      </c>
    </row>
    <row r="19" spans="2:11" ht="12.75" customHeight="1" x14ac:dyDescent="0.2">
      <c r="B19" s="58" t="s">
        <v>1971</v>
      </c>
      <c r="C19" s="14" t="s">
        <v>1972</v>
      </c>
      <c r="D19" s="14" t="s">
        <v>50</v>
      </c>
      <c r="E19" s="27">
        <v>44426</v>
      </c>
      <c r="F19" s="23">
        <v>3570000</v>
      </c>
      <c r="G19" s="23">
        <v>104.8526</v>
      </c>
      <c r="H19" s="23">
        <v>13576.72357</v>
      </c>
      <c r="I19" s="13">
        <v>1.716346143E-3</v>
      </c>
      <c r="J19" s="13">
        <v>1.0668970877E-2</v>
      </c>
      <c r="K19" s="62">
        <v>1.0701785180000001E-3</v>
      </c>
    </row>
    <row r="20" spans="2:11" ht="12.75" customHeight="1" x14ac:dyDescent="0.2">
      <c r="B20" s="58" t="s">
        <v>1973</v>
      </c>
      <c r="C20" s="14" t="s">
        <v>1974</v>
      </c>
      <c r="D20" s="14" t="s">
        <v>50</v>
      </c>
      <c r="E20" s="27">
        <v>44788</v>
      </c>
      <c r="F20" s="23">
        <v>3113091.92</v>
      </c>
      <c r="G20" s="23">
        <v>127.27</v>
      </c>
      <c r="H20" s="23">
        <v>14370.29038</v>
      </c>
      <c r="I20" s="13">
        <v>8.7692730139999994E-2</v>
      </c>
      <c r="J20" s="13">
        <v>1.1292577975000001E-2</v>
      </c>
      <c r="K20" s="62">
        <v>1.13273103E-3</v>
      </c>
    </row>
    <row r="21" spans="2:11" ht="12.75" customHeight="1" x14ac:dyDescent="0.2">
      <c r="B21" s="57" t="s">
        <v>1975</v>
      </c>
      <c r="C21" s="54" t="s">
        <v>2591</v>
      </c>
      <c r="D21" s="54" t="s">
        <v>2591</v>
      </c>
      <c r="E21" s="54" t="s">
        <v>2591</v>
      </c>
      <c r="F21" s="54" t="s">
        <v>2591</v>
      </c>
      <c r="G21" s="54" t="s">
        <v>2591</v>
      </c>
      <c r="H21" s="54" t="s">
        <v>2591</v>
      </c>
      <c r="I21" s="54" t="s">
        <v>2591</v>
      </c>
      <c r="J21" s="54" t="s">
        <v>2591</v>
      </c>
      <c r="K21" s="68" t="s">
        <v>2591</v>
      </c>
    </row>
    <row r="22" spans="2:11" ht="12.75" customHeight="1" x14ac:dyDescent="0.2">
      <c r="B22" s="57" t="s">
        <v>1976</v>
      </c>
      <c r="C22" s="54" t="s">
        <v>2591</v>
      </c>
      <c r="D22" s="54" t="s">
        <v>2591</v>
      </c>
      <c r="E22" s="54" t="s">
        <v>2591</v>
      </c>
      <c r="F22" s="54" t="s">
        <v>2591</v>
      </c>
      <c r="G22" s="54" t="s">
        <v>2591</v>
      </c>
      <c r="H22" s="54" t="s">
        <v>2591</v>
      </c>
      <c r="I22" s="54" t="s">
        <v>2591</v>
      </c>
      <c r="J22" s="54" t="s">
        <v>2591</v>
      </c>
      <c r="K22" s="68" t="s">
        <v>2591</v>
      </c>
    </row>
    <row r="23" spans="2:11" ht="12.75" customHeight="1" x14ac:dyDescent="0.2">
      <c r="B23" s="57" t="s">
        <v>1977</v>
      </c>
      <c r="C23" s="54" t="s">
        <v>2591</v>
      </c>
      <c r="D23" s="54" t="s">
        <v>2591</v>
      </c>
      <c r="E23" s="54" t="s">
        <v>2591</v>
      </c>
      <c r="F23" s="54" t="s">
        <v>2591</v>
      </c>
      <c r="G23" s="54" t="s">
        <v>2591</v>
      </c>
      <c r="H23" s="22">
        <v>32674.350450000002</v>
      </c>
      <c r="I23" s="54" t="s">
        <v>2591</v>
      </c>
      <c r="J23" s="20">
        <v>2.5676422708999998E-2</v>
      </c>
      <c r="K23" s="61">
        <v>2.5755395090000001E-3</v>
      </c>
    </row>
    <row r="24" spans="2:11" ht="12.75" customHeight="1" x14ac:dyDescent="0.2">
      <c r="B24" s="58" t="s">
        <v>1978</v>
      </c>
      <c r="C24" s="14" t="s">
        <v>1979</v>
      </c>
      <c r="D24" s="14" t="s">
        <v>50</v>
      </c>
      <c r="E24" s="27">
        <v>44964</v>
      </c>
      <c r="F24" s="23">
        <v>375000</v>
      </c>
      <c r="G24" s="23">
        <v>100.01560000000001</v>
      </c>
      <c r="H24" s="23">
        <v>1360.33718</v>
      </c>
      <c r="I24" s="13">
        <v>8.6215617211000004E-2</v>
      </c>
      <c r="J24" s="13">
        <v>1.06899118E-3</v>
      </c>
      <c r="K24" s="62">
        <v>1.07227905E-4</v>
      </c>
    </row>
    <row r="25" spans="2:11" ht="12.75" customHeight="1" x14ac:dyDescent="0.2">
      <c r="B25" s="58" t="s">
        <v>1980</v>
      </c>
      <c r="C25" s="14" t="s">
        <v>1981</v>
      </c>
      <c r="D25" s="14" t="s">
        <v>49</v>
      </c>
      <c r="E25" s="27">
        <v>44910</v>
      </c>
      <c r="F25" s="23">
        <v>6245791.4299999997</v>
      </c>
      <c r="G25" s="23">
        <v>92.020700000000005</v>
      </c>
      <c r="H25" s="23">
        <v>5747.4209899999996</v>
      </c>
      <c r="I25" s="13">
        <v>1.4977917098000001E-2</v>
      </c>
      <c r="J25" s="13">
        <v>4.5164849120000001E-3</v>
      </c>
      <c r="K25" s="62">
        <v>4.5303761600000002E-4</v>
      </c>
    </row>
    <row r="26" spans="2:11" ht="12.75" customHeight="1" x14ac:dyDescent="0.2">
      <c r="B26" s="58" t="s">
        <v>1982</v>
      </c>
      <c r="C26" s="14" t="s">
        <v>1983</v>
      </c>
      <c r="D26" s="14" t="s">
        <v>50</v>
      </c>
      <c r="E26" s="27">
        <v>44452</v>
      </c>
      <c r="F26" s="23">
        <v>708994.5</v>
      </c>
      <c r="G26" s="23">
        <v>101.12439999999999</v>
      </c>
      <c r="H26" s="23">
        <v>2600.4372600000002</v>
      </c>
      <c r="I26" s="13">
        <v>1.1898975400000001E-3</v>
      </c>
      <c r="J26" s="13">
        <v>2.043496669E-3</v>
      </c>
      <c r="K26" s="62">
        <v>2.0497817999999999E-4</v>
      </c>
    </row>
    <row r="27" spans="2:11" ht="12.75" customHeight="1" x14ac:dyDescent="0.2">
      <c r="B27" s="58" t="s">
        <v>1984</v>
      </c>
      <c r="C27" s="14" t="s">
        <v>1985</v>
      </c>
      <c r="D27" s="14" t="s">
        <v>49</v>
      </c>
      <c r="E27" s="27">
        <v>44955</v>
      </c>
      <c r="F27" s="23">
        <v>8200000</v>
      </c>
      <c r="G27" s="23">
        <v>106.47620000000001</v>
      </c>
      <c r="H27" s="23">
        <v>8731.0483999999997</v>
      </c>
      <c r="I27" s="13">
        <v>1.3401874988999999E-2</v>
      </c>
      <c r="J27" s="13">
        <v>6.8611031679999997E-3</v>
      </c>
      <c r="K27" s="62">
        <v>6.8822057000000002E-4</v>
      </c>
    </row>
    <row r="28" spans="2:11" ht="12.75" customHeight="1" x14ac:dyDescent="0.2">
      <c r="B28" s="58" t="s">
        <v>1986</v>
      </c>
      <c r="C28" s="14" t="s">
        <v>1987</v>
      </c>
      <c r="D28" s="14" t="s">
        <v>49</v>
      </c>
      <c r="E28" s="27">
        <v>45176</v>
      </c>
      <c r="F28" s="23">
        <v>780000</v>
      </c>
      <c r="G28" s="23">
        <v>100.343</v>
      </c>
      <c r="H28" s="23">
        <v>782.67539999999997</v>
      </c>
      <c r="I28" s="13">
        <v>5.1999999999999998E-3</v>
      </c>
      <c r="J28" s="13">
        <v>6.15048321E-4</v>
      </c>
      <c r="K28" s="62">
        <v>6.16940012079E-5</v>
      </c>
    </row>
    <row r="29" spans="2:11" ht="12.75" customHeight="1" x14ac:dyDescent="0.2">
      <c r="B29" s="58" t="s">
        <v>1988</v>
      </c>
      <c r="C29" s="14" t="s">
        <v>1989</v>
      </c>
      <c r="D29" s="14" t="s">
        <v>49</v>
      </c>
      <c r="E29" s="27">
        <v>44598</v>
      </c>
      <c r="F29" s="23">
        <v>12305125.890000001</v>
      </c>
      <c r="G29" s="23">
        <v>109.32380000000001</v>
      </c>
      <c r="H29" s="23">
        <v>13452.43122</v>
      </c>
      <c r="I29" s="13">
        <v>0.12896943814</v>
      </c>
      <c r="J29" s="13">
        <v>1.0571298456E-2</v>
      </c>
      <c r="K29" s="62">
        <v>1.0603812349999999E-3</v>
      </c>
    </row>
    <row r="30" spans="2:11" ht="12.75" customHeight="1" x14ac:dyDescent="0.2">
      <c r="B30" s="57" t="s">
        <v>1990</v>
      </c>
      <c r="C30" s="54" t="s">
        <v>2591</v>
      </c>
      <c r="D30" s="54" t="s">
        <v>2591</v>
      </c>
      <c r="E30" s="54" t="s">
        <v>2591</v>
      </c>
      <c r="F30" s="54" t="s">
        <v>2591</v>
      </c>
      <c r="G30" s="54" t="s">
        <v>2591</v>
      </c>
      <c r="H30" s="22">
        <v>1177098.44894</v>
      </c>
      <c r="I30" s="54" t="s">
        <v>2591</v>
      </c>
      <c r="J30" s="20">
        <v>0.92499703678400003</v>
      </c>
      <c r="K30" s="61">
        <v>9.2784202915000002E-2</v>
      </c>
    </row>
    <row r="31" spans="2:11" ht="12.75" customHeight="1" x14ac:dyDescent="0.2">
      <c r="B31" s="57" t="s">
        <v>1991</v>
      </c>
      <c r="C31" s="54" t="s">
        <v>2591</v>
      </c>
      <c r="D31" s="54" t="s">
        <v>2591</v>
      </c>
      <c r="E31" s="54" t="s">
        <v>2591</v>
      </c>
      <c r="F31" s="54" t="s">
        <v>2591</v>
      </c>
      <c r="G31" s="54" t="s">
        <v>2591</v>
      </c>
      <c r="H31" s="22">
        <v>159217.62336</v>
      </c>
      <c r="I31" s="54" t="s">
        <v>2591</v>
      </c>
      <c r="J31" s="20">
        <v>0.12511768233500001</v>
      </c>
      <c r="K31" s="61">
        <v>1.2550250394E-2</v>
      </c>
    </row>
    <row r="32" spans="2:11" ht="12.75" customHeight="1" x14ac:dyDescent="0.2">
      <c r="B32" s="58" t="s">
        <v>1992</v>
      </c>
      <c r="C32" s="14" t="s">
        <v>1993</v>
      </c>
      <c r="D32" s="14" t="s">
        <v>50</v>
      </c>
      <c r="E32" s="27">
        <v>44257</v>
      </c>
      <c r="F32" s="23">
        <v>4186346.9</v>
      </c>
      <c r="G32" s="23">
        <v>122.5587</v>
      </c>
      <c r="H32" s="23">
        <v>18609.16619</v>
      </c>
      <c r="I32" s="13">
        <v>7.9739940950000008E-3</v>
      </c>
      <c r="J32" s="13">
        <v>1.4623605696E-2</v>
      </c>
      <c r="K32" s="62">
        <v>1.466858318E-3</v>
      </c>
    </row>
    <row r="33" spans="2:11" ht="12.75" customHeight="1" x14ac:dyDescent="0.2">
      <c r="B33" s="58" t="s">
        <v>1994</v>
      </c>
      <c r="C33" s="14" t="s">
        <v>1995</v>
      </c>
      <c r="D33" s="14" t="s">
        <v>50</v>
      </c>
      <c r="E33" s="27">
        <v>44307</v>
      </c>
      <c r="F33" s="23">
        <v>12666677.529999999</v>
      </c>
      <c r="G33" s="23">
        <v>103.4712</v>
      </c>
      <c r="H33" s="23">
        <v>47536.779470000001</v>
      </c>
      <c r="I33" s="13">
        <v>1.8927619050999999E-2</v>
      </c>
      <c r="J33" s="13">
        <v>3.7355737056000003E-2</v>
      </c>
      <c r="K33" s="62">
        <v>3.7470631240000001E-3</v>
      </c>
    </row>
    <row r="34" spans="2:11" ht="12.75" customHeight="1" x14ac:dyDescent="0.2">
      <c r="B34" s="58" t="s">
        <v>1996</v>
      </c>
      <c r="C34" s="14" t="s">
        <v>1997</v>
      </c>
      <c r="D34" s="14" t="s">
        <v>50</v>
      </c>
      <c r="E34" s="27">
        <v>44707</v>
      </c>
      <c r="F34" s="23">
        <v>2280000</v>
      </c>
      <c r="G34" s="23">
        <v>102.4601</v>
      </c>
      <c r="H34" s="23">
        <v>8472.9994499999993</v>
      </c>
      <c r="I34" s="54" t="s">
        <v>2591</v>
      </c>
      <c r="J34" s="13">
        <v>6.6583210519999998E-3</v>
      </c>
      <c r="K34" s="62">
        <v>6.6787998899999997E-4</v>
      </c>
    </row>
    <row r="35" spans="2:11" ht="12.75" customHeight="1" x14ac:dyDescent="0.2">
      <c r="B35" s="58" t="s">
        <v>1998</v>
      </c>
      <c r="C35" s="14" t="s">
        <v>1999</v>
      </c>
      <c r="D35" s="14" t="s">
        <v>50</v>
      </c>
      <c r="E35" s="27">
        <v>44263</v>
      </c>
      <c r="F35" s="23">
        <v>6865671.6399999997</v>
      </c>
      <c r="G35" s="23">
        <v>63.973300000000002</v>
      </c>
      <c r="H35" s="23">
        <v>15930.49749</v>
      </c>
      <c r="I35" s="13">
        <v>5.0659671529E-2</v>
      </c>
      <c r="J35" s="13">
        <v>1.2518632562E-2</v>
      </c>
      <c r="K35" s="62">
        <v>1.2557135829999999E-3</v>
      </c>
    </row>
    <row r="36" spans="2:11" ht="12.75" customHeight="1" x14ac:dyDescent="0.2">
      <c r="B36" s="58" t="s">
        <v>2000</v>
      </c>
      <c r="C36" s="14" t="s">
        <v>2001</v>
      </c>
      <c r="D36" s="14" t="s">
        <v>50</v>
      </c>
      <c r="E36" s="27">
        <v>44404</v>
      </c>
      <c r="F36" s="23">
        <v>3000000</v>
      </c>
      <c r="G36" s="23">
        <v>112.0116</v>
      </c>
      <c r="H36" s="23">
        <v>12187.9822</v>
      </c>
      <c r="I36" s="13">
        <v>1.6216216302999999E-2</v>
      </c>
      <c r="J36" s="13">
        <v>9.5776588860000001E-3</v>
      </c>
      <c r="K36" s="62">
        <v>9.6071166699999999E-4</v>
      </c>
    </row>
    <row r="37" spans="2:11" ht="12.75" customHeight="1" x14ac:dyDescent="0.2">
      <c r="B37" s="58" t="s">
        <v>2002</v>
      </c>
      <c r="C37" s="14" t="s">
        <v>2003</v>
      </c>
      <c r="D37" s="14" t="s">
        <v>50</v>
      </c>
      <c r="E37" s="27">
        <v>45278</v>
      </c>
      <c r="F37" s="23">
        <v>224000</v>
      </c>
      <c r="G37" s="23">
        <v>100</v>
      </c>
      <c r="H37" s="23">
        <v>812.44799999999998</v>
      </c>
      <c r="I37" s="13">
        <v>1.3240506350000001E-3</v>
      </c>
      <c r="J37" s="13">
        <v>6.3844446700000003E-4</v>
      </c>
      <c r="K37" s="62">
        <v>6.4040811674106497E-5</v>
      </c>
    </row>
    <row r="38" spans="2:11" ht="12.75" customHeight="1" x14ac:dyDescent="0.2">
      <c r="B38" s="58" t="s">
        <v>2004</v>
      </c>
      <c r="C38" s="14" t="s">
        <v>2005</v>
      </c>
      <c r="D38" s="14" t="s">
        <v>50</v>
      </c>
      <c r="E38" s="27">
        <v>44812</v>
      </c>
      <c r="F38" s="23">
        <v>1100000</v>
      </c>
      <c r="G38" s="23">
        <v>99.839799999999997</v>
      </c>
      <c r="H38" s="23">
        <v>3983.3085000000001</v>
      </c>
      <c r="I38" s="13">
        <v>1.1506000054E-2</v>
      </c>
      <c r="J38" s="13">
        <v>3.1301957470000002E-3</v>
      </c>
      <c r="K38" s="62">
        <v>3.1398232099999999E-4</v>
      </c>
    </row>
    <row r="39" spans="2:11" ht="12.75" customHeight="1" x14ac:dyDescent="0.2">
      <c r="B39" s="58" t="s">
        <v>2006</v>
      </c>
      <c r="C39" s="14" t="s">
        <v>2007</v>
      </c>
      <c r="D39" s="14" t="s">
        <v>50</v>
      </c>
      <c r="E39" s="27">
        <v>44812</v>
      </c>
      <c r="F39" s="23">
        <v>1000000</v>
      </c>
      <c r="G39" s="23">
        <v>99.912400000000005</v>
      </c>
      <c r="H39" s="23">
        <v>3623.8227499999998</v>
      </c>
      <c r="I39" s="13">
        <v>1.3074999925000001E-2</v>
      </c>
      <c r="J39" s="13">
        <v>2.8477017429999999E-3</v>
      </c>
      <c r="K39" s="62">
        <v>2.8564603499999999E-4</v>
      </c>
    </row>
    <row r="40" spans="2:11" ht="12.75" customHeight="1" x14ac:dyDescent="0.2">
      <c r="B40" s="58" t="s">
        <v>2008</v>
      </c>
      <c r="C40" s="14" t="s">
        <v>2009</v>
      </c>
      <c r="D40" s="14" t="s">
        <v>50</v>
      </c>
      <c r="E40" s="27">
        <v>45120</v>
      </c>
      <c r="F40" s="23">
        <v>2888270.95</v>
      </c>
      <c r="G40" s="23">
        <v>100</v>
      </c>
      <c r="H40" s="23">
        <v>10475.758739999999</v>
      </c>
      <c r="I40" s="13">
        <v>1.4160649817E-2</v>
      </c>
      <c r="J40" s="13">
        <v>8.2321455790000005E-3</v>
      </c>
      <c r="K40" s="62">
        <v>8.2574649999999999E-4</v>
      </c>
    </row>
    <row r="41" spans="2:11" ht="12.75" customHeight="1" x14ac:dyDescent="0.2">
      <c r="B41" s="58" t="s">
        <v>2010</v>
      </c>
      <c r="C41" s="14" t="s">
        <v>2011</v>
      </c>
      <c r="D41" s="14" t="s">
        <v>50</v>
      </c>
      <c r="E41" s="27">
        <v>44665</v>
      </c>
      <c r="F41" s="23">
        <v>461086.35</v>
      </c>
      <c r="G41" s="23">
        <v>100.6737</v>
      </c>
      <c r="H41" s="23">
        <v>1683.62688</v>
      </c>
      <c r="I41" s="13">
        <v>4.5788118172E-2</v>
      </c>
      <c r="J41" s="13">
        <v>1.3230413099999999E-3</v>
      </c>
      <c r="K41" s="62">
        <v>1.3271105500000001E-4</v>
      </c>
    </row>
    <row r="42" spans="2:11" x14ac:dyDescent="0.2">
      <c r="B42" s="58" t="s">
        <v>2012</v>
      </c>
      <c r="C42" s="14" t="s">
        <v>2013</v>
      </c>
      <c r="D42" s="14" t="s">
        <v>50</v>
      </c>
      <c r="E42" s="27">
        <v>44742</v>
      </c>
      <c r="F42" s="23">
        <v>1650000</v>
      </c>
      <c r="G42" s="23">
        <v>264.24549999999999</v>
      </c>
      <c r="H42" s="23">
        <v>15813.904070000001</v>
      </c>
      <c r="I42" s="13">
        <v>1.2266524547E-2</v>
      </c>
      <c r="J42" s="13">
        <v>1.2427010177E-2</v>
      </c>
      <c r="K42" s="62">
        <v>1.246523165E-3</v>
      </c>
    </row>
    <row r="43" spans="2:11" x14ac:dyDescent="0.2">
      <c r="B43" s="58" t="s">
        <v>2014</v>
      </c>
      <c r="C43" s="14" t="s">
        <v>2015</v>
      </c>
      <c r="D43" s="14" t="s">
        <v>51</v>
      </c>
      <c r="E43" s="27">
        <v>44742</v>
      </c>
      <c r="F43" s="23">
        <v>2200000</v>
      </c>
      <c r="G43" s="23">
        <v>150.57130000000001</v>
      </c>
      <c r="H43" s="23">
        <v>13288.700199999999</v>
      </c>
      <c r="I43" s="13">
        <v>2.5753585015999999E-2</v>
      </c>
      <c r="J43" s="13">
        <v>1.0442634019E-2</v>
      </c>
      <c r="K43" s="62">
        <v>1.047475219E-3</v>
      </c>
    </row>
    <row r="44" spans="2:11" x14ac:dyDescent="0.2">
      <c r="B44" s="58" t="s">
        <v>2016</v>
      </c>
      <c r="C44" s="14" t="s">
        <v>2017</v>
      </c>
      <c r="D44" s="14" t="s">
        <v>50</v>
      </c>
      <c r="E44" s="27">
        <v>44929</v>
      </c>
      <c r="F44" s="23">
        <v>559346.66</v>
      </c>
      <c r="G44" s="23">
        <v>92.418999999999997</v>
      </c>
      <c r="H44" s="23">
        <v>1874.9507699999999</v>
      </c>
      <c r="I44" s="13">
        <v>1.6073533687E-2</v>
      </c>
      <c r="J44" s="13">
        <v>1.4733889990000001E-3</v>
      </c>
      <c r="K44" s="62">
        <v>1.47792066E-4</v>
      </c>
    </row>
    <row r="45" spans="2:11" x14ac:dyDescent="0.2">
      <c r="B45" s="58" t="s">
        <v>2018</v>
      </c>
      <c r="C45" s="14" t="s">
        <v>2019</v>
      </c>
      <c r="D45" s="14" t="s">
        <v>50</v>
      </c>
      <c r="E45" s="27">
        <v>44929</v>
      </c>
      <c r="F45" s="23">
        <v>341140</v>
      </c>
      <c r="G45" s="23">
        <v>93.575999999999993</v>
      </c>
      <c r="H45" s="23">
        <v>1157.8296800000001</v>
      </c>
      <c r="I45" s="13">
        <v>1.3000200372E-2</v>
      </c>
      <c r="J45" s="13">
        <v>9.0985509600000005E-4</v>
      </c>
      <c r="K45" s="62">
        <v>9.1265351736444605E-5</v>
      </c>
    </row>
    <row r="46" spans="2:11" x14ac:dyDescent="0.2">
      <c r="B46" s="58" t="s">
        <v>2020</v>
      </c>
      <c r="C46" s="14" t="s">
        <v>2021</v>
      </c>
      <c r="D46" s="14" t="s">
        <v>50</v>
      </c>
      <c r="E46" s="27">
        <v>44620</v>
      </c>
      <c r="F46" s="23">
        <v>1233749.99</v>
      </c>
      <c r="G46" s="23">
        <v>84.156599999999997</v>
      </c>
      <c r="H46" s="23">
        <v>3765.84897</v>
      </c>
      <c r="I46" s="13">
        <v>1.2088282548E-2</v>
      </c>
      <c r="J46" s="13">
        <v>2.959309938E-3</v>
      </c>
      <c r="K46" s="62">
        <v>2.9684118199999998E-4</v>
      </c>
    </row>
    <row r="47" spans="2:11" x14ac:dyDescent="0.2">
      <c r="B47" s="57" t="s">
        <v>2022</v>
      </c>
      <c r="C47" s="54" t="s">
        <v>2591</v>
      </c>
      <c r="D47" s="54" t="s">
        <v>2591</v>
      </c>
      <c r="E47" s="54" t="s">
        <v>2591</v>
      </c>
      <c r="F47" s="54" t="s">
        <v>2591</v>
      </c>
      <c r="G47" s="54" t="s">
        <v>2591</v>
      </c>
      <c r="H47" s="22">
        <v>274712.02505</v>
      </c>
      <c r="I47" s="54" t="s">
        <v>2591</v>
      </c>
      <c r="J47" s="20">
        <v>0.215876428491</v>
      </c>
      <c r="K47" s="61">
        <v>2.1654039470999999E-2</v>
      </c>
    </row>
    <row r="48" spans="2:11" x14ac:dyDescent="0.2">
      <c r="B48" s="58" t="s">
        <v>2023</v>
      </c>
      <c r="C48" s="14" t="s">
        <v>2024</v>
      </c>
      <c r="D48" s="14" t="s">
        <v>50</v>
      </c>
      <c r="E48" s="27">
        <v>44635</v>
      </c>
      <c r="F48" s="23">
        <v>9491117.7799999993</v>
      </c>
      <c r="G48" s="23">
        <v>109.4945</v>
      </c>
      <c r="H48" s="23">
        <v>37692.697849999997</v>
      </c>
      <c r="I48" s="13">
        <v>3.4994987162000002E-2</v>
      </c>
      <c r="J48" s="13">
        <v>2.9619981106999999E-2</v>
      </c>
      <c r="K48" s="62">
        <v>2.9711082609999999E-3</v>
      </c>
    </row>
    <row r="49" spans="2:11" x14ac:dyDescent="0.2">
      <c r="B49" s="58" t="s">
        <v>2025</v>
      </c>
      <c r="C49" s="14" t="s">
        <v>2026</v>
      </c>
      <c r="D49" s="14" t="s">
        <v>50</v>
      </c>
      <c r="E49" s="27">
        <v>44172</v>
      </c>
      <c r="F49" s="23">
        <v>4800000</v>
      </c>
      <c r="G49" s="23">
        <v>123.1529</v>
      </c>
      <c r="H49" s="23">
        <v>21440.42728</v>
      </c>
      <c r="I49" s="13">
        <v>8.6079999969999998E-3</v>
      </c>
      <c r="J49" s="13">
        <v>1.6848490216E-2</v>
      </c>
      <c r="K49" s="62">
        <v>1.690031073E-3</v>
      </c>
    </row>
    <row r="50" spans="2:11" x14ac:dyDescent="0.2">
      <c r="B50" s="58" t="s">
        <v>2027</v>
      </c>
      <c r="C50" s="14" t="s">
        <v>2028</v>
      </c>
      <c r="D50" s="14" t="s">
        <v>51</v>
      </c>
      <c r="E50" s="27">
        <v>44286</v>
      </c>
      <c r="F50" s="23">
        <v>14334045.310000001</v>
      </c>
      <c r="G50" s="23">
        <v>87.011799999999994</v>
      </c>
      <c r="H50" s="23">
        <v>50033.922149999999</v>
      </c>
      <c r="I50" s="13">
        <v>5.3089056703000001E-2</v>
      </c>
      <c r="J50" s="13">
        <v>3.9318061942E-2</v>
      </c>
      <c r="K50" s="62">
        <v>3.9438991609999996E-3</v>
      </c>
    </row>
    <row r="51" spans="2:11" x14ac:dyDescent="0.2">
      <c r="B51" s="58" t="s">
        <v>2029</v>
      </c>
      <c r="C51" s="14" t="s">
        <v>2030</v>
      </c>
      <c r="D51" s="14" t="s">
        <v>51</v>
      </c>
      <c r="E51" s="27">
        <v>44203</v>
      </c>
      <c r="F51" s="23">
        <v>1827818.03</v>
      </c>
      <c r="G51" s="23">
        <v>97.623500000000007</v>
      </c>
      <c r="H51" s="23">
        <v>7158.2185499999996</v>
      </c>
      <c r="I51" s="13">
        <v>2.1467852079E-2</v>
      </c>
      <c r="J51" s="13">
        <v>5.6251292769999997E-3</v>
      </c>
      <c r="K51" s="62">
        <v>5.6424303500000005E-4</v>
      </c>
    </row>
    <row r="52" spans="2:11" x14ac:dyDescent="0.2">
      <c r="B52" s="58" t="s">
        <v>2031</v>
      </c>
      <c r="C52" s="14" t="s">
        <v>2032</v>
      </c>
      <c r="D52" s="14" t="s">
        <v>50</v>
      </c>
      <c r="E52" s="27">
        <v>45057</v>
      </c>
      <c r="F52" s="23">
        <v>1068180.1499999999</v>
      </c>
      <c r="G52" s="23">
        <v>90.718400000000003</v>
      </c>
      <c r="H52" s="23">
        <v>3514.6933600000002</v>
      </c>
      <c r="I52" s="54" t="s">
        <v>2591</v>
      </c>
      <c r="J52" s="13">
        <v>2.7619448019999999E-3</v>
      </c>
      <c r="K52" s="62">
        <v>2.7704396499999998E-4</v>
      </c>
    </row>
    <row r="53" spans="2:11" x14ac:dyDescent="0.2">
      <c r="B53" s="58" t="s">
        <v>2033</v>
      </c>
      <c r="C53" s="14" t="s">
        <v>2034</v>
      </c>
      <c r="D53" s="14" t="s">
        <v>50</v>
      </c>
      <c r="E53" s="27">
        <v>44364</v>
      </c>
      <c r="F53" s="23">
        <v>15624000</v>
      </c>
      <c r="G53" s="23">
        <v>115.60429999999999</v>
      </c>
      <c r="H53" s="23">
        <v>65510.931420000001</v>
      </c>
      <c r="I53" s="13">
        <v>8.5931999913999996E-2</v>
      </c>
      <c r="J53" s="13">
        <v>5.1480330719000003E-2</v>
      </c>
      <c r="K53" s="62">
        <v>5.16386676E-3</v>
      </c>
    </row>
    <row r="54" spans="2:11" x14ac:dyDescent="0.2">
      <c r="B54" s="58" t="s">
        <v>2035</v>
      </c>
      <c r="C54" s="14" t="s">
        <v>2036</v>
      </c>
      <c r="D54" s="14" t="s">
        <v>50</v>
      </c>
      <c r="E54" s="27">
        <v>44165</v>
      </c>
      <c r="F54" s="23">
        <v>5310067.7699999996</v>
      </c>
      <c r="G54" s="23">
        <v>86.454899999999995</v>
      </c>
      <c r="H54" s="23">
        <v>16650.881580000001</v>
      </c>
      <c r="I54" s="13">
        <v>0.20245933364499999</v>
      </c>
      <c r="J54" s="13">
        <v>1.3084730623E-2</v>
      </c>
      <c r="K54" s="62">
        <v>1.3124975030000001E-3</v>
      </c>
    </row>
    <row r="55" spans="2:11" x14ac:dyDescent="0.2">
      <c r="B55" s="58" t="s">
        <v>2037</v>
      </c>
      <c r="C55" s="14" t="s">
        <v>2038</v>
      </c>
      <c r="D55" s="14" t="s">
        <v>52</v>
      </c>
      <c r="E55" s="27">
        <v>44950</v>
      </c>
      <c r="F55" s="23">
        <v>1552986.51</v>
      </c>
      <c r="G55" s="23">
        <v>96.175299999999993</v>
      </c>
      <c r="H55" s="23">
        <v>6901.7274200000002</v>
      </c>
      <c r="I55" s="13">
        <v>1.6997499954999998E-2</v>
      </c>
      <c r="J55" s="13">
        <v>5.4235713399999998E-3</v>
      </c>
      <c r="K55" s="62">
        <v>5.4402524900000004E-4</v>
      </c>
    </row>
    <row r="56" spans="2:11" x14ac:dyDescent="0.2">
      <c r="B56" s="58" t="s">
        <v>2039</v>
      </c>
      <c r="C56" s="14" t="s">
        <v>2040</v>
      </c>
      <c r="D56" s="14" t="s">
        <v>53</v>
      </c>
      <c r="E56" s="27">
        <v>44720</v>
      </c>
      <c r="F56" s="23">
        <v>7593750</v>
      </c>
      <c r="G56" s="23">
        <v>105.90179999999999</v>
      </c>
      <c r="H56" s="23">
        <v>22027.617419999999</v>
      </c>
      <c r="I56" s="13">
        <v>6.3281244189999997E-3</v>
      </c>
      <c r="J56" s="13">
        <v>1.7309920728E-2</v>
      </c>
      <c r="K56" s="62">
        <v>1.7363160449999999E-3</v>
      </c>
    </row>
    <row r="57" spans="2:11" x14ac:dyDescent="0.2">
      <c r="B57" s="58" t="s">
        <v>2041</v>
      </c>
      <c r="C57" s="14" t="s">
        <v>2042</v>
      </c>
      <c r="D57" s="14" t="s">
        <v>50</v>
      </c>
      <c r="E57" s="27">
        <v>44497</v>
      </c>
      <c r="F57" s="23">
        <v>9307342.5</v>
      </c>
      <c r="G57" s="23">
        <v>129.69149999999999</v>
      </c>
      <c r="H57" s="23">
        <v>43780.908020000003</v>
      </c>
      <c r="I57" s="13">
        <v>1.8614684999999999E-2</v>
      </c>
      <c r="J57" s="13">
        <v>3.4404267733000003E-2</v>
      </c>
      <c r="K57" s="62">
        <v>3.4510084149999998E-3</v>
      </c>
    </row>
    <row r="58" spans="2:11" x14ac:dyDescent="0.2">
      <c r="B58" s="57" t="s">
        <v>2043</v>
      </c>
      <c r="C58" s="54" t="s">
        <v>2591</v>
      </c>
      <c r="D58" s="54" t="s">
        <v>2591</v>
      </c>
      <c r="E58" s="54" t="s">
        <v>2591</v>
      </c>
      <c r="F58" s="54" t="s">
        <v>2591</v>
      </c>
      <c r="G58" s="54" t="s">
        <v>2591</v>
      </c>
      <c r="H58" s="22">
        <v>14884.587579999999</v>
      </c>
      <c r="I58" s="54" t="s">
        <v>2591</v>
      </c>
      <c r="J58" s="20">
        <v>1.1696727166000001E-2</v>
      </c>
      <c r="K58" s="61">
        <v>1.173270252E-3</v>
      </c>
    </row>
    <row r="59" spans="2:11" x14ac:dyDescent="0.2">
      <c r="B59" s="58" t="s">
        <v>2044</v>
      </c>
      <c r="C59" s="14" t="s">
        <v>2045</v>
      </c>
      <c r="D59" s="14" t="s">
        <v>50</v>
      </c>
      <c r="E59" s="27">
        <v>44957</v>
      </c>
      <c r="F59" s="23">
        <v>1997074</v>
      </c>
      <c r="G59" s="23">
        <v>99.833500000000001</v>
      </c>
      <c r="H59" s="23">
        <v>7231.3271599999998</v>
      </c>
      <c r="I59" s="13">
        <v>5.2300000020000003E-3</v>
      </c>
      <c r="J59" s="13">
        <v>5.6825800769999997E-3</v>
      </c>
      <c r="K59" s="62">
        <v>5.7000578499999995E-4</v>
      </c>
    </row>
    <row r="60" spans="2:11" x14ac:dyDescent="0.2">
      <c r="B60" s="58" t="s">
        <v>2046</v>
      </c>
      <c r="C60" s="14" t="s">
        <v>2047</v>
      </c>
      <c r="D60" s="14" t="s">
        <v>50</v>
      </c>
      <c r="E60" s="27">
        <v>45015</v>
      </c>
      <c r="F60" s="23">
        <v>1943200</v>
      </c>
      <c r="G60" s="23">
        <v>108.5879</v>
      </c>
      <c r="H60" s="23">
        <v>7653.2604199999996</v>
      </c>
      <c r="I60" s="13">
        <v>1.2839805786999999E-2</v>
      </c>
      <c r="J60" s="13">
        <v>6.0141470890000001E-3</v>
      </c>
      <c r="K60" s="62">
        <v>6.0326446600000004E-4</v>
      </c>
    </row>
    <row r="61" spans="2:11" x14ac:dyDescent="0.2">
      <c r="B61" s="57" t="s">
        <v>2048</v>
      </c>
      <c r="C61" s="54" t="s">
        <v>2591</v>
      </c>
      <c r="D61" s="54" t="s">
        <v>2591</v>
      </c>
      <c r="E61" s="54" t="s">
        <v>2591</v>
      </c>
      <c r="F61" s="54" t="s">
        <v>2591</v>
      </c>
      <c r="G61" s="54" t="s">
        <v>2591</v>
      </c>
      <c r="H61" s="22">
        <v>728284.21294999996</v>
      </c>
      <c r="I61" s="54" t="s">
        <v>2591</v>
      </c>
      <c r="J61" s="20">
        <v>0.57230619879099998</v>
      </c>
      <c r="K61" s="61">
        <v>5.7406642796000003E-2</v>
      </c>
    </row>
    <row r="62" spans="2:11" x14ac:dyDescent="0.2">
      <c r="B62" s="58" t="s">
        <v>2049</v>
      </c>
      <c r="C62" s="14" t="s">
        <v>2050</v>
      </c>
      <c r="D62" s="14" t="s">
        <v>50</v>
      </c>
      <c r="E62" s="27">
        <v>44173</v>
      </c>
      <c r="F62" s="23">
        <v>5808051.2000000002</v>
      </c>
      <c r="G62" s="23">
        <v>103.1806</v>
      </c>
      <c r="H62" s="23">
        <v>21735.820589999999</v>
      </c>
      <c r="I62" s="13">
        <v>5.9932464715000001E-2</v>
      </c>
      <c r="J62" s="13">
        <v>1.7080618580000002E-2</v>
      </c>
      <c r="K62" s="62">
        <v>1.7133153050000001E-3</v>
      </c>
    </row>
    <row r="63" spans="2:11" x14ac:dyDescent="0.2">
      <c r="B63" s="58" t="s">
        <v>2051</v>
      </c>
      <c r="C63" s="14" t="s">
        <v>2052</v>
      </c>
      <c r="D63" s="14" t="s">
        <v>50</v>
      </c>
      <c r="E63" s="27">
        <v>44173</v>
      </c>
      <c r="F63" s="23">
        <v>5808051.2000000002</v>
      </c>
      <c r="G63" s="23">
        <v>103.3385</v>
      </c>
      <c r="H63" s="23">
        <v>21769.083490000001</v>
      </c>
      <c r="I63" s="13">
        <v>1.684334849E-2</v>
      </c>
      <c r="J63" s="13">
        <v>1.7106757500999999E-2</v>
      </c>
      <c r="K63" s="62">
        <v>1.715937236E-3</v>
      </c>
    </row>
    <row r="64" spans="2:11" x14ac:dyDescent="0.2">
      <c r="B64" s="58" t="s">
        <v>2053</v>
      </c>
      <c r="C64" s="14" t="s">
        <v>2054</v>
      </c>
      <c r="D64" s="14" t="s">
        <v>50</v>
      </c>
      <c r="E64" s="27">
        <v>44382</v>
      </c>
      <c r="F64" s="23">
        <v>4339296</v>
      </c>
      <c r="G64" s="23">
        <v>110.292</v>
      </c>
      <c r="H64" s="23">
        <v>17358.446039999999</v>
      </c>
      <c r="I64" s="13">
        <v>7.9474285714000004E-2</v>
      </c>
      <c r="J64" s="13">
        <v>1.3640754656999999E-2</v>
      </c>
      <c r="K64" s="62">
        <v>1.368270921E-3</v>
      </c>
    </row>
    <row r="65" spans="2:11" x14ac:dyDescent="0.2">
      <c r="B65" s="58" t="s">
        <v>2055</v>
      </c>
      <c r="C65" s="14" t="s">
        <v>2056</v>
      </c>
      <c r="D65" s="14" t="s">
        <v>50</v>
      </c>
      <c r="E65" s="27">
        <v>44658</v>
      </c>
      <c r="F65" s="23">
        <v>15845509.130000001</v>
      </c>
      <c r="G65" s="23">
        <v>133.66579999999999</v>
      </c>
      <c r="H65" s="23">
        <v>76819.956269999995</v>
      </c>
      <c r="I65" s="13">
        <v>9.1270132646999999E-2</v>
      </c>
      <c r="J65" s="13">
        <v>6.0367280220999998E-2</v>
      </c>
      <c r="K65" s="62">
        <v>6.0552950489999998E-3</v>
      </c>
    </row>
    <row r="66" spans="2:11" x14ac:dyDescent="0.2">
      <c r="B66" s="58" t="s">
        <v>2057</v>
      </c>
      <c r="C66" s="14" t="s">
        <v>2058</v>
      </c>
      <c r="D66" s="14" t="s">
        <v>50</v>
      </c>
      <c r="E66" s="27">
        <v>45099</v>
      </c>
      <c r="F66" s="23">
        <v>309808.7</v>
      </c>
      <c r="G66" s="23">
        <v>93.445499999999996</v>
      </c>
      <c r="H66" s="23">
        <v>1050.0247999999999</v>
      </c>
      <c r="I66" s="13">
        <v>3.2512502109999998E-3</v>
      </c>
      <c r="J66" s="13">
        <v>8.2513899200000005E-4</v>
      </c>
      <c r="K66" s="62">
        <v>8.2767685402562697E-5</v>
      </c>
    </row>
    <row r="67" spans="2:11" x14ac:dyDescent="0.2">
      <c r="B67" s="58" t="s">
        <v>2059</v>
      </c>
      <c r="C67" s="14" t="s">
        <v>2060</v>
      </c>
      <c r="D67" s="14" t="s">
        <v>51</v>
      </c>
      <c r="E67" s="27">
        <v>44319</v>
      </c>
      <c r="F67" s="23">
        <v>13215742.119999999</v>
      </c>
      <c r="G67" s="23">
        <v>111.6279</v>
      </c>
      <c r="H67" s="23">
        <v>59180.950069999999</v>
      </c>
      <c r="I67" s="13">
        <v>1.826682952E-2</v>
      </c>
      <c r="J67" s="13">
        <v>4.6506053505999997E-2</v>
      </c>
      <c r="K67" s="62">
        <v>4.6649091110000001E-3</v>
      </c>
    </row>
    <row r="68" spans="2:11" x14ac:dyDescent="0.2">
      <c r="B68" s="58" t="s">
        <v>2061</v>
      </c>
      <c r="C68" s="14" t="s">
        <v>2062</v>
      </c>
      <c r="D68" s="14" t="s">
        <v>50</v>
      </c>
      <c r="E68" s="27">
        <v>44798</v>
      </c>
      <c r="F68" s="23">
        <v>3009950.19</v>
      </c>
      <c r="G68" s="23">
        <v>102.7856</v>
      </c>
      <c r="H68" s="23">
        <v>11221.19578</v>
      </c>
      <c r="I68" s="13">
        <v>6.0199003799999998E-2</v>
      </c>
      <c r="J68" s="13">
        <v>8.8179309510000008E-3</v>
      </c>
      <c r="K68" s="62">
        <v>8.8450520599999999E-4</v>
      </c>
    </row>
    <row r="69" spans="2:11" x14ac:dyDescent="0.2">
      <c r="B69" s="58" t="s">
        <v>2063</v>
      </c>
      <c r="C69" s="14" t="s">
        <v>2064</v>
      </c>
      <c r="D69" s="14" t="s">
        <v>50</v>
      </c>
      <c r="E69" s="27">
        <v>44648</v>
      </c>
      <c r="F69" s="23">
        <v>11148504.33</v>
      </c>
      <c r="G69" s="23">
        <v>114.00069999999999</v>
      </c>
      <c r="H69" s="23">
        <v>46096.895779999999</v>
      </c>
      <c r="I69" s="13">
        <v>9.5066969730000003E-3</v>
      </c>
      <c r="J69" s="13">
        <v>3.6224235993000002E-2</v>
      </c>
      <c r="K69" s="62">
        <v>3.633565005E-3</v>
      </c>
    </row>
    <row r="70" spans="2:11" x14ac:dyDescent="0.2">
      <c r="B70" s="58" t="s">
        <v>2065</v>
      </c>
      <c r="C70" s="14" t="s">
        <v>2066</v>
      </c>
      <c r="D70" s="14" t="s">
        <v>50</v>
      </c>
      <c r="E70" s="27">
        <v>44441</v>
      </c>
      <c r="F70" s="23">
        <v>4524886.45</v>
      </c>
      <c r="G70" s="23">
        <v>115.70659999999999</v>
      </c>
      <c r="H70" s="23">
        <v>18989.493149999998</v>
      </c>
      <c r="I70" s="13">
        <v>3.4072940647999997E-2</v>
      </c>
      <c r="J70" s="13">
        <v>1.4922477308E-2</v>
      </c>
      <c r="K70" s="62">
        <v>1.4968374029999999E-3</v>
      </c>
    </row>
    <row r="71" spans="2:11" x14ac:dyDescent="0.2">
      <c r="B71" s="58" t="s">
        <v>2067</v>
      </c>
      <c r="C71" s="14" t="s">
        <v>2068</v>
      </c>
      <c r="D71" s="14" t="s">
        <v>50</v>
      </c>
      <c r="E71" s="27">
        <v>44195</v>
      </c>
      <c r="F71" s="23">
        <v>1826255.71</v>
      </c>
      <c r="G71" s="23">
        <v>148.80119999999999</v>
      </c>
      <c r="H71" s="23">
        <v>9856.3377199999995</v>
      </c>
      <c r="I71" s="13">
        <v>1.0135729269000001E-2</v>
      </c>
      <c r="J71" s="13">
        <v>7.7453871359999997E-3</v>
      </c>
      <c r="K71" s="62">
        <v>7.7692094399999998E-4</v>
      </c>
    </row>
    <row r="72" spans="2:11" x14ac:dyDescent="0.2">
      <c r="B72" s="58" t="s">
        <v>2069</v>
      </c>
      <c r="C72" s="14" t="s">
        <v>2070</v>
      </c>
      <c r="D72" s="14" t="s">
        <v>50</v>
      </c>
      <c r="E72" s="27">
        <v>44195</v>
      </c>
      <c r="F72" s="23">
        <v>1749054.71</v>
      </c>
      <c r="G72" s="23">
        <v>147.5078</v>
      </c>
      <c r="H72" s="23">
        <v>9357.6314299999995</v>
      </c>
      <c r="I72" s="13">
        <v>5.4759090819999998E-3</v>
      </c>
      <c r="J72" s="13">
        <v>7.3534897200000001E-3</v>
      </c>
      <c r="K72" s="62">
        <v>7.3761066800000002E-4</v>
      </c>
    </row>
    <row r="73" spans="2:11" x14ac:dyDescent="0.2">
      <c r="B73" s="58" t="s">
        <v>2071</v>
      </c>
      <c r="C73" s="14" t="s">
        <v>2072</v>
      </c>
      <c r="D73" s="14" t="s">
        <v>50</v>
      </c>
      <c r="E73" s="27">
        <v>44985</v>
      </c>
      <c r="F73" s="23">
        <v>5069425.1900000004</v>
      </c>
      <c r="G73" s="23">
        <v>105.5521</v>
      </c>
      <c r="H73" s="23">
        <v>19407.65897</v>
      </c>
      <c r="I73" s="13">
        <v>7.5194029669999997E-3</v>
      </c>
      <c r="J73" s="13">
        <v>1.5251083759E-2</v>
      </c>
      <c r="K73" s="62">
        <v>1.5297991170000001E-3</v>
      </c>
    </row>
    <row r="74" spans="2:11" x14ac:dyDescent="0.2">
      <c r="B74" s="58" t="s">
        <v>2073</v>
      </c>
      <c r="C74" s="14" t="s">
        <v>2074</v>
      </c>
      <c r="D74" s="14" t="s">
        <v>51</v>
      </c>
      <c r="E74" s="27">
        <v>44524</v>
      </c>
      <c r="F74" s="23">
        <v>4130491.11</v>
      </c>
      <c r="G74" s="23">
        <v>104.61539999999999</v>
      </c>
      <c r="H74" s="23">
        <v>17334.64429</v>
      </c>
      <c r="I74" s="13">
        <v>1.8344677752000001E-2</v>
      </c>
      <c r="J74" s="13">
        <v>1.3622050573E-2</v>
      </c>
      <c r="K74" s="62">
        <v>1.3663947599999999E-3</v>
      </c>
    </row>
    <row r="75" spans="2:11" x14ac:dyDescent="0.2">
      <c r="B75" s="58" t="s">
        <v>2075</v>
      </c>
      <c r="C75" s="14" t="s">
        <v>2076</v>
      </c>
      <c r="D75" s="14" t="s">
        <v>50</v>
      </c>
      <c r="E75" s="27">
        <v>45098</v>
      </c>
      <c r="F75" s="23">
        <v>2584000</v>
      </c>
      <c r="G75" s="23">
        <v>130.06209999999999</v>
      </c>
      <c r="H75" s="23">
        <v>12189.63852</v>
      </c>
      <c r="I75" s="13">
        <v>7.0250777219999999E-3</v>
      </c>
      <c r="J75" s="13">
        <v>9.5789604680000008E-3</v>
      </c>
      <c r="K75" s="62">
        <v>9.6084222600000002E-4</v>
      </c>
    </row>
    <row r="76" spans="2:11" x14ac:dyDescent="0.2">
      <c r="B76" s="58" t="s">
        <v>2077</v>
      </c>
      <c r="C76" s="14" t="s">
        <v>2078</v>
      </c>
      <c r="D76" s="14" t="s">
        <v>50</v>
      </c>
      <c r="E76" s="27">
        <v>45082</v>
      </c>
      <c r="F76" s="23">
        <v>1803995.38</v>
      </c>
      <c r="G76" s="23">
        <v>109.06619999999999</v>
      </c>
      <c r="H76" s="23">
        <v>7136.30098</v>
      </c>
      <c r="I76" s="13">
        <v>8.8911964539999996E-3</v>
      </c>
      <c r="J76" s="13">
        <v>5.607905834E-3</v>
      </c>
      <c r="K76" s="62">
        <v>5.6251539400000003E-4</v>
      </c>
    </row>
    <row r="77" spans="2:11" x14ac:dyDescent="0.2">
      <c r="B77" s="58" t="s">
        <v>2079</v>
      </c>
      <c r="C77" s="14" t="s">
        <v>2080</v>
      </c>
      <c r="D77" s="14" t="s">
        <v>52</v>
      </c>
      <c r="E77" s="27">
        <v>45082</v>
      </c>
      <c r="F77" s="23">
        <v>1564409.77</v>
      </c>
      <c r="G77" s="23">
        <v>104.6005</v>
      </c>
      <c r="H77" s="23">
        <v>7561.5503799999997</v>
      </c>
      <c r="I77" s="13">
        <v>2.649999997E-3</v>
      </c>
      <c r="J77" s="13">
        <v>5.9420787620000004E-3</v>
      </c>
      <c r="K77" s="62">
        <v>5.9603546700000005E-4</v>
      </c>
    </row>
    <row r="78" spans="2:11" x14ac:dyDescent="0.2">
      <c r="B78" s="58" t="s">
        <v>2081</v>
      </c>
      <c r="C78" s="14" t="s">
        <v>2082</v>
      </c>
      <c r="D78" s="14" t="s">
        <v>50</v>
      </c>
      <c r="E78" s="27">
        <v>44280</v>
      </c>
      <c r="F78" s="23">
        <v>8666666.6600000001</v>
      </c>
      <c r="G78" s="23">
        <v>75.986400000000003</v>
      </c>
      <c r="H78" s="23">
        <v>23885.56496</v>
      </c>
      <c r="I78" s="13">
        <v>0.19704848934300001</v>
      </c>
      <c r="J78" s="13">
        <v>1.8769948112000001E-2</v>
      </c>
      <c r="K78" s="62">
        <v>1.8827678409999999E-3</v>
      </c>
    </row>
    <row r="79" spans="2:11" x14ac:dyDescent="0.2">
      <c r="B79" s="58" t="s">
        <v>2083</v>
      </c>
      <c r="C79" s="14" t="s">
        <v>2084</v>
      </c>
      <c r="D79" s="14" t="s">
        <v>50</v>
      </c>
      <c r="E79" s="27">
        <v>44418</v>
      </c>
      <c r="F79" s="23">
        <v>3277791.19</v>
      </c>
      <c r="G79" s="23">
        <v>113.65779999999999</v>
      </c>
      <c r="H79" s="23">
        <v>13512.262839999999</v>
      </c>
      <c r="I79" s="13">
        <v>1.7351856179999999E-3</v>
      </c>
      <c r="J79" s="13">
        <v>1.0618315824E-2</v>
      </c>
      <c r="K79" s="62">
        <v>1.0650974330000001E-3</v>
      </c>
    </row>
    <row r="80" spans="2:11" x14ac:dyDescent="0.2">
      <c r="B80" s="58" t="s">
        <v>2085</v>
      </c>
      <c r="C80" s="14" t="s">
        <v>2086</v>
      </c>
      <c r="D80" s="14" t="s">
        <v>50</v>
      </c>
      <c r="E80" s="27">
        <v>44418</v>
      </c>
      <c r="F80" s="23">
        <v>9124388.1999999993</v>
      </c>
      <c r="G80" s="23">
        <v>127.09950000000001</v>
      </c>
      <c r="H80" s="23">
        <v>42062.506809999999</v>
      </c>
      <c r="I80" s="13">
        <v>5.4008490052000001E-2</v>
      </c>
      <c r="J80" s="13">
        <v>3.3053899776999997E-2</v>
      </c>
      <c r="K80" s="62">
        <v>3.31555629E-3</v>
      </c>
    </row>
    <row r="81" spans="2:11" x14ac:dyDescent="0.2">
      <c r="B81" s="58" t="s">
        <v>2087</v>
      </c>
      <c r="C81" s="14" t="s">
        <v>2088</v>
      </c>
      <c r="D81" s="14" t="s">
        <v>50</v>
      </c>
      <c r="E81" s="27">
        <v>44938</v>
      </c>
      <c r="F81" s="23">
        <v>13000000</v>
      </c>
      <c r="G81" s="23">
        <v>100.59950000000001</v>
      </c>
      <c r="H81" s="23">
        <v>47433.670239999999</v>
      </c>
      <c r="I81" s="13">
        <v>2.4074074074000001E-2</v>
      </c>
      <c r="J81" s="13">
        <v>3.7274710926000001E-2</v>
      </c>
      <c r="K81" s="62">
        <v>3.7389355899999999E-3</v>
      </c>
    </row>
    <row r="82" spans="2:11" x14ac:dyDescent="0.2">
      <c r="B82" s="58" t="s">
        <v>2089</v>
      </c>
      <c r="C82" s="14" t="s">
        <v>2090</v>
      </c>
      <c r="D82" s="14" t="s">
        <v>51</v>
      </c>
      <c r="E82" s="27">
        <v>44671</v>
      </c>
      <c r="F82" s="23">
        <v>7077064.4000000004</v>
      </c>
      <c r="G82" s="23">
        <v>102.1553</v>
      </c>
      <c r="H82" s="23">
        <v>29002.248790000001</v>
      </c>
      <c r="I82" s="13">
        <v>1.8006409037000001E-2</v>
      </c>
      <c r="J82" s="13">
        <v>2.2790782041000001E-2</v>
      </c>
      <c r="K82" s="62">
        <v>2.2860879129999998E-3</v>
      </c>
    </row>
    <row r="83" spans="2:11" x14ac:dyDescent="0.2">
      <c r="B83" s="58" t="s">
        <v>2091</v>
      </c>
      <c r="C83" s="14" t="s">
        <v>2092</v>
      </c>
      <c r="D83" s="14" t="s">
        <v>50</v>
      </c>
      <c r="E83" s="27">
        <v>44915</v>
      </c>
      <c r="F83" s="23">
        <v>3368259.33</v>
      </c>
      <c r="G83" s="23">
        <v>102.9067</v>
      </c>
      <c r="H83" s="23">
        <v>12571.77873</v>
      </c>
      <c r="I83" s="13">
        <v>1.7842000011999998E-2</v>
      </c>
      <c r="J83" s="13">
        <v>9.8792569830000003E-3</v>
      </c>
      <c r="K83" s="62">
        <v>9.9096423899999991E-4</v>
      </c>
    </row>
    <row r="84" spans="2:11" x14ac:dyDescent="0.2">
      <c r="B84" s="58" t="s">
        <v>2093</v>
      </c>
      <c r="C84" s="14" t="s">
        <v>2094</v>
      </c>
      <c r="D84" s="14" t="s">
        <v>50</v>
      </c>
      <c r="E84" s="27">
        <v>44774</v>
      </c>
      <c r="F84" s="23">
        <v>1865600</v>
      </c>
      <c r="G84" s="23">
        <v>91.9499</v>
      </c>
      <c r="H84" s="23">
        <v>6221.8186699999997</v>
      </c>
      <c r="I84" s="13">
        <v>1.7951999935000001E-2</v>
      </c>
      <c r="J84" s="13">
        <v>4.889279939E-3</v>
      </c>
      <c r="K84" s="62">
        <v>4.9043177799999998E-4</v>
      </c>
    </row>
    <row r="85" spans="2:11" x14ac:dyDescent="0.2">
      <c r="B85" s="58" t="s">
        <v>2095</v>
      </c>
      <c r="C85" s="14" t="s">
        <v>2096</v>
      </c>
      <c r="D85" s="14" t="s">
        <v>50</v>
      </c>
      <c r="E85" s="27">
        <v>44431</v>
      </c>
      <c r="F85" s="23">
        <v>5487359.9699999997</v>
      </c>
      <c r="G85" s="23">
        <v>104.9169</v>
      </c>
      <c r="H85" s="23">
        <v>20881.248240000001</v>
      </c>
      <c r="I85" s="13">
        <v>4.1523723128999997E-2</v>
      </c>
      <c r="J85" s="13">
        <v>1.6409071614000001E-2</v>
      </c>
      <c r="K85" s="62">
        <v>1.645954062E-3</v>
      </c>
    </row>
    <row r="86" spans="2:11" x14ac:dyDescent="0.2">
      <c r="B86" s="58" t="s">
        <v>2097</v>
      </c>
      <c r="C86" s="14" t="s">
        <v>2098</v>
      </c>
      <c r="D86" s="14" t="s">
        <v>50</v>
      </c>
      <c r="E86" s="27">
        <v>44892</v>
      </c>
      <c r="F86" s="23">
        <v>4296727.92</v>
      </c>
      <c r="G86" s="23">
        <v>108.1317</v>
      </c>
      <c r="H86" s="23">
        <v>16851.495169999998</v>
      </c>
      <c r="I86" s="13">
        <v>2.0460609142E-2</v>
      </c>
      <c r="J86" s="13">
        <v>1.3242378419E-2</v>
      </c>
      <c r="K86" s="62">
        <v>1.32831077E-3</v>
      </c>
    </row>
    <row r="87" spans="2:11" x14ac:dyDescent="0.2">
      <c r="B87" s="58" t="s">
        <v>2099</v>
      </c>
      <c r="C87" s="14" t="s">
        <v>2100</v>
      </c>
      <c r="D87" s="14" t="s">
        <v>50</v>
      </c>
      <c r="E87" s="27">
        <v>44119</v>
      </c>
      <c r="F87" s="23">
        <v>5517062.4000000004</v>
      </c>
      <c r="G87" s="23">
        <v>122.3522</v>
      </c>
      <c r="H87" s="23">
        <v>24483.146669999998</v>
      </c>
      <c r="I87" s="13">
        <v>1.5354548375000001E-2</v>
      </c>
      <c r="J87" s="13">
        <v>1.9239544611000001E-2</v>
      </c>
      <c r="K87" s="62">
        <v>1.9298719240000001E-3</v>
      </c>
    </row>
    <row r="88" spans="2:11" x14ac:dyDescent="0.2">
      <c r="B88" s="58" t="s">
        <v>2101</v>
      </c>
      <c r="C88" s="14" t="s">
        <v>2102</v>
      </c>
      <c r="D88" s="14" t="s">
        <v>50</v>
      </c>
      <c r="E88" s="27">
        <v>44763</v>
      </c>
      <c r="F88" s="23">
        <v>1950000</v>
      </c>
      <c r="G88" s="23">
        <v>138.44139999999999</v>
      </c>
      <c r="H88" s="23">
        <v>9791.4756799999996</v>
      </c>
      <c r="I88" s="13">
        <v>9.5354999760000007E-3</v>
      </c>
      <c r="J88" s="13">
        <v>7.6944167219999996E-3</v>
      </c>
      <c r="K88" s="62">
        <v>7.7180822599999999E-4</v>
      </c>
    </row>
    <row r="89" spans="2:11" x14ac:dyDescent="0.2">
      <c r="B89" s="58" t="s">
        <v>2103</v>
      </c>
      <c r="C89" s="14" t="s">
        <v>2104</v>
      </c>
      <c r="D89" s="14" t="s">
        <v>50</v>
      </c>
      <c r="E89" s="27">
        <v>44518</v>
      </c>
      <c r="F89" s="23">
        <v>7100840.1900000004</v>
      </c>
      <c r="G89" s="23">
        <v>128.9188</v>
      </c>
      <c r="H89" s="23">
        <v>33202.71125</v>
      </c>
      <c r="I89" s="13">
        <v>3.5296481333E-2</v>
      </c>
      <c r="J89" s="13">
        <v>2.6091623471999999E-2</v>
      </c>
      <c r="K89" s="62">
        <v>2.6171872880000001E-3</v>
      </c>
    </row>
    <row r="90" spans="2:11" x14ac:dyDescent="0.2">
      <c r="B90" s="58" t="s">
        <v>2105</v>
      </c>
      <c r="C90" s="14" t="s">
        <v>2106</v>
      </c>
      <c r="D90" s="14" t="s">
        <v>50</v>
      </c>
      <c r="E90" s="27">
        <v>43983</v>
      </c>
      <c r="F90" s="23">
        <v>6768743.1200000001</v>
      </c>
      <c r="G90" s="23">
        <v>126.68640000000001</v>
      </c>
      <c r="H90" s="23">
        <v>31101.804220000002</v>
      </c>
      <c r="I90" s="13">
        <v>8.9437898009999996E-3</v>
      </c>
      <c r="J90" s="13">
        <v>2.4440671694E-2</v>
      </c>
      <c r="K90" s="62">
        <v>2.4515843310000001E-3</v>
      </c>
    </row>
    <row r="91" spans="2:11" x14ac:dyDescent="0.2">
      <c r="B91" s="58" t="s">
        <v>2107</v>
      </c>
      <c r="C91" s="14" t="s">
        <v>2108</v>
      </c>
      <c r="D91" s="14" t="s">
        <v>50</v>
      </c>
      <c r="E91" s="27">
        <v>45104</v>
      </c>
      <c r="F91" s="23">
        <v>1786572.91</v>
      </c>
      <c r="G91" s="23">
        <v>105.6584</v>
      </c>
      <c r="H91" s="23">
        <v>6846.5586000000003</v>
      </c>
      <c r="I91" s="13">
        <v>2.4653038749999998E-3</v>
      </c>
      <c r="J91" s="13">
        <v>5.3802181309999999E-3</v>
      </c>
      <c r="K91" s="62">
        <v>5.3967659400000001E-4</v>
      </c>
    </row>
    <row r="92" spans="2:11" x14ac:dyDescent="0.2">
      <c r="B92" s="58" t="s">
        <v>2109</v>
      </c>
      <c r="C92" s="14" t="s">
        <v>2110</v>
      </c>
      <c r="D92" s="14" t="s">
        <v>50</v>
      </c>
      <c r="E92" s="27">
        <v>43864</v>
      </c>
      <c r="F92" s="23">
        <v>1108952.49</v>
      </c>
      <c r="G92" s="23">
        <v>117.9843</v>
      </c>
      <c r="H92" s="23">
        <v>4745.5299199999999</v>
      </c>
      <c r="I92" s="13">
        <v>1.213232231E-3</v>
      </c>
      <c r="J92" s="13">
        <v>3.729170757E-3</v>
      </c>
      <c r="K92" s="62">
        <v>3.7406404799999999E-4</v>
      </c>
    </row>
    <row r="93" spans="2:11" x14ac:dyDescent="0.2">
      <c r="B93" s="58" t="s">
        <v>2111</v>
      </c>
      <c r="C93" s="14" t="s">
        <v>2112</v>
      </c>
      <c r="D93" s="14" t="s">
        <v>51</v>
      </c>
      <c r="E93" s="27">
        <v>44508</v>
      </c>
      <c r="F93" s="23">
        <v>1840000</v>
      </c>
      <c r="G93" s="23">
        <v>97.401300000000006</v>
      </c>
      <c r="H93" s="23">
        <v>7189.5250100000003</v>
      </c>
      <c r="I93" s="13">
        <v>1.936842105E-3</v>
      </c>
      <c r="J93" s="13">
        <v>5.6497307730000003E-3</v>
      </c>
      <c r="K93" s="62">
        <v>5.6671075200000003E-4</v>
      </c>
    </row>
    <row r="94" spans="2:11" x14ac:dyDescent="0.2">
      <c r="B94" s="58" t="s">
        <v>2113</v>
      </c>
      <c r="C94" s="14" t="s">
        <v>2114</v>
      </c>
      <c r="D94" s="14" t="s">
        <v>50</v>
      </c>
      <c r="E94" s="27">
        <v>44683</v>
      </c>
      <c r="F94" s="23">
        <v>1209000</v>
      </c>
      <c r="G94" s="23">
        <v>100.1601</v>
      </c>
      <c r="H94" s="23">
        <v>4392.0634499999996</v>
      </c>
      <c r="I94" s="13">
        <v>8.9314285910000006E-3</v>
      </c>
      <c r="J94" s="13">
        <v>3.4514068720000002E-3</v>
      </c>
      <c r="K94" s="62">
        <v>3.46202228E-4</v>
      </c>
    </row>
    <row r="95" spans="2:11" x14ac:dyDescent="0.2">
      <c r="B95" s="58" t="s">
        <v>2115</v>
      </c>
      <c r="C95" s="14" t="s">
        <v>2116</v>
      </c>
      <c r="D95" s="14" t="s">
        <v>50</v>
      </c>
      <c r="E95" s="27">
        <v>44728</v>
      </c>
      <c r="F95" s="23">
        <v>2358700.4</v>
      </c>
      <c r="G95" s="23">
        <v>99.824399999999997</v>
      </c>
      <c r="H95" s="23">
        <v>8539.9837599999992</v>
      </c>
      <c r="I95" s="13">
        <v>1.226699998E-2</v>
      </c>
      <c r="J95" s="13">
        <v>6.7109592050000003E-3</v>
      </c>
      <c r="K95" s="62">
        <v>6.7315999500000003E-4</v>
      </c>
    </row>
    <row r="96" spans="2:11" x14ac:dyDescent="0.2">
      <c r="B96" s="58" t="s">
        <v>2117</v>
      </c>
      <c r="C96" s="14" t="s">
        <v>2118</v>
      </c>
      <c r="D96" s="14" t="s">
        <v>50</v>
      </c>
      <c r="E96" s="27">
        <v>44564</v>
      </c>
      <c r="F96" s="23">
        <v>745980</v>
      </c>
      <c r="G96" s="23">
        <v>76.89</v>
      </c>
      <c r="H96" s="23">
        <v>2080.3892500000002</v>
      </c>
      <c r="I96" s="13">
        <v>1.1441411218E-2</v>
      </c>
      <c r="J96" s="13">
        <v>1.63482833E-3</v>
      </c>
      <c r="K96" s="62">
        <v>1.63985653E-4</v>
      </c>
    </row>
    <row r="97" spans="2:11" ht="13.5" thickBot="1" x14ac:dyDescent="0.25">
      <c r="B97" s="58" t="s">
        <v>2119</v>
      </c>
      <c r="C97" s="14" t="s">
        <v>2120</v>
      </c>
      <c r="D97" s="14" t="s">
        <v>50</v>
      </c>
      <c r="E97" s="27">
        <v>44858</v>
      </c>
      <c r="F97" s="23">
        <v>1334066.49</v>
      </c>
      <c r="G97" s="23">
        <v>99.199299999999994</v>
      </c>
      <c r="H97" s="23">
        <v>4799.9160199999997</v>
      </c>
      <c r="I97" s="13">
        <v>1.3715414319999999E-2</v>
      </c>
      <c r="J97" s="13">
        <v>3.771908882E-3</v>
      </c>
      <c r="K97" s="62">
        <v>3.78351005E-4</v>
      </c>
    </row>
    <row r="98" spans="2:11" x14ac:dyDescent="0.2">
      <c r="B98" s="72" t="s">
        <v>2121</v>
      </c>
      <c r="C98" s="73" t="s">
        <v>2122</v>
      </c>
      <c r="D98" s="73" t="s">
        <v>50</v>
      </c>
      <c r="E98" s="88">
        <v>44605</v>
      </c>
      <c r="F98" s="74">
        <v>5000000</v>
      </c>
      <c r="G98" s="74">
        <v>119.2329</v>
      </c>
      <c r="H98" s="74">
        <v>21622.886409999999</v>
      </c>
      <c r="I98" s="75">
        <v>1.5081000051E-2</v>
      </c>
      <c r="J98" s="75">
        <v>1.6991871727999999E-2</v>
      </c>
      <c r="K98" s="76">
        <v>1.7044133239999999E-3</v>
      </c>
    </row>
    <row r="99" spans="2:11" ht="12.75" hidden="1" customHeight="1" x14ac:dyDescent="0.2"/>
    <row r="100" spans="2:11" ht="12.75" hidden="1" customHeight="1" x14ac:dyDescent="0.2"/>
    <row r="101" spans="2:11" ht="12.75" hidden="1" customHeight="1" x14ac:dyDescent="0.2"/>
    <row r="102" spans="2:11" ht="12.75" hidden="1" customHeight="1" x14ac:dyDescent="0.2"/>
    <row r="103" spans="2:11" ht="12.75" hidden="1" customHeight="1" x14ac:dyDescent="0.2"/>
    <row r="104" spans="2:11" ht="12.75" hidden="1" customHeight="1" x14ac:dyDescent="0.2"/>
    <row r="105" spans="2:11" ht="12.75" hidden="1" customHeight="1" x14ac:dyDescent="0.2"/>
    <row r="106" spans="2:11" ht="12.75" hidden="1" customHeight="1" x14ac:dyDescent="0.2"/>
    <row r="107" spans="2:11" ht="12.75" hidden="1" customHeight="1" x14ac:dyDescent="0.2"/>
    <row r="108" spans="2:11" ht="12.75" hidden="1" customHeight="1" x14ac:dyDescent="0.2"/>
    <row r="109" spans="2:11" ht="12.75" hidden="1" customHeight="1" x14ac:dyDescent="0.2"/>
    <row r="110" spans="2:11" ht="12.75" hidden="1" customHeight="1" x14ac:dyDescent="0.2"/>
    <row r="111" spans="2:11" ht="12.75" hidden="1" customHeight="1" x14ac:dyDescent="0.2"/>
    <row r="112" spans="2:11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Z10000"/>
  <sheetViews>
    <sheetView rightToLeft="1" topLeftCell="G1" workbookViewId="0">
      <selection activeCell="M1" sqref="M1:XFD1048576"/>
    </sheetView>
  </sheetViews>
  <sheetFormatPr defaultColWidth="0" defaultRowHeight="12.75" customHeight="1" zeroHeight="1" x14ac:dyDescent="0.2"/>
  <cols>
    <col min="1" max="1" width="9.140625" customWidth="1"/>
    <col min="2" max="2" width="36.5703125" bestFit="1" customWidth="1"/>
    <col min="3" max="3" width="35.28515625" bestFit="1" customWidth="1"/>
    <col min="4" max="4" width="32.7109375" bestFit="1" customWidth="1"/>
    <col min="5" max="5" width="15" bestFit="1" customWidth="1"/>
    <col min="6" max="6" width="17.5703125" bestFit="1" customWidth="1"/>
    <col min="7" max="7" width="13.7109375" bestFit="1" customWidth="1"/>
    <col min="8" max="8" width="10.85546875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  <col min="53" max="16384" width="9.140625" hidden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2123</v>
      </c>
      <c r="C3" s="1" t="s">
        <v>5</v>
      </c>
    </row>
    <row r="4" spans="2:12" ht="12.75" customHeight="1" x14ac:dyDescent="0.2">
      <c r="B4" s="1" t="s">
        <v>6</v>
      </c>
      <c r="C4" s="2">
        <v>12533</v>
      </c>
    </row>
    <row r="5" spans="2:12" ht="12.75" customHeight="1" x14ac:dyDescent="0.2"/>
    <row r="6" spans="2:12" ht="12.75" customHeight="1" thickBot="1" x14ac:dyDescent="0.25">
      <c r="B6" s="63" t="s">
        <v>2124</v>
      </c>
      <c r="C6" s="65" t="s">
        <v>2591</v>
      </c>
      <c r="D6" s="65" t="s">
        <v>2592</v>
      </c>
      <c r="E6" s="65" t="s">
        <v>2593</v>
      </c>
      <c r="F6" s="65" t="s">
        <v>2594</v>
      </c>
      <c r="G6" s="65" t="s">
        <v>2595</v>
      </c>
      <c r="H6" s="65" t="s">
        <v>2596</v>
      </c>
      <c r="I6" s="65" t="s">
        <v>2597</v>
      </c>
      <c r="J6" s="65" t="s">
        <v>2598</v>
      </c>
      <c r="K6" s="65" t="s">
        <v>2599</v>
      </c>
      <c r="L6" s="65" t="s">
        <v>2600</v>
      </c>
    </row>
    <row r="7" spans="2:12" ht="12.75" customHeight="1" thickBot="1" x14ac:dyDescent="0.25">
      <c r="B7" s="71" t="s">
        <v>2125</v>
      </c>
      <c r="C7" s="77" t="s">
        <v>2591</v>
      </c>
      <c r="D7" s="77" t="s">
        <v>2591</v>
      </c>
      <c r="E7" s="77" t="s">
        <v>2591</v>
      </c>
      <c r="F7" s="77" t="s">
        <v>2591</v>
      </c>
      <c r="G7" s="77" t="s">
        <v>2591</v>
      </c>
      <c r="H7" s="77" t="s">
        <v>2591</v>
      </c>
      <c r="I7" s="77" t="s">
        <v>2591</v>
      </c>
      <c r="J7" s="77" t="s">
        <v>2591</v>
      </c>
      <c r="K7" s="77" t="s">
        <v>2591</v>
      </c>
      <c r="L7" s="77" t="s">
        <v>2591</v>
      </c>
    </row>
    <row r="8" spans="2:12" ht="12.75" customHeight="1" x14ac:dyDescent="0.2">
      <c r="B8" s="56" t="s">
        <v>71</v>
      </c>
      <c r="C8" s="4" t="s">
        <v>72</v>
      </c>
      <c r="D8" s="4" t="s">
        <v>229</v>
      </c>
      <c r="E8" s="4" t="s">
        <v>76</v>
      </c>
      <c r="F8" s="4" t="s">
        <v>139</v>
      </c>
      <c r="G8" s="4" t="s">
        <v>141</v>
      </c>
      <c r="H8" s="4" t="s">
        <v>142</v>
      </c>
      <c r="I8" s="4" t="s">
        <v>9</v>
      </c>
      <c r="J8" s="4" t="s">
        <v>144</v>
      </c>
      <c r="K8" s="4" t="s">
        <v>80</v>
      </c>
      <c r="L8" s="59" t="s">
        <v>231</v>
      </c>
    </row>
    <row r="9" spans="2:12" ht="12.75" customHeight="1" x14ac:dyDescent="0.2">
      <c r="B9" s="67" t="s">
        <v>2591</v>
      </c>
      <c r="C9" s="53" t="s">
        <v>2591</v>
      </c>
      <c r="D9" s="53" t="s">
        <v>2591</v>
      </c>
      <c r="E9" s="53" t="s">
        <v>2591</v>
      </c>
      <c r="F9" s="53" t="s">
        <v>2591</v>
      </c>
      <c r="G9" s="6" t="s">
        <v>148</v>
      </c>
      <c r="H9" s="6" t="s">
        <v>149</v>
      </c>
      <c r="I9" s="6" t="s">
        <v>11</v>
      </c>
      <c r="J9" s="6" t="s">
        <v>12</v>
      </c>
      <c r="K9" s="6" t="s">
        <v>12</v>
      </c>
      <c r="L9" s="60" t="s">
        <v>12</v>
      </c>
    </row>
    <row r="10" spans="2:12" ht="12.75" customHeight="1" x14ac:dyDescent="0.2">
      <c r="B10" s="67" t="s">
        <v>2591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0" t="s">
        <v>89</v>
      </c>
    </row>
    <row r="11" spans="2:12" ht="12.75" customHeight="1" x14ac:dyDescent="0.2">
      <c r="B11" s="57" t="s">
        <v>2126</v>
      </c>
      <c r="C11" s="54" t="s">
        <v>2591</v>
      </c>
      <c r="D11" s="54" t="s">
        <v>2591</v>
      </c>
      <c r="E11" s="54" t="s">
        <v>2591</v>
      </c>
      <c r="F11" s="54" t="s">
        <v>2591</v>
      </c>
      <c r="G11" s="54" t="s">
        <v>2591</v>
      </c>
      <c r="H11" s="54" t="s">
        <v>2591</v>
      </c>
      <c r="I11" s="22">
        <v>21741.655989999999</v>
      </c>
      <c r="J11" s="54" t="s">
        <v>2591</v>
      </c>
      <c r="K11" s="20">
        <v>1</v>
      </c>
      <c r="L11" s="61">
        <v>1.713775277E-3</v>
      </c>
    </row>
    <row r="12" spans="2:12" ht="12.75" customHeight="1" x14ac:dyDescent="0.2">
      <c r="B12" s="57" t="s">
        <v>2127</v>
      </c>
      <c r="C12" s="54" t="s">
        <v>2591</v>
      </c>
      <c r="D12" s="54" t="s">
        <v>2591</v>
      </c>
      <c r="E12" s="54" t="s">
        <v>2591</v>
      </c>
      <c r="F12" s="54" t="s">
        <v>2591</v>
      </c>
      <c r="G12" s="54" t="s">
        <v>2591</v>
      </c>
      <c r="H12" s="54" t="s">
        <v>2591</v>
      </c>
      <c r="I12" s="22">
        <v>3662.8791799999999</v>
      </c>
      <c r="J12" s="54" t="s">
        <v>2591</v>
      </c>
      <c r="K12" s="20">
        <v>0.168472869853</v>
      </c>
      <c r="L12" s="61">
        <v>2.8872463900000002E-4</v>
      </c>
    </row>
    <row r="13" spans="2:12" ht="12.75" customHeight="1" x14ac:dyDescent="0.2">
      <c r="B13" s="58" t="s">
        <v>2128</v>
      </c>
      <c r="C13" s="14" t="s">
        <v>2129</v>
      </c>
      <c r="D13" s="14" t="s">
        <v>1349</v>
      </c>
      <c r="E13" s="14" t="s">
        <v>49</v>
      </c>
      <c r="F13" s="27">
        <v>44355</v>
      </c>
      <c r="G13" s="23">
        <v>3825.14</v>
      </c>
      <c r="H13" s="23">
        <v>23.662099999999999</v>
      </c>
      <c r="I13" s="23">
        <v>0.90510999999999997</v>
      </c>
      <c r="J13" s="54" t="s">
        <v>2591</v>
      </c>
      <c r="K13" s="13">
        <v>4.1630223586294498E-5</v>
      </c>
      <c r="L13" s="62">
        <v>7.1344847983317698E-8</v>
      </c>
    </row>
    <row r="14" spans="2:12" ht="12.75" customHeight="1" x14ac:dyDescent="0.2">
      <c r="B14" s="58" t="s">
        <v>2130</v>
      </c>
      <c r="C14" s="14" t="s">
        <v>2131</v>
      </c>
      <c r="D14" s="14" t="s">
        <v>317</v>
      </c>
      <c r="E14" s="14" t="s">
        <v>49</v>
      </c>
      <c r="F14" s="27">
        <v>45287</v>
      </c>
      <c r="G14" s="23">
        <v>1000000</v>
      </c>
      <c r="H14" s="23">
        <v>37.068399999999997</v>
      </c>
      <c r="I14" s="23">
        <v>370.68400000000003</v>
      </c>
      <c r="J14" s="13">
        <v>1.090778467E-3</v>
      </c>
      <c r="K14" s="13">
        <v>1.7049483266999999E-2</v>
      </c>
      <c r="L14" s="62">
        <v>2.92189829190354E-5</v>
      </c>
    </row>
    <row r="15" spans="2:12" ht="12.75" customHeight="1" x14ac:dyDescent="0.2">
      <c r="B15" s="58" t="s">
        <v>2132</v>
      </c>
      <c r="C15" s="14" t="s">
        <v>2133</v>
      </c>
      <c r="D15" s="14" t="s">
        <v>532</v>
      </c>
      <c r="E15" s="14" t="s">
        <v>49</v>
      </c>
      <c r="F15" s="27">
        <v>44812</v>
      </c>
      <c r="G15" s="23">
        <v>271390</v>
      </c>
      <c r="H15" s="23">
        <v>46.934899999999999</v>
      </c>
      <c r="I15" s="23">
        <v>127.37663000000001</v>
      </c>
      <c r="J15" s="54" t="s">
        <v>2591</v>
      </c>
      <c r="K15" s="13">
        <v>5.858644348E-3</v>
      </c>
      <c r="L15" s="62">
        <v>1.0040399845297601E-5</v>
      </c>
    </row>
    <row r="16" spans="2:12" ht="12.75" customHeight="1" x14ac:dyDescent="0.2">
      <c r="B16" s="58" t="s">
        <v>2134</v>
      </c>
      <c r="C16" s="14" t="s">
        <v>2135</v>
      </c>
      <c r="D16" s="14" t="s">
        <v>2136</v>
      </c>
      <c r="E16" s="14" t="s">
        <v>49</v>
      </c>
      <c r="F16" s="27">
        <v>44468</v>
      </c>
      <c r="G16" s="23">
        <v>352800</v>
      </c>
      <c r="H16" s="23">
        <v>644.072</v>
      </c>
      <c r="I16" s="23">
        <v>2272.28602</v>
      </c>
      <c r="J16" s="54" t="s">
        <v>2591</v>
      </c>
      <c r="K16" s="13">
        <v>0.104513015064</v>
      </c>
      <c r="L16" s="62">
        <v>1.79111821E-4</v>
      </c>
    </row>
    <row r="17" spans="2:12" ht="12.75" customHeight="1" x14ac:dyDescent="0.2">
      <c r="B17" s="58" t="s">
        <v>2137</v>
      </c>
      <c r="C17" s="14" t="s">
        <v>2138</v>
      </c>
      <c r="D17" s="14" t="s">
        <v>2136</v>
      </c>
      <c r="E17" s="14" t="s">
        <v>49</v>
      </c>
      <c r="F17" s="27">
        <v>44609</v>
      </c>
      <c r="G17" s="23">
        <v>1900000</v>
      </c>
      <c r="H17" s="23">
        <v>6.1833</v>
      </c>
      <c r="I17" s="23">
        <v>117.48269999999999</v>
      </c>
      <c r="J17" s="54" t="s">
        <v>2591</v>
      </c>
      <c r="K17" s="13">
        <v>5.4035764360000002E-3</v>
      </c>
      <c r="L17" s="62">
        <v>9.2605157076705808E-6</v>
      </c>
    </row>
    <row r="18" spans="2:12" ht="12.75" customHeight="1" x14ac:dyDescent="0.2">
      <c r="B18" s="58" t="s">
        <v>2139</v>
      </c>
      <c r="C18" s="14" t="s">
        <v>2140</v>
      </c>
      <c r="D18" s="14" t="s">
        <v>1681</v>
      </c>
      <c r="E18" s="14" t="s">
        <v>49</v>
      </c>
      <c r="F18" s="27">
        <v>45103</v>
      </c>
      <c r="G18" s="23">
        <v>600000</v>
      </c>
      <c r="H18" s="23">
        <v>108.556</v>
      </c>
      <c r="I18" s="23">
        <v>651.33600000000001</v>
      </c>
      <c r="J18" s="13">
        <v>2.4109444339999999E-3</v>
      </c>
      <c r="K18" s="13">
        <v>2.9957975615999999E-2</v>
      </c>
      <c r="L18" s="62">
        <v>5.1341237977773103E-5</v>
      </c>
    </row>
    <row r="19" spans="2:12" ht="12.75" customHeight="1" x14ac:dyDescent="0.2">
      <c r="B19" s="58" t="s">
        <v>2141</v>
      </c>
      <c r="C19" s="14" t="s">
        <v>2142</v>
      </c>
      <c r="D19" s="14" t="s">
        <v>1823</v>
      </c>
      <c r="E19" s="14" t="s">
        <v>49</v>
      </c>
      <c r="F19" s="27">
        <v>44307</v>
      </c>
      <c r="G19" s="23">
        <v>1010000.08</v>
      </c>
      <c r="H19" s="23">
        <v>4.1805000000000003</v>
      </c>
      <c r="I19" s="23">
        <v>42.223050000000001</v>
      </c>
      <c r="J19" s="54" t="s">
        <v>2591</v>
      </c>
      <c r="K19" s="13">
        <v>1.9420346829999999E-3</v>
      </c>
      <c r="L19" s="62">
        <v>3.3282110280982702E-6</v>
      </c>
    </row>
    <row r="20" spans="2:12" ht="12.75" customHeight="1" x14ac:dyDescent="0.2">
      <c r="B20" s="58" t="s">
        <v>2143</v>
      </c>
      <c r="C20" s="14" t="s">
        <v>2144</v>
      </c>
      <c r="D20" s="14" t="s">
        <v>1513</v>
      </c>
      <c r="E20" s="14" t="s">
        <v>49</v>
      </c>
      <c r="F20" s="27">
        <v>43993</v>
      </c>
      <c r="G20" s="23">
        <v>9000</v>
      </c>
      <c r="H20" s="23">
        <v>0.60140000000000005</v>
      </c>
      <c r="I20" s="23">
        <v>5.4129999999999998E-2</v>
      </c>
      <c r="J20" s="54" t="s">
        <v>2591</v>
      </c>
      <c r="K20" s="13">
        <v>2.4896907588316599E-6</v>
      </c>
      <c r="L20" s="62">
        <v>4.2667704713647897E-9</v>
      </c>
    </row>
    <row r="21" spans="2:12" ht="12.75" customHeight="1" x14ac:dyDescent="0.2">
      <c r="B21" s="58" t="s">
        <v>2145</v>
      </c>
      <c r="C21" s="14" t="s">
        <v>2146</v>
      </c>
      <c r="D21" s="14" t="s">
        <v>789</v>
      </c>
      <c r="E21" s="14" t="s">
        <v>49</v>
      </c>
      <c r="F21" s="27">
        <v>43958</v>
      </c>
      <c r="G21" s="23">
        <v>740000</v>
      </c>
      <c r="H21" s="23">
        <v>8.2827000000000002</v>
      </c>
      <c r="I21" s="23">
        <v>61.291980000000002</v>
      </c>
      <c r="J21" s="54" t="s">
        <v>2591</v>
      </c>
      <c r="K21" s="13">
        <v>2.8191035690000002E-3</v>
      </c>
      <c r="L21" s="62">
        <v>4.8313100017639297E-6</v>
      </c>
    </row>
    <row r="22" spans="2:12" ht="12.75" customHeight="1" x14ac:dyDescent="0.2">
      <c r="B22" s="58" t="s">
        <v>2147</v>
      </c>
      <c r="C22" s="14" t="s">
        <v>2148</v>
      </c>
      <c r="D22" s="14" t="s">
        <v>304</v>
      </c>
      <c r="E22" s="14" t="s">
        <v>49</v>
      </c>
      <c r="F22" s="27">
        <v>44719</v>
      </c>
      <c r="G22" s="23">
        <v>34280.480000000003</v>
      </c>
      <c r="H22" s="23">
        <v>46.807200000000002</v>
      </c>
      <c r="I22" s="23">
        <v>16.045729999999999</v>
      </c>
      <c r="J22" s="54" t="s">
        <v>2591</v>
      </c>
      <c r="K22" s="13">
        <v>7.3801784E-4</v>
      </c>
      <c r="L22" s="62">
        <v>1.26479672927198E-6</v>
      </c>
    </row>
    <row r="23" spans="2:12" ht="12.75" customHeight="1" x14ac:dyDescent="0.2">
      <c r="B23" s="58" t="s">
        <v>2149</v>
      </c>
      <c r="C23" s="14" t="s">
        <v>2150</v>
      </c>
      <c r="D23" s="14" t="s">
        <v>304</v>
      </c>
      <c r="E23" s="14" t="s">
        <v>49</v>
      </c>
      <c r="F23" s="27">
        <v>44735</v>
      </c>
      <c r="G23" s="23">
        <v>25000</v>
      </c>
      <c r="H23" s="23">
        <v>12.659000000000001</v>
      </c>
      <c r="I23" s="23">
        <v>3.1647500000000002</v>
      </c>
      <c r="J23" s="54" t="s">
        <v>2591</v>
      </c>
      <c r="K23" s="13">
        <v>1.45561589E-4</v>
      </c>
      <c r="L23" s="62">
        <v>2.4945985311752699E-7</v>
      </c>
    </row>
    <row r="24" spans="2:12" ht="12.75" customHeight="1" x14ac:dyDescent="0.2">
      <c r="B24" s="58" t="s">
        <v>2151</v>
      </c>
      <c r="C24" s="14" t="s">
        <v>2152</v>
      </c>
      <c r="D24" s="14" t="s">
        <v>1066</v>
      </c>
      <c r="E24" s="14" t="s">
        <v>49</v>
      </c>
      <c r="F24" s="27">
        <v>44329</v>
      </c>
      <c r="G24" s="23">
        <v>58752</v>
      </c>
      <c r="H24" s="23">
        <v>4.9500000000000002E-2</v>
      </c>
      <c r="I24" s="23">
        <v>2.9080000000000002E-2</v>
      </c>
      <c r="J24" s="54" t="s">
        <v>2591</v>
      </c>
      <c r="K24" s="13">
        <v>1.3375246123559E-6</v>
      </c>
      <c r="L24" s="62">
        <v>2.2922166138423798E-9</v>
      </c>
    </row>
    <row r="25" spans="2:12" ht="12.75" customHeight="1" x14ac:dyDescent="0.2">
      <c r="B25" s="57" t="s">
        <v>2153</v>
      </c>
      <c r="C25" s="54" t="s">
        <v>2591</v>
      </c>
      <c r="D25" s="54" t="s">
        <v>2591</v>
      </c>
      <c r="E25" s="54" t="s">
        <v>2591</v>
      </c>
      <c r="F25" s="54" t="s">
        <v>2591</v>
      </c>
      <c r="G25" s="54" t="s">
        <v>2591</v>
      </c>
      <c r="H25" s="54" t="s">
        <v>2591</v>
      </c>
      <c r="I25" s="22">
        <v>18078.776809999999</v>
      </c>
      <c r="J25" s="54" t="s">
        <v>2591</v>
      </c>
      <c r="K25" s="20">
        <v>0.83152713014599999</v>
      </c>
      <c r="L25" s="61">
        <v>1.425050638E-3</v>
      </c>
    </row>
    <row r="26" spans="2:12" ht="12.75" customHeight="1" x14ac:dyDescent="0.2">
      <c r="B26" s="58" t="s">
        <v>2154</v>
      </c>
      <c r="C26" s="14" t="s">
        <v>2155</v>
      </c>
      <c r="D26" s="14" t="s">
        <v>2156</v>
      </c>
      <c r="E26" s="14" t="s">
        <v>50</v>
      </c>
      <c r="F26" s="27">
        <v>44195</v>
      </c>
      <c r="G26" s="23">
        <v>5</v>
      </c>
      <c r="H26" s="23">
        <v>4.2960000000000003</v>
      </c>
      <c r="I26" s="23">
        <v>7.7999999999999999E-4</v>
      </c>
      <c r="J26" s="54" t="s">
        <v>2591</v>
      </c>
      <c r="K26" s="13">
        <v>3.5875832105832203E-8</v>
      </c>
      <c r="L26" s="62">
        <v>6.1483114126446297E-11</v>
      </c>
    </row>
    <row r="27" spans="2:12" ht="12.75" customHeight="1" x14ac:dyDescent="0.2">
      <c r="B27" s="58" t="s">
        <v>2157</v>
      </c>
      <c r="C27" s="14" t="s">
        <v>2158</v>
      </c>
      <c r="D27" s="14" t="s">
        <v>219</v>
      </c>
      <c r="E27" s="14" t="s">
        <v>50</v>
      </c>
      <c r="F27" s="27">
        <v>44997</v>
      </c>
      <c r="G27" s="23">
        <v>4044.7</v>
      </c>
      <c r="H27" s="23">
        <v>100.3322</v>
      </c>
      <c r="I27" s="23">
        <v>14.718859999999999</v>
      </c>
      <c r="J27" s="54" t="s">
        <v>2591</v>
      </c>
      <c r="K27" s="13">
        <v>6.7698891000000005E-4</v>
      </c>
      <c r="L27" s="62">
        <v>1.16020685793742E-6</v>
      </c>
    </row>
    <row r="28" spans="2:12" ht="12.75" customHeight="1" x14ac:dyDescent="0.2">
      <c r="B28" s="58" t="s">
        <v>2159</v>
      </c>
      <c r="C28" s="14" t="s">
        <v>2160</v>
      </c>
      <c r="D28" s="14" t="s">
        <v>219</v>
      </c>
      <c r="E28" s="14" t="s">
        <v>50</v>
      </c>
      <c r="F28" s="27">
        <v>44616</v>
      </c>
      <c r="G28" s="23">
        <v>111000</v>
      </c>
      <c r="H28" s="23">
        <v>100</v>
      </c>
      <c r="I28" s="23">
        <v>402.59699999999998</v>
      </c>
      <c r="J28" s="54" t="s">
        <v>2591</v>
      </c>
      <c r="K28" s="13">
        <v>1.8517310741E-2</v>
      </c>
      <c r="L28" s="62">
        <v>3.1734509356365298E-5</v>
      </c>
    </row>
    <row r="29" spans="2:12" ht="12.75" customHeight="1" x14ac:dyDescent="0.2">
      <c r="B29" s="58" t="s">
        <v>2161</v>
      </c>
      <c r="C29" s="14" t="s">
        <v>2162</v>
      </c>
      <c r="D29" s="14" t="s">
        <v>1131</v>
      </c>
      <c r="E29" s="14" t="s">
        <v>50</v>
      </c>
      <c r="F29" s="27">
        <v>44923</v>
      </c>
      <c r="G29" s="23">
        <v>2700164.71</v>
      </c>
      <c r="H29" s="23">
        <v>166.65649999999999</v>
      </c>
      <c r="I29" s="23">
        <v>16321.5</v>
      </c>
      <c r="J29" s="54" t="s">
        <v>2591</v>
      </c>
      <c r="K29" s="13">
        <v>0.75070178681400002</v>
      </c>
      <c r="L29" s="62">
        <v>1.286534163E-3</v>
      </c>
    </row>
    <row r="30" spans="2:12" ht="12.75" customHeight="1" x14ac:dyDescent="0.2">
      <c r="B30" s="58" t="s">
        <v>2163</v>
      </c>
      <c r="C30" s="14" t="s">
        <v>2164</v>
      </c>
      <c r="D30" s="14" t="s">
        <v>1131</v>
      </c>
      <c r="E30" s="14" t="s">
        <v>50</v>
      </c>
      <c r="F30" s="27">
        <v>43907</v>
      </c>
      <c r="G30" s="23">
        <v>104000</v>
      </c>
      <c r="H30" s="23">
        <v>40.471400000000003</v>
      </c>
      <c r="I30" s="23">
        <v>152.66136</v>
      </c>
      <c r="J30" s="54" t="s">
        <v>2591</v>
      </c>
      <c r="K30" s="13">
        <v>7.0216068210000003E-3</v>
      </c>
      <c r="L30" s="62">
        <v>1.20334561789468E-5</v>
      </c>
    </row>
    <row r="31" spans="2:12" ht="12.75" customHeight="1" thickBot="1" x14ac:dyDescent="0.25">
      <c r="B31" s="58" t="s">
        <v>2165</v>
      </c>
      <c r="C31" s="14" t="s">
        <v>2166</v>
      </c>
      <c r="D31" s="14" t="s">
        <v>1131</v>
      </c>
      <c r="E31" s="14" t="s">
        <v>50</v>
      </c>
      <c r="F31" s="27">
        <v>44287</v>
      </c>
      <c r="G31" s="23">
        <v>100000</v>
      </c>
      <c r="H31" s="23">
        <v>223.2166</v>
      </c>
      <c r="I31" s="23">
        <v>809.60661000000005</v>
      </c>
      <c r="J31" s="54" t="s">
        <v>2591</v>
      </c>
      <c r="K31" s="13">
        <v>3.7237577963999999E-2</v>
      </c>
      <c r="L31" s="62">
        <v>6.3816840513019604E-5</v>
      </c>
    </row>
    <row r="32" spans="2:12" ht="12.75" customHeight="1" x14ac:dyDescent="0.2">
      <c r="B32" s="72" t="s">
        <v>2167</v>
      </c>
      <c r="C32" s="73" t="s">
        <v>2168</v>
      </c>
      <c r="D32" s="73" t="s">
        <v>1131</v>
      </c>
      <c r="E32" s="73" t="s">
        <v>50</v>
      </c>
      <c r="F32" s="88">
        <v>45277</v>
      </c>
      <c r="G32" s="74">
        <v>2125000</v>
      </c>
      <c r="H32" s="74">
        <v>4.9004000000000003</v>
      </c>
      <c r="I32" s="74">
        <v>377.69220000000001</v>
      </c>
      <c r="J32" s="69" t="s">
        <v>2591</v>
      </c>
      <c r="K32" s="75">
        <v>1.7371823019000001E-2</v>
      </c>
      <c r="L32" s="76">
        <v>2.9771400817011E-5</v>
      </c>
    </row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1:L23"/>
  <sheetViews>
    <sheetView rightToLeft="1" workbookViewId="0"/>
  </sheetViews>
  <sheetFormatPr defaultRowHeight="12.75" customHeight="1" x14ac:dyDescent="0.2"/>
  <cols>
    <col min="2" max="2" width="32.7109375" bestFit="1" customWidth="1"/>
    <col min="3" max="3" width="35.28515625" bestFit="1" customWidth="1"/>
    <col min="4" max="5" width="13.7109375" bestFit="1" customWidth="1"/>
    <col min="6" max="6" width="17.5703125" bestFit="1" customWidth="1"/>
    <col min="7" max="7" width="12.42578125" bestFit="1" customWidth="1"/>
    <col min="8" max="8" width="10" bestFit="1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12533</v>
      </c>
    </row>
    <row r="6" spans="2:12" ht="12.75" customHeight="1" x14ac:dyDescent="0.2">
      <c r="B6" s="45" t="s">
        <v>2169</v>
      </c>
      <c r="C6" s="46"/>
      <c r="D6" s="46"/>
      <c r="E6" s="46"/>
      <c r="F6" s="46"/>
      <c r="G6" s="46"/>
      <c r="H6" s="46"/>
      <c r="I6" s="46"/>
      <c r="J6" s="46"/>
      <c r="K6" s="46"/>
      <c r="L6" s="47"/>
    </row>
    <row r="7" spans="2:12" ht="12.75" customHeight="1" x14ac:dyDescent="0.2">
      <c r="B7" s="48" t="s">
        <v>2170</v>
      </c>
      <c r="C7" s="49"/>
      <c r="D7" s="49"/>
      <c r="E7" s="49"/>
      <c r="F7" s="49"/>
      <c r="G7" s="49"/>
      <c r="H7" s="49"/>
      <c r="I7" s="49"/>
      <c r="J7" s="49"/>
      <c r="K7" s="49"/>
      <c r="L7" s="50"/>
    </row>
    <row r="8" spans="2:12" ht="12.75" customHeight="1" x14ac:dyDescent="0.2">
      <c r="B8" s="4" t="s">
        <v>71</v>
      </c>
      <c r="C8" s="4" t="s">
        <v>72</v>
      </c>
      <c r="D8" s="4" t="s">
        <v>229</v>
      </c>
      <c r="E8" s="4" t="s">
        <v>76</v>
      </c>
      <c r="F8" s="4" t="s">
        <v>139</v>
      </c>
      <c r="G8" s="4" t="s">
        <v>141</v>
      </c>
      <c r="H8" s="4" t="s">
        <v>142</v>
      </c>
      <c r="I8" s="4" t="s">
        <v>9</v>
      </c>
      <c r="J8" s="4" t="s">
        <v>144</v>
      </c>
      <c r="K8" s="4" t="s">
        <v>80</v>
      </c>
      <c r="L8" s="4" t="s">
        <v>231</v>
      </c>
    </row>
    <row r="9" spans="2:12" ht="12.75" customHeight="1" x14ac:dyDescent="0.2">
      <c r="B9" s="5"/>
      <c r="C9" s="5"/>
      <c r="D9" s="5"/>
      <c r="E9" s="5"/>
      <c r="F9" s="6" t="s">
        <v>146</v>
      </c>
      <c r="G9" s="6" t="s">
        <v>148</v>
      </c>
      <c r="H9" s="6" t="s">
        <v>149</v>
      </c>
      <c r="I9" s="6" t="s">
        <v>11</v>
      </c>
      <c r="J9" s="6" t="s">
        <v>12</v>
      </c>
      <c r="K9" s="6" t="s">
        <v>12</v>
      </c>
      <c r="L9" s="6" t="s">
        <v>12</v>
      </c>
    </row>
    <row r="10" spans="2:12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</row>
    <row r="11" spans="2:12" ht="12.75" customHeight="1" x14ac:dyDescent="0.2">
      <c r="B11" s="18" t="s">
        <v>2171</v>
      </c>
      <c r="C11" s="9"/>
      <c r="D11" s="9"/>
      <c r="E11" s="9"/>
      <c r="F11" s="9"/>
      <c r="G11" s="9"/>
      <c r="H11" s="9"/>
      <c r="I11" s="9"/>
      <c r="J11" s="9"/>
      <c r="K11" s="9"/>
      <c r="L11" s="9"/>
    </row>
    <row r="12" spans="2:12" ht="12.75" customHeight="1" x14ac:dyDescent="0.2">
      <c r="B12" s="18" t="s">
        <v>2172</v>
      </c>
      <c r="C12" s="9"/>
      <c r="D12" s="9"/>
      <c r="E12" s="9"/>
      <c r="F12" s="9"/>
      <c r="G12" s="9"/>
      <c r="H12" s="9"/>
      <c r="I12" s="9"/>
      <c r="J12" s="9"/>
      <c r="K12" s="9"/>
      <c r="L12" s="9"/>
    </row>
    <row r="13" spans="2:12" ht="12.75" customHeight="1" x14ac:dyDescent="0.2">
      <c r="B13" s="18" t="s">
        <v>2173</v>
      </c>
      <c r="C13" s="9"/>
      <c r="D13" s="9"/>
      <c r="E13" s="9"/>
      <c r="F13" s="9"/>
      <c r="G13" s="9"/>
      <c r="H13" s="9"/>
      <c r="I13" s="9"/>
      <c r="J13" s="9"/>
      <c r="K13" s="9"/>
      <c r="L13" s="9"/>
    </row>
    <row r="14" spans="2:12" ht="12.75" customHeight="1" x14ac:dyDescent="0.2">
      <c r="B14" s="18" t="s">
        <v>2174</v>
      </c>
      <c r="C14" s="9"/>
      <c r="D14" s="9"/>
      <c r="E14" s="9"/>
      <c r="F14" s="9"/>
      <c r="G14" s="9"/>
      <c r="H14" s="9"/>
      <c r="I14" s="9"/>
      <c r="J14" s="9"/>
      <c r="K14" s="9"/>
      <c r="L14" s="9"/>
    </row>
    <row r="15" spans="2:12" ht="12.75" customHeight="1" x14ac:dyDescent="0.2">
      <c r="B15" s="18" t="s">
        <v>2175</v>
      </c>
      <c r="C15" s="9"/>
      <c r="D15" s="9"/>
      <c r="E15" s="9"/>
      <c r="F15" s="9"/>
      <c r="G15" s="9"/>
      <c r="H15" s="9"/>
      <c r="I15" s="9"/>
      <c r="J15" s="9"/>
      <c r="K15" s="9"/>
      <c r="L15" s="9"/>
    </row>
    <row r="16" spans="2:12" ht="12.75" customHeight="1" x14ac:dyDescent="0.2">
      <c r="B16" s="18" t="s">
        <v>2176</v>
      </c>
      <c r="C16" s="9"/>
      <c r="D16" s="9"/>
      <c r="E16" s="9"/>
      <c r="F16" s="9"/>
      <c r="G16" s="9"/>
      <c r="H16" s="9"/>
      <c r="I16" s="9"/>
      <c r="J16" s="9"/>
      <c r="K16" s="9"/>
      <c r="L16" s="9"/>
    </row>
    <row r="17" spans="2:12" ht="12.75" customHeight="1" x14ac:dyDescent="0.2">
      <c r="B17" s="18" t="s">
        <v>2177</v>
      </c>
      <c r="C17" s="9"/>
      <c r="D17" s="9"/>
      <c r="E17" s="9"/>
      <c r="F17" s="9"/>
      <c r="G17" s="9"/>
      <c r="H17" s="9"/>
      <c r="I17" s="9"/>
      <c r="J17" s="9"/>
      <c r="K17" s="9"/>
      <c r="L17" s="9"/>
    </row>
    <row r="18" spans="2:12" ht="12.75" customHeight="1" x14ac:dyDescent="0.2">
      <c r="B18" s="18" t="s">
        <v>2178</v>
      </c>
      <c r="C18" s="9"/>
      <c r="D18" s="9"/>
      <c r="E18" s="9"/>
      <c r="F18" s="9"/>
      <c r="G18" s="9"/>
      <c r="H18" s="9"/>
      <c r="I18" s="9"/>
      <c r="J18" s="9"/>
      <c r="K18" s="9"/>
      <c r="L18" s="9"/>
    </row>
    <row r="19" spans="2:12" ht="12.75" customHeight="1" x14ac:dyDescent="0.2">
      <c r="B19" s="18" t="s">
        <v>2179</v>
      </c>
      <c r="C19" s="9"/>
      <c r="D19" s="9"/>
      <c r="E19" s="9"/>
      <c r="F19" s="9"/>
      <c r="G19" s="9"/>
      <c r="H19" s="9"/>
      <c r="I19" s="9"/>
      <c r="J19" s="9"/>
      <c r="K19" s="9"/>
      <c r="L19" s="9"/>
    </row>
    <row r="20" spans="2:12" ht="12.75" customHeight="1" x14ac:dyDescent="0.2">
      <c r="B20" s="18" t="s">
        <v>2180</v>
      </c>
      <c r="C20" s="9"/>
      <c r="D20" s="9"/>
      <c r="E20" s="9"/>
      <c r="F20" s="9"/>
      <c r="G20" s="9"/>
      <c r="H20" s="9"/>
      <c r="I20" s="9"/>
      <c r="J20" s="9"/>
      <c r="K20" s="9"/>
      <c r="L20" s="9"/>
    </row>
    <row r="21" spans="2:12" ht="12.75" customHeight="1" x14ac:dyDescent="0.2">
      <c r="B21" s="18" t="s">
        <v>2181</v>
      </c>
      <c r="C21" s="9"/>
      <c r="D21" s="9"/>
      <c r="E21" s="9"/>
      <c r="F21" s="9"/>
      <c r="G21" s="9"/>
      <c r="H21" s="9"/>
      <c r="I21" s="9"/>
      <c r="J21" s="9"/>
      <c r="K21" s="9"/>
      <c r="L21" s="9"/>
    </row>
    <row r="22" spans="2:12" ht="12.75" customHeight="1" x14ac:dyDescent="0.2">
      <c r="B22" s="18" t="s">
        <v>2182</v>
      </c>
      <c r="C22" s="9"/>
      <c r="D22" s="9"/>
      <c r="E22" s="9"/>
      <c r="F22" s="9"/>
      <c r="G22" s="9"/>
      <c r="H22" s="9"/>
      <c r="I22" s="9"/>
      <c r="J22" s="9"/>
      <c r="K22" s="9"/>
      <c r="L22" s="9"/>
    </row>
    <row r="23" spans="2:12" ht="12.75" customHeight="1" x14ac:dyDescent="0.2">
      <c r="B23" s="18" t="s">
        <v>2183</v>
      </c>
      <c r="C23" s="9"/>
      <c r="D23" s="9"/>
      <c r="E23" s="9"/>
      <c r="F23" s="9"/>
      <c r="G23" s="9"/>
      <c r="H23" s="9"/>
      <c r="I23" s="9"/>
      <c r="J23" s="9"/>
      <c r="K23" s="9"/>
      <c r="L23" s="9"/>
    </row>
  </sheetData>
  <mergeCells count="2">
    <mergeCell ref="B6:L6"/>
    <mergeCell ref="B7:L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0000"/>
  <sheetViews>
    <sheetView rightToLeft="1" topLeftCell="G1" workbookViewId="0">
      <selection activeCell="M1" sqref="M1:XFD1048576"/>
    </sheetView>
  </sheetViews>
  <sheetFormatPr defaultColWidth="0" defaultRowHeight="12.75" customHeight="1" zeroHeight="1" x14ac:dyDescent="0.2"/>
  <cols>
    <col min="1" max="1" width="9.140625" customWidth="1"/>
    <col min="2" max="2" width="54.28515625" bestFit="1" customWidth="1"/>
    <col min="3" max="3" width="35.28515625" bestFit="1" customWidth="1"/>
    <col min="4" max="4" width="16.28515625" bestFit="1" customWidth="1"/>
    <col min="5" max="5" width="10.85546875" customWidth="1"/>
    <col min="6" max="6" width="12.42578125" bestFit="1" customWidth="1"/>
    <col min="7" max="7" width="15" bestFit="1" customWidth="1"/>
    <col min="8" max="8" width="16.28515625" bestFit="1" customWidth="1"/>
    <col min="9" max="9" width="18.85546875" bestFit="1" customWidth="1"/>
    <col min="10" max="10" width="17.5703125" bestFit="1" customWidth="1"/>
    <col min="11" max="11" width="34" bestFit="1" customWidth="1"/>
    <col min="12" max="12" width="30.140625" bestFit="1" customWidth="1"/>
    <col min="53" max="16384" width="9.140625" hidden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12533</v>
      </c>
    </row>
    <row r="5" spans="2:12" ht="12.75" customHeight="1" x14ac:dyDescent="0.2"/>
    <row r="6" spans="2:12" ht="12.75" customHeight="1" thickBot="1" x14ac:dyDescent="0.25">
      <c r="B6" s="63" t="s">
        <v>70</v>
      </c>
      <c r="C6" s="65" t="s">
        <v>2591</v>
      </c>
      <c r="D6" s="65" t="s">
        <v>2592</v>
      </c>
      <c r="E6" s="65" t="s">
        <v>2593</v>
      </c>
      <c r="F6" s="65" t="s">
        <v>2594</v>
      </c>
      <c r="G6" s="65" t="s">
        <v>2595</v>
      </c>
      <c r="H6" s="65" t="s">
        <v>2596</v>
      </c>
      <c r="I6" s="65" t="s">
        <v>2597</v>
      </c>
      <c r="J6" s="65" t="s">
        <v>2598</v>
      </c>
      <c r="K6" s="65" t="s">
        <v>2599</v>
      </c>
      <c r="L6" s="65" t="s">
        <v>2600</v>
      </c>
    </row>
    <row r="7" spans="2:12" ht="12.75" customHeight="1" thickBot="1" x14ac:dyDescent="0.25">
      <c r="B7" s="56" t="s">
        <v>71</v>
      </c>
      <c r="C7" s="4" t="s">
        <v>72</v>
      </c>
      <c r="D7" s="4" t="s">
        <v>73</v>
      </c>
      <c r="E7" s="4" t="s">
        <v>74</v>
      </c>
      <c r="F7" s="4" t="s">
        <v>75</v>
      </c>
      <c r="G7" s="4" t="s">
        <v>76</v>
      </c>
      <c r="H7" s="4" t="s">
        <v>77</v>
      </c>
      <c r="I7" s="4" t="s">
        <v>78</v>
      </c>
      <c r="J7" s="4" t="s">
        <v>79</v>
      </c>
      <c r="K7" s="4" t="s">
        <v>80</v>
      </c>
      <c r="L7" s="59" t="s">
        <v>81</v>
      </c>
    </row>
    <row r="8" spans="2:12" ht="12.75" customHeight="1" x14ac:dyDescent="0.2">
      <c r="B8" s="66" t="s">
        <v>2591</v>
      </c>
      <c r="C8" s="52" t="s">
        <v>2591</v>
      </c>
      <c r="D8" s="52" t="s">
        <v>2591</v>
      </c>
      <c r="E8" s="52" t="s">
        <v>2591</v>
      </c>
      <c r="F8" s="52" t="s">
        <v>2591</v>
      </c>
      <c r="G8" s="52" t="s">
        <v>2591</v>
      </c>
      <c r="H8" s="4" t="s">
        <v>12</v>
      </c>
      <c r="I8" s="4" t="s">
        <v>12</v>
      </c>
      <c r="J8" s="4" t="s">
        <v>11</v>
      </c>
      <c r="K8" s="4" t="s">
        <v>12</v>
      </c>
      <c r="L8" s="59" t="s">
        <v>12</v>
      </c>
    </row>
    <row r="9" spans="2:12" ht="12.75" customHeight="1" x14ac:dyDescent="0.2">
      <c r="B9" s="67" t="s">
        <v>2591</v>
      </c>
      <c r="C9" s="6" t="s">
        <v>13</v>
      </c>
      <c r="D9" s="6" t="s">
        <v>14</v>
      </c>
      <c r="E9" s="6" t="s">
        <v>82</v>
      </c>
      <c r="F9" s="6" t="s">
        <v>83</v>
      </c>
      <c r="G9" s="6" t="s">
        <v>84</v>
      </c>
      <c r="H9" s="6" t="s">
        <v>85</v>
      </c>
      <c r="I9" s="6" t="s">
        <v>86</v>
      </c>
      <c r="J9" s="6" t="s">
        <v>87</v>
      </c>
      <c r="K9" s="6" t="s">
        <v>88</v>
      </c>
      <c r="L9" s="60" t="s">
        <v>89</v>
      </c>
    </row>
    <row r="10" spans="2:12" ht="12.75" customHeight="1" x14ac:dyDescent="0.2">
      <c r="B10" s="57" t="s">
        <v>90</v>
      </c>
      <c r="C10" s="54" t="s">
        <v>2591</v>
      </c>
      <c r="D10" s="54" t="s">
        <v>2591</v>
      </c>
      <c r="E10" s="54" t="s">
        <v>2591</v>
      </c>
      <c r="F10" s="54" t="s">
        <v>2591</v>
      </c>
      <c r="G10" s="54" t="s">
        <v>2591</v>
      </c>
      <c r="H10" s="54" t="s">
        <v>2591</v>
      </c>
      <c r="I10" s="54" t="s">
        <v>2591</v>
      </c>
      <c r="J10" s="19">
        <v>1730728.9691999999</v>
      </c>
      <c r="K10" s="20">
        <v>1</v>
      </c>
      <c r="L10" s="61">
        <v>0.13642385478800001</v>
      </c>
    </row>
    <row r="11" spans="2:12" ht="12.75" customHeight="1" x14ac:dyDescent="0.2">
      <c r="B11" s="57" t="s">
        <v>91</v>
      </c>
      <c r="C11" s="54" t="s">
        <v>2591</v>
      </c>
      <c r="D11" s="54" t="s">
        <v>2591</v>
      </c>
      <c r="E11" s="54" t="s">
        <v>2591</v>
      </c>
      <c r="F11" s="54" t="s">
        <v>2591</v>
      </c>
      <c r="G11" s="54" t="s">
        <v>2591</v>
      </c>
      <c r="H11" s="54" t="s">
        <v>2591</v>
      </c>
      <c r="I11" s="54" t="s">
        <v>2591</v>
      </c>
      <c r="J11" s="19">
        <v>1730728.9691999999</v>
      </c>
      <c r="K11" s="20">
        <v>1</v>
      </c>
      <c r="L11" s="61">
        <v>0.13642385478800001</v>
      </c>
    </row>
    <row r="12" spans="2:12" ht="12.75" customHeight="1" x14ac:dyDescent="0.2">
      <c r="B12" s="57" t="s">
        <v>92</v>
      </c>
      <c r="C12" s="54" t="s">
        <v>2591</v>
      </c>
      <c r="D12" s="54" t="s">
        <v>2591</v>
      </c>
      <c r="E12" s="54" t="s">
        <v>2591</v>
      </c>
      <c r="F12" s="54" t="s">
        <v>2591</v>
      </c>
      <c r="G12" s="54" t="s">
        <v>2591</v>
      </c>
      <c r="H12" s="54" t="s">
        <v>2591</v>
      </c>
      <c r="I12" s="54" t="s">
        <v>2591</v>
      </c>
      <c r="J12" s="19">
        <v>1287259.61036</v>
      </c>
      <c r="K12" s="20">
        <v>0.74376729879000003</v>
      </c>
      <c r="L12" s="61">
        <v>0.10146760196600001</v>
      </c>
    </row>
    <row r="13" spans="2:12" ht="12.75" customHeight="1" x14ac:dyDescent="0.2">
      <c r="B13" s="58" t="s">
        <v>93</v>
      </c>
      <c r="C13" s="14" t="s">
        <v>94</v>
      </c>
      <c r="D13" s="21">
        <v>12</v>
      </c>
      <c r="E13" s="14" t="s">
        <v>95</v>
      </c>
      <c r="F13" s="14" t="s">
        <v>96</v>
      </c>
      <c r="G13" s="14" t="s">
        <v>49</v>
      </c>
      <c r="H13" s="54" t="s">
        <v>2591</v>
      </c>
      <c r="I13" s="54" t="s">
        <v>2591</v>
      </c>
      <c r="J13" s="12">
        <v>1243158.37237</v>
      </c>
      <c r="K13" s="13">
        <v>0.71828599075400001</v>
      </c>
      <c r="L13" s="62">
        <v>9.7991343699000005E-2</v>
      </c>
    </row>
    <row r="14" spans="2:12" ht="12.75" customHeight="1" x14ac:dyDescent="0.2">
      <c r="B14" s="58" t="s">
        <v>97</v>
      </c>
      <c r="C14" s="14" t="s">
        <v>98</v>
      </c>
      <c r="D14" s="21">
        <v>10</v>
      </c>
      <c r="E14" s="14" t="s">
        <v>95</v>
      </c>
      <c r="F14" s="14" t="s">
        <v>96</v>
      </c>
      <c r="G14" s="14" t="s">
        <v>49</v>
      </c>
      <c r="H14" s="54" t="s">
        <v>2591</v>
      </c>
      <c r="I14" s="54" t="s">
        <v>2591</v>
      </c>
      <c r="J14" s="12">
        <v>2.1000000000000001E-4</v>
      </c>
      <c r="K14" s="13">
        <v>1.2133615588411199E-10</v>
      </c>
      <c r="L14" s="62">
        <v>1.6553146110966299E-11</v>
      </c>
    </row>
    <row r="15" spans="2:12" ht="12.75" customHeight="1" x14ac:dyDescent="0.2">
      <c r="B15" s="58" t="s">
        <v>99</v>
      </c>
      <c r="C15" s="14" t="s">
        <v>100</v>
      </c>
      <c r="D15" s="21">
        <v>20</v>
      </c>
      <c r="E15" s="14" t="s">
        <v>95</v>
      </c>
      <c r="F15" s="14" t="s">
        <v>96</v>
      </c>
      <c r="G15" s="14" t="s">
        <v>49</v>
      </c>
      <c r="H15" s="54" t="s">
        <v>2591</v>
      </c>
      <c r="I15" s="54" t="s">
        <v>2591</v>
      </c>
      <c r="J15" s="12">
        <v>44101.237780000003</v>
      </c>
      <c r="K15" s="13">
        <v>2.5481307913999999E-2</v>
      </c>
      <c r="L15" s="62">
        <v>3.4762582500000002E-3</v>
      </c>
    </row>
    <row r="16" spans="2:12" ht="12.75" customHeight="1" x14ac:dyDescent="0.2">
      <c r="B16" s="57" t="s">
        <v>101</v>
      </c>
      <c r="C16" s="54" t="s">
        <v>2591</v>
      </c>
      <c r="D16" s="54" t="s">
        <v>2591</v>
      </c>
      <c r="E16" s="54" t="s">
        <v>2591</v>
      </c>
      <c r="F16" s="54" t="s">
        <v>2591</v>
      </c>
      <c r="G16" s="54" t="s">
        <v>2591</v>
      </c>
      <c r="H16" s="54" t="s">
        <v>2591</v>
      </c>
      <c r="I16" s="54" t="s">
        <v>2591</v>
      </c>
      <c r="J16" s="19">
        <v>288552.86864</v>
      </c>
      <c r="K16" s="20">
        <v>0.16672331357100001</v>
      </c>
      <c r="L16" s="61">
        <v>2.2745037119999999E-2</v>
      </c>
    </row>
    <row r="17" spans="2:12" ht="12.75" customHeight="1" x14ac:dyDescent="0.2">
      <c r="B17" s="58" t="s">
        <v>102</v>
      </c>
      <c r="C17" s="14" t="s">
        <v>103</v>
      </c>
      <c r="D17" s="21">
        <v>12</v>
      </c>
      <c r="E17" s="14" t="s">
        <v>95</v>
      </c>
      <c r="F17" s="14" t="s">
        <v>96</v>
      </c>
      <c r="G17" s="14" t="s">
        <v>50</v>
      </c>
      <c r="H17" s="54" t="s">
        <v>2591</v>
      </c>
      <c r="I17" s="54" t="s">
        <v>2591</v>
      </c>
      <c r="J17" s="12">
        <v>191984.95277</v>
      </c>
      <c r="K17" s="13">
        <v>0.11092721979300001</v>
      </c>
      <c r="L17" s="62">
        <v>1.5133118924999999E-2</v>
      </c>
    </row>
    <row r="18" spans="2:12" ht="12.75" customHeight="1" x14ac:dyDescent="0.2">
      <c r="B18" s="58" t="s">
        <v>104</v>
      </c>
      <c r="C18" s="14" t="s">
        <v>105</v>
      </c>
      <c r="D18" s="21">
        <v>12</v>
      </c>
      <c r="E18" s="14" t="s">
        <v>95</v>
      </c>
      <c r="F18" s="14" t="s">
        <v>96</v>
      </c>
      <c r="G18" s="14" t="s">
        <v>61</v>
      </c>
      <c r="H18" s="54" t="s">
        <v>2591</v>
      </c>
      <c r="I18" s="54" t="s">
        <v>2591</v>
      </c>
      <c r="J18" s="12">
        <v>14.916689999999999</v>
      </c>
      <c r="K18" s="13">
        <v>8.6187324910237004E-6</v>
      </c>
      <c r="L18" s="62">
        <v>1.1758007098189999E-6</v>
      </c>
    </row>
    <row r="19" spans="2:12" ht="12.75" customHeight="1" x14ac:dyDescent="0.2">
      <c r="B19" s="58" t="s">
        <v>106</v>
      </c>
      <c r="C19" s="14" t="s">
        <v>107</v>
      </c>
      <c r="D19" s="21">
        <v>12</v>
      </c>
      <c r="E19" s="14" t="s">
        <v>95</v>
      </c>
      <c r="F19" s="14" t="s">
        <v>96</v>
      </c>
      <c r="G19" s="14" t="s">
        <v>52</v>
      </c>
      <c r="H19" s="54" t="s">
        <v>2591</v>
      </c>
      <c r="I19" s="54" t="s">
        <v>2591</v>
      </c>
      <c r="J19" s="12">
        <v>112.42247999999999</v>
      </c>
      <c r="K19" s="13">
        <v>6.4956721705516603E-5</v>
      </c>
      <c r="L19" s="62">
        <v>8.8616463695104195E-6</v>
      </c>
    </row>
    <row r="20" spans="2:12" ht="12.75" customHeight="1" x14ac:dyDescent="0.2">
      <c r="B20" s="58" t="s">
        <v>108</v>
      </c>
      <c r="C20" s="14" t="s">
        <v>109</v>
      </c>
      <c r="D20" s="21">
        <v>12</v>
      </c>
      <c r="E20" s="14" t="s">
        <v>95</v>
      </c>
      <c r="F20" s="14" t="s">
        <v>96</v>
      </c>
      <c r="G20" s="14" t="s">
        <v>59</v>
      </c>
      <c r="H20" s="54" t="s">
        <v>2591</v>
      </c>
      <c r="I20" s="54" t="s">
        <v>2591</v>
      </c>
      <c r="J20" s="12">
        <v>23037.807120000001</v>
      </c>
      <c r="K20" s="13">
        <v>1.3311042647000001E-2</v>
      </c>
      <c r="L20" s="62">
        <v>1.815943749E-3</v>
      </c>
    </row>
    <row r="21" spans="2:12" ht="12.75" customHeight="1" x14ac:dyDescent="0.2">
      <c r="B21" s="58" t="s">
        <v>110</v>
      </c>
      <c r="C21" s="14" t="s">
        <v>111</v>
      </c>
      <c r="D21" s="21">
        <v>12</v>
      </c>
      <c r="E21" s="14" t="s">
        <v>95</v>
      </c>
      <c r="F21" s="14" t="s">
        <v>96</v>
      </c>
      <c r="G21" s="14" t="s">
        <v>53</v>
      </c>
      <c r="H21" s="54" t="s">
        <v>2591</v>
      </c>
      <c r="I21" s="54" t="s">
        <v>2591</v>
      </c>
      <c r="J21" s="12">
        <v>8647.4250599999996</v>
      </c>
      <c r="K21" s="13">
        <v>4.9964062619999999E-3</v>
      </c>
      <c r="L21" s="62">
        <v>6.8162900199999999E-4</v>
      </c>
    </row>
    <row r="22" spans="2:12" ht="12.75" customHeight="1" x14ac:dyDescent="0.2">
      <c r="B22" s="58" t="s">
        <v>112</v>
      </c>
      <c r="C22" s="14" t="s">
        <v>113</v>
      </c>
      <c r="D22" s="21">
        <v>12</v>
      </c>
      <c r="E22" s="14" t="s">
        <v>95</v>
      </c>
      <c r="F22" s="14" t="s">
        <v>96</v>
      </c>
      <c r="G22" s="14" t="s">
        <v>51</v>
      </c>
      <c r="H22" s="54" t="s">
        <v>2591</v>
      </c>
      <c r="I22" s="54" t="s">
        <v>2591</v>
      </c>
      <c r="J22" s="12">
        <v>57022.194839999996</v>
      </c>
      <c r="K22" s="13">
        <v>3.2946923437000002E-2</v>
      </c>
      <c r="L22" s="62">
        <v>4.4947462979999997E-3</v>
      </c>
    </row>
    <row r="23" spans="2:12" ht="12.75" customHeight="1" x14ac:dyDescent="0.2">
      <c r="B23" s="58" t="s">
        <v>114</v>
      </c>
      <c r="C23" s="14" t="s">
        <v>115</v>
      </c>
      <c r="D23" s="21">
        <v>12</v>
      </c>
      <c r="E23" s="14" t="s">
        <v>95</v>
      </c>
      <c r="F23" s="14" t="s">
        <v>96</v>
      </c>
      <c r="G23" s="14" t="s">
        <v>50</v>
      </c>
      <c r="H23" s="54" t="s">
        <v>2591</v>
      </c>
      <c r="I23" s="54" t="s">
        <v>2591</v>
      </c>
      <c r="J23" s="12">
        <v>-74.686890000000005</v>
      </c>
      <c r="K23" s="13">
        <v>-4.3153429178759702E-5</v>
      </c>
      <c r="L23" s="62">
        <v>-5.8871571559222298E-6</v>
      </c>
    </row>
    <row r="24" spans="2:12" ht="12.75" customHeight="1" x14ac:dyDescent="0.2">
      <c r="B24" s="58" t="s">
        <v>116</v>
      </c>
      <c r="C24" s="14" t="s">
        <v>117</v>
      </c>
      <c r="D24" s="21">
        <v>12</v>
      </c>
      <c r="E24" s="14" t="s">
        <v>95</v>
      </c>
      <c r="F24" s="14" t="s">
        <v>96</v>
      </c>
      <c r="G24" s="14" t="s">
        <v>57</v>
      </c>
      <c r="H24" s="54" t="s">
        <v>2591</v>
      </c>
      <c r="I24" s="54" t="s">
        <v>2591</v>
      </c>
      <c r="J24" s="12">
        <v>593.67951000000005</v>
      </c>
      <c r="K24" s="13">
        <v>3.4302280699999998E-4</v>
      </c>
      <c r="L24" s="62">
        <v>4.6796493676747103E-5</v>
      </c>
    </row>
    <row r="25" spans="2:12" ht="12.75" customHeight="1" x14ac:dyDescent="0.2">
      <c r="B25" s="58" t="s">
        <v>118</v>
      </c>
      <c r="C25" s="14" t="s">
        <v>119</v>
      </c>
      <c r="D25" s="21">
        <v>12</v>
      </c>
      <c r="E25" s="14" t="s">
        <v>95</v>
      </c>
      <c r="F25" s="14" t="s">
        <v>96</v>
      </c>
      <c r="G25" s="14" t="s">
        <v>54</v>
      </c>
      <c r="H25" s="54" t="s">
        <v>2591</v>
      </c>
      <c r="I25" s="54" t="s">
        <v>2591</v>
      </c>
      <c r="J25" s="12">
        <v>2352.54547</v>
      </c>
      <c r="K25" s="13">
        <v>1.359280113E-3</v>
      </c>
      <c r="L25" s="62">
        <v>1.85438232E-4</v>
      </c>
    </row>
    <row r="26" spans="2:12" ht="12.75" customHeight="1" x14ac:dyDescent="0.2">
      <c r="B26" s="58" t="s">
        <v>120</v>
      </c>
      <c r="C26" s="14" t="s">
        <v>121</v>
      </c>
      <c r="D26" s="21">
        <v>12</v>
      </c>
      <c r="E26" s="14" t="s">
        <v>95</v>
      </c>
      <c r="F26" s="14" t="s">
        <v>96</v>
      </c>
      <c r="G26" s="14" t="s">
        <v>122</v>
      </c>
      <c r="H26" s="54" t="s">
        <v>2591</v>
      </c>
      <c r="I26" s="54" t="s">
        <v>2591</v>
      </c>
      <c r="J26" s="12">
        <v>4848.4644699999999</v>
      </c>
      <c r="K26" s="13">
        <v>2.801400193E-3</v>
      </c>
      <c r="L26" s="62">
        <v>3.8217781299999999E-4</v>
      </c>
    </row>
    <row r="27" spans="2:12" ht="12.75" customHeight="1" x14ac:dyDescent="0.2">
      <c r="B27" s="58" t="s">
        <v>123</v>
      </c>
      <c r="C27" s="14" t="s">
        <v>124</v>
      </c>
      <c r="D27" s="21">
        <v>12</v>
      </c>
      <c r="E27" s="14" t="s">
        <v>95</v>
      </c>
      <c r="F27" s="14" t="s">
        <v>96</v>
      </c>
      <c r="G27" s="14" t="s">
        <v>125</v>
      </c>
      <c r="H27" s="54" t="s">
        <v>2591</v>
      </c>
      <c r="I27" s="54" t="s">
        <v>2591</v>
      </c>
      <c r="J27" s="12">
        <v>6.8000000000000005E-4</v>
      </c>
      <c r="K27" s="13">
        <v>3.9289802857712498E-10</v>
      </c>
      <c r="L27" s="62">
        <v>5.3600663597414702E-11</v>
      </c>
    </row>
    <row r="28" spans="2:12" ht="12.75" customHeight="1" x14ac:dyDescent="0.2">
      <c r="B28" s="58" t="s">
        <v>126</v>
      </c>
      <c r="C28" s="14" t="s">
        <v>127</v>
      </c>
      <c r="D28" s="21">
        <v>12</v>
      </c>
      <c r="E28" s="14" t="s">
        <v>95</v>
      </c>
      <c r="F28" s="14" t="s">
        <v>96</v>
      </c>
      <c r="G28" s="14" t="s">
        <v>55</v>
      </c>
      <c r="H28" s="54" t="s">
        <v>2591</v>
      </c>
      <c r="I28" s="54" t="s">
        <v>2591</v>
      </c>
      <c r="J28" s="12">
        <v>13.14644</v>
      </c>
      <c r="K28" s="13">
        <v>7.5958975864815602E-6</v>
      </c>
      <c r="L28" s="62">
        <v>1.0362616293288201E-6</v>
      </c>
    </row>
    <row r="29" spans="2:12" ht="12.75" customHeight="1" x14ac:dyDescent="0.2">
      <c r="B29" s="57" t="s">
        <v>128</v>
      </c>
      <c r="C29" s="54" t="s">
        <v>2591</v>
      </c>
      <c r="D29" s="54" t="s">
        <v>2591</v>
      </c>
      <c r="E29" s="54" t="s">
        <v>2591</v>
      </c>
      <c r="F29" s="54" t="s">
        <v>2591</v>
      </c>
      <c r="G29" s="54" t="s">
        <v>2591</v>
      </c>
      <c r="H29" s="54" t="s">
        <v>2591</v>
      </c>
      <c r="I29" s="54" t="s">
        <v>2591</v>
      </c>
      <c r="J29" s="19">
        <v>154916.4902</v>
      </c>
      <c r="K29" s="20">
        <v>8.9509387637000004E-2</v>
      </c>
      <c r="L29" s="61">
        <v>1.2211215701E-2</v>
      </c>
    </row>
    <row r="30" spans="2:12" ht="12.75" customHeight="1" x14ac:dyDescent="0.2">
      <c r="B30" s="58" t="s">
        <v>129</v>
      </c>
      <c r="C30" s="14" t="s">
        <v>130</v>
      </c>
      <c r="D30" s="21">
        <v>10</v>
      </c>
      <c r="E30" s="14" t="s">
        <v>95</v>
      </c>
      <c r="F30" s="14" t="s">
        <v>96</v>
      </c>
      <c r="G30" s="14" t="s">
        <v>49</v>
      </c>
      <c r="H30" s="54" t="s">
        <v>2591</v>
      </c>
      <c r="I30" s="54" t="s">
        <v>2591</v>
      </c>
      <c r="J30" s="12">
        <v>154916.4902</v>
      </c>
      <c r="K30" s="13">
        <v>8.9509387637000004E-2</v>
      </c>
      <c r="L30" s="62">
        <v>1.2211215701E-2</v>
      </c>
    </row>
    <row r="31" spans="2:12" ht="12.75" customHeight="1" x14ac:dyDescent="0.2">
      <c r="B31" s="57" t="s">
        <v>131</v>
      </c>
      <c r="C31" s="54" t="s">
        <v>2591</v>
      </c>
      <c r="D31" s="54" t="s">
        <v>2591</v>
      </c>
      <c r="E31" s="54" t="s">
        <v>2591</v>
      </c>
      <c r="F31" s="54" t="s">
        <v>2591</v>
      </c>
      <c r="G31" s="54" t="s">
        <v>2591</v>
      </c>
      <c r="H31" s="54" t="s">
        <v>2591</v>
      </c>
      <c r="I31" s="54" t="s">
        <v>2591</v>
      </c>
      <c r="J31" s="54" t="s">
        <v>2591</v>
      </c>
      <c r="K31" s="54" t="s">
        <v>2591</v>
      </c>
      <c r="L31" s="68" t="s">
        <v>2591</v>
      </c>
    </row>
    <row r="32" spans="2:12" ht="12.75" customHeight="1" x14ac:dyDescent="0.2">
      <c r="B32" s="57" t="s">
        <v>132</v>
      </c>
      <c r="C32" s="54" t="s">
        <v>2591</v>
      </c>
      <c r="D32" s="54" t="s">
        <v>2591</v>
      </c>
      <c r="E32" s="54" t="s">
        <v>2591</v>
      </c>
      <c r="F32" s="54" t="s">
        <v>2591</v>
      </c>
      <c r="G32" s="54" t="s">
        <v>2591</v>
      </c>
      <c r="H32" s="54" t="s">
        <v>2591</v>
      </c>
      <c r="I32" s="54" t="s">
        <v>2591</v>
      </c>
      <c r="J32" s="54" t="s">
        <v>2591</v>
      </c>
      <c r="K32" s="54" t="s">
        <v>2591</v>
      </c>
      <c r="L32" s="68" t="s">
        <v>2591</v>
      </c>
    </row>
    <row r="33" spans="2:12" ht="12.75" customHeight="1" x14ac:dyDescent="0.2">
      <c r="B33" s="57" t="s">
        <v>133</v>
      </c>
      <c r="C33" s="54" t="s">
        <v>2591</v>
      </c>
      <c r="D33" s="54" t="s">
        <v>2591</v>
      </c>
      <c r="E33" s="54" t="s">
        <v>2591</v>
      </c>
      <c r="F33" s="54" t="s">
        <v>2591</v>
      </c>
      <c r="G33" s="54" t="s">
        <v>2591</v>
      </c>
      <c r="H33" s="54" t="s">
        <v>2591</v>
      </c>
      <c r="I33" s="54" t="s">
        <v>2591</v>
      </c>
      <c r="J33" s="54" t="s">
        <v>2591</v>
      </c>
      <c r="K33" s="54" t="s">
        <v>2591</v>
      </c>
      <c r="L33" s="68" t="s">
        <v>2591</v>
      </c>
    </row>
    <row r="34" spans="2:12" ht="12.75" customHeight="1" x14ac:dyDescent="0.2">
      <c r="B34" s="57" t="s">
        <v>134</v>
      </c>
      <c r="C34" s="54" t="s">
        <v>2591</v>
      </c>
      <c r="D34" s="54" t="s">
        <v>2591</v>
      </c>
      <c r="E34" s="54" t="s">
        <v>2591</v>
      </c>
      <c r="F34" s="54" t="s">
        <v>2591</v>
      </c>
      <c r="G34" s="54" t="s">
        <v>2591</v>
      </c>
      <c r="H34" s="54" t="s">
        <v>2591</v>
      </c>
      <c r="I34" s="54" t="s">
        <v>2591</v>
      </c>
      <c r="J34" s="54" t="s">
        <v>2591</v>
      </c>
      <c r="K34" s="54" t="s">
        <v>2591</v>
      </c>
      <c r="L34" s="68" t="s">
        <v>2591</v>
      </c>
    </row>
    <row r="35" spans="2:12" ht="12.75" customHeight="1" x14ac:dyDescent="0.2">
      <c r="B35" s="57" t="s">
        <v>135</v>
      </c>
      <c r="C35" s="54" t="s">
        <v>2591</v>
      </c>
      <c r="D35" s="54" t="s">
        <v>2591</v>
      </c>
      <c r="E35" s="54" t="s">
        <v>2591</v>
      </c>
      <c r="F35" s="54" t="s">
        <v>2591</v>
      </c>
      <c r="G35" s="54" t="s">
        <v>2591</v>
      </c>
      <c r="H35" s="54" t="s">
        <v>2591</v>
      </c>
      <c r="I35" s="54" t="s">
        <v>2591</v>
      </c>
      <c r="J35" s="54" t="s">
        <v>2591</v>
      </c>
      <c r="K35" s="54" t="s">
        <v>2591</v>
      </c>
      <c r="L35" s="68" t="s">
        <v>2591</v>
      </c>
    </row>
    <row r="36" spans="2:12" ht="12.75" customHeight="1" thickBot="1" x14ac:dyDescent="0.25">
      <c r="B36" s="57" t="s">
        <v>101</v>
      </c>
      <c r="C36" s="54" t="s">
        <v>2591</v>
      </c>
      <c r="D36" s="54" t="s">
        <v>2591</v>
      </c>
      <c r="E36" s="54" t="s">
        <v>2591</v>
      </c>
      <c r="F36" s="54" t="s">
        <v>2591</v>
      </c>
      <c r="G36" s="54" t="s">
        <v>2591</v>
      </c>
      <c r="H36" s="54" t="s">
        <v>2591</v>
      </c>
      <c r="I36" s="54" t="s">
        <v>2591</v>
      </c>
      <c r="J36" s="54" t="s">
        <v>2591</v>
      </c>
      <c r="K36" s="54" t="s">
        <v>2591</v>
      </c>
      <c r="L36" s="68" t="s">
        <v>2591</v>
      </c>
    </row>
    <row r="37" spans="2:12" ht="12.75" customHeight="1" x14ac:dyDescent="0.2">
      <c r="B37" s="64" t="s">
        <v>134</v>
      </c>
      <c r="C37" s="69" t="s">
        <v>2591</v>
      </c>
      <c r="D37" s="69" t="s">
        <v>2591</v>
      </c>
      <c r="E37" s="69" t="s">
        <v>2591</v>
      </c>
      <c r="F37" s="69" t="s">
        <v>2591</v>
      </c>
      <c r="G37" s="69" t="s">
        <v>2591</v>
      </c>
      <c r="H37" s="69" t="s">
        <v>2591</v>
      </c>
      <c r="I37" s="69" t="s">
        <v>2591</v>
      </c>
      <c r="J37" s="69" t="s">
        <v>2591</v>
      </c>
      <c r="K37" s="69" t="s">
        <v>2591</v>
      </c>
      <c r="L37" s="70" t="s">
        <v>2591</v>
      </c>
    </row>
    <row r="38" spans="2:12" ht="12.75" hidden="1" customHeight="1" x14ac:dyDescent="0.2"/>
    <row r="39" spans="2:12" ht="12.75" hidden="1" customHeight="1" x14ac:dyDescent="0.2"/>
    <row r="40" spans="2:12" ht="12.75" hidden="1" customHeight="1" x14ac:dyDescent="0.2"/>
    <row r="41" spans="2:12" ht="12.75" hidden="1" customHeight="1" x14ac:dyDescent="0.2"/>
    <row r="42" spans="2:12" ht="12.75" hidden="1" customHeight="1" x14ac:dyDescent="0.2"/>
    <row r="43" spans="2:12" ht="12.75" hidden="1" customHeight="1" x14ac:dyDescent="0.2"/>
    <row r="44" spans="2:12" ht="12.75" hidden="1" customHeight="1" x14ac:dyDescent="0.2"/>
    <row r="45" spans="2:12" ht="12.75" hidden="1" customHeight="1" x14ac:dyDescent="0.2"/>
    <row r="46" spans="2:12" ht="12.75" hidden="1" customHeight="1" x14ac:dyDescent="0.2"/>
    <row r="47" spans="2:12" ht="12.75" hidden="1" customHeight="1" x14ac:dyDescent="0.2"/>
    <row r="48" spans="2:12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Z10000"/>
  <sheetViews>
    <sheetView rightToLeft="1" topLeftCell="F1" workbookViewId="0">
      <selection activeCell="L1" sqref="L1:XFD1048576"/>
    </sheetView>
  </sheetViews>
  <sheetFormatPr defaultColWidth="0" defaultRowHeight="12.75" customHeight="1" zeroHeight="1" x14ac:dyDescent="0.2"/>
  <cols>
    <col min="1" max="1" width="9.140625" customWidth="1"/>
    <col min="2" max="2" width="34" bestFit="1" customWidth="1"/>
    <col min="3" max="3" width="35.28515625" bestFit="1" customWidth="1"/>
    <col min="4" max="5" width="13.7109375" bestFit="1" customWidth="1"/>
    <col min="6" max="6" width="17.5703125" bestFit="1" customWidth="1"/>
    <col min="7" max="7" width="16.28515625" bestFit="1" customWidth="1"/>
    <col min="8" max="8" width="11.28515625" bestFit="1" customWidth="1"/>
    <col min="9" max="9" width="13.7109375" bestFit="1" customWidth="1"/>
    <col min="10" max="10" width="34" bestFit="1" customWidth="1"/>
    <col min="11" max="11" width="30.140625" bestFit="1" customWidth="1"/>
    <col min="53" max="16384" width="9.140625" hidden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12533</v>
      </c>
    </row>
    <row r="5" spans="2:11" ht="12.75" customHeight="1" x14ac:dyDescent="0.2"/>
    <row r="6" spans="2:11" ht="12.75" customHeight="1" thickBot="1" x14ac:dyDescent="0.25">
      <c r="B6" s="63" t="s">
        <v>2184</v>
      </c>
      <c r="C6" s="65" t="s">
        <v>2591</v>
      </c>
      <c r="D6" s="65" t="s">
        <v>2592</v>
      </c>
      <c r="E6" s="65" t="s">
        <v>2593</v>
      </c>
      <c r="F6" s="65" t="s">
        <v>2594</v>
      </c>
      <c r="G6" s="65" t="s">
        <v>2595</v>
      </c>
      <c r="H6" s="65" t="s">
        <v>2596</v>
      </c>
      <c r="I6" s="65" t="s">
        <v>2597</v>
      </c>
      <c r="J6" s="65" t="s">
        <v>2598</v>
      </c>
      <c r="K6" s="65" t="s">
        <v>2599</v>
      </c>
    </row>
    <row r="7" spans="2:11" ht="12.75" customHeight="1" thickBot="1" x14ac:dyDescent="0.25">
      <c r="B7" s="71" t="s">
        <v>2185</v>
      </c>
      <c r="C7" s="77" t="s">
        <v>2591</v>
      </c>
      <c r="D7" s="77" t="s">
        <v>2591</v>
      </c>
      <c r="E7" s="77" t="s">
        <v>2591</v>
      </c>
      <c r="F7" s="77" t="s">
        <v>2591</v>
      </c>
      <c r="G7" s="77" t="s">
        <v>2591</v>
      </c>
      <c r="H7" s="77" t="s">
        <v>2591</v>
      </c>
      <c r="I7" s="77" t="s">
        <v>2591</v>
      </c>
      <c r="J7" s="77" t="s">
        <v>2591</v>
      </c>
      <c r="K7" s="77" t="s">
        <v>2591</v>
      </c>
    </row>
    <row r="8" spans="2:11" ht="12.75" customHeight="1" x14ac:dyDescent="0.2">
      <c r="B8" s="56" t="s">
        <v>71</v>
      </c>
      <c r="C8" s="4" t="s">
        <v>72</v>
      </c>
      <c r="D8" s="4" t="s">
        <v>229</v>
      </c>
      <c r="E8" s="4" t="s">
        <v>76</v>
      </c>
      <c r="F8" s="4" t="s">
        <v>139</v>
      </c>
      <c r="G8" s="4" t="s">
        <v>141</v>
      </c>
      <c r="H8" s="4" t="s">
        <v>142</v>
      </c>
      <c r="I8" s="4" t="s">
        <v>9</v>
      </c>
      <c r="J8" s="4" t="s">
        <v>80</v>
      </c>
      <c r="K8" s="59" t="s">
        <v>231</v>
      </c>
    </row>
    <row r="9" spans="2:11" ht="12.75" customHeight="1" x14ac:dyDescent="0.2">
      <c r="B9" s="67" t="s">
        <v>2591</v>
      </c>
      <c r="C9" s="53" t="s">
        <v>2591</v>
      </c>
      <c r="D9" s="53" t="s">
        <v>2591</v>
      </c>
      <c r="E9" s="53" t="s">
        <v>2591</v>
      </c>
      <c r="F9" s="6" t="s">
        <v>146</v>
      </c>
      <c r="G9" s="6" t="s">
        <v>148</v>
      </c>
      <c r="H9" s="6" t="s">
        <v>149</v>
      </c>
      <c r="I9" s="6" t="s">
        <v>11</v>
      </c>
      <c r="J9" s="6" t="s">
        <v>12</v>
      </c>
      <c r="K9" s="60" t="s">
        <v>12</v>
      </c>
    </row>
    <row r="10" spans="2:11" ht="12.75" customHeight="1" x14ac:dyDescent="0.2">
      <c r="B10" s="67" t="s">
        <v>2591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0" t="s">
        <v>88</v>
      </c>
    </row>
    <row r="11" spans="2:11" ht="12.75" customHeight="1" x14ac:dyDescent="0.2">
      <c r="B11" s="57" t="s">
        <v>2186</v>
      </c>
      <c r="C11" s="54" t="s">
        <v>2591</v>
      </c>
      <c r="D11" s="54" t="s">
        <v>2591</v>
      </c>
      <c r="E11" s="54" t="s">
        <v>2591</v>
      </c>
      <c r="F11" s="54" t="s">
        <v>2591</v>
      </c>
      <c r="G11" s="54" t="s">
        <v>2591</v>
      </c>
      <c r="H11" s="54" t="s">
        <v>2591</v>
      </c>
      <c r="I11" s="22">
        <v>6213.8553099999999</v>
      </c>
      <c r="J11" s="20">
        <v>1</v>
      </c>
      <c r="K11" s="61">
        <v>4.8980406999999998E-4</v>
      </c>
    </row>
    <row r="12" spans="2:11" ht="12.75" customHeight="1" x14ac:dyDescent="0.2">
      <c r="B12" s="57" t="s">
        <v>2187</v>
      </c>
      <c r="C12" s="54" t="s">
        <v>2591</v>
      </c>
      <c r="D12" s="54" t="s">
        <v>2591</v>
      </c>
      <c r="E12" s="54" t="s">
        <v>2591</v>
      </c>
      <c r="F12" s="54" t="s">
        <v>2591</v>
      </c>
      <c r="G12" s="54" t="s">
        <v>2591</v>
      </c>
      <c r="H12" s="54" t="s">
        <v>2591</v>
      </c>
      <c r="I12" s="22">
        <v>6213.8553099999999</v>
      </c>
      <c r="J12" s="20">
        <v>1</v>
      </c>
      <c r="K12" s="61">
        <v>4.8980406999999998E-4</v>
      </c>
    </row>
    <row r="13" spans="2:11" ht="12.75" customHeight="1" x14ac:dyDescent="0.2">
      <c r="B13" s="57" t="s">
        <v>2188</v>
      </c>
      <c r="C13" s="54" t="s">
        <v>2591</v>
      </c>
      <c r="D13" s="54" t="s">
        <v>2591</v>
      </c>
      <c r="E13" s="54" t="s">
        <v>2591</v>
      </c>
      <c r="F13" s="54" t="s">
        <v>2591</v>
      </c>
      <c r="G13" s="54" t="s">
        <v>2591</v>
      </c>
      <c r="H13" s="54" t="s">
        <v>2591</v>
      </c>
      <c r="I13" s="54" t="s">
        <v>2591</v>
      </c>
      <c r="J13" s="54" t="s">
        <v>2591</v>
      </c>
      <c r="K13" s="68" t="s">
        <v>2591</v>
      </c>
    </row>
    <row r="14" spans="2:11" ht="12.75" customHeight="1" x14ac:dyDescent="0.2">
      <c r="B14" s="57" t="s">
        <v>2189</v>
      </c>
      <c r="C14" s="54" t="s">
        <v>2591</v>
      </c>
      <c r="D14" s="54" t="s">
        <v>2591</v>
      </c>
      <c r="E14" s="54" t="s">
        <v>2591</v>
      </c>
      <c r="F14" s="54" t="s">
        <v>2591</v>
      </c>
      <c r="G14" s="54" t="s">
        <v>2591</v>
      </c>
      <c r="H14" s="54" t="s">
        <v>2591</v>
      </c>
      <c r="I14" s="22">
        <v>7458.57791</v>
      </c>
      <c r="J14" s="20">
        <v>1.2003140623490001</v>
      </c>
      <c r="K14" s="61">
        <v>5.8791871299999996E-4</v>
      </c>
    </row>
    <row r="15" spans="2:11" ht="12.75" customHeight="1" x14ac:dyDescent="0.2">
      <c r="B15" s="58" t="s">
        <v>2190</v>
      </c>
      <c r="C15" s="14" t="s">
        <v>2191</v>
      </c>
      <c r="D15" s="14" t="s">
        <v>1727</v>
      </c>
      <c r="E15" s="14" t="s">
        <v>49</v>
      </c>
      <c r="F15" s="27">
        <v>45237</v>
      </c>
      <c r="G15" s="23">
        <v>-1000000</v>
      </c>
      <c r="H15" s="23">
        <v>34160.539299999997</v>
      </c>
      <c r="I15" s="23">
        <v>-3416.05393</v>
      </c>
      <c r="J15" s="13">
        <v>-0.54974790360799997</v>
      </c>
      <c r="K15" s="62">
        <v>-2.6926876100000002E-4</v>
      </c>
    </row>
    <row r="16" spans="2:11" ht="12.75" customHeight="1" x14ac:dyDescent="0.2">
      <c r="B16" s="58" t="s">
        <v>2190</v>
      </c>
      <c r="C16" s="14" t="s">
        <v>2192</v>
      </c>
      <c r="D16" s="14" t="s">
        <v>1727</v>
      </c>
      <c r="E16" s="14" t="s">
        <v>49</v>
      </c>
      <c r="F16" s="27">
        <v>45237</v>
      </c>
      <c r="G16" s="23">
        <v>3291000</v>
      </c>
      <c r="H16" s="23">
        <v>9412.9019000000008</v>
      </c>
      <c r="I16" s="23">
        <v>3097.78602</v>
      </c>
      <c r="J16" s="13">
        <v>0.49852883040399998</v>
      </c>
      <c r="K16" s="62">
        <v>2.4418144999999999E-4</v>
      </c>
    </row>
    <row r="17" spans="2:11" ht="12.75" customHeight="1" x14ac:dyDescent="0.2">
      <c r="B17" s="58" t="s">
        <v>2193</v>
      </c>
      <c r="C17" s="14" t="s">
        <v>2194</v>
      </c>
      <c r="D17" s="14" t="s">
        <v>1727</v>
      </c>
      <c r="E17" s="14" t="s">
        <v>49</v>
      </c>
      <c r="F17" s="27">
        <v>45237</v>
      </c>
      <c r="G17" s="23">
        <v>-3100000</v>
      </c>
      <c r="H17" s="23">
        <v>38735.155700000003</v>
      </c>
      <c r="I17" s="23">
        <v>-12007.89827</v>
      </c>
      <c r="J17" s="13">
        <v>-1.9324393103699999</v>
      </c>
      <c r="K17" s="62">
        <v>-9.4651664000000005E-4</v>
      </c>
    </row>
    <row r="18" spans="2:11" ht="12.75" customHeight="1" x14ac:dyDescent="0.2">
      <c r="B18" s="58" t="s">
        <v>2193</v>
      </c>
      <c r="C18" s="14" t="s">
        <v>2195</v>
      </c>
      <c r="D18" s="14" t="s">
        <v>1727</v>
      </c>
      <c r="E18" s="14" t="s">
        <v>49</v>
      </c>
      <c r="F18" s="27">
        <v>45237</v>
      </c>
      <c r="G18" s="23">
        <v>10158700</v>
      </c>
      <c r="H18" s="23">
        <v>10965.145399999999</v>
      </c>
      <c r="I18" s="23">
        <v>11139.162259999999</v>
      </c>
      <c r="J18" s="13">
        <v>1.7926330280130001</v>
      </c>
      <c r="K18" s="62">
        <v>8.7803895400000002E-4</v>
      </c>
    </row>
    <row r="19" spans="2:11" ht="12.75" customHeight="1" x14ac:dyDescent="0.2">
      <c r="B19" s="58" t="s">
        <v>2196</v>
      </c>
      <c r="C19" s="14" t="s">
        <v>2197</v>
      </c>
      <c r="D19" s="14" t="s">
        <v>1727</v>
      </c>
      <c r="E19" s="14" t="s">
        <v>49</v>
      </c>
      <c r="F19" s="27">
        <v>45237</v>
      </c>
      <c r="G19" s="23">
        <v>-3500000</v>
      </c>
      <c r="H19" s="23">
        <v>43666.069499999998</v>
      </c>
      <c r="I19" s="23">
        <v>-15283.124320000001</v>
      </c>
      <c r="J19" s="13">
        <v>-2.459523686591</v>
      </c>
      <c r="K19" s="62">
        <v>-1.2046847130000001E-3</v>
      </c>
    </row>
    <row r="20" spans="2:11" ht="12.75" customHeight="1" x14ac:dyDescent="0.2">
      <c r="B20" s="58" t="s">
        <v>2196</v>
      </c>
      <c r="C20" s="14" t="s">
        <v>2198</v>
      </c>
      <c r="D20" s="14" t="s">
        <v>1727</v>
      </c>
      <c r="E20" s="14" t="s">
        <v>49</v>
      </c>
      <c r="F20" s="27">
        <v>45237</v>
      </c>
      <c r="G20" s="23">
        <v>11469500</v>
      </c>
      <c r="H20" s="23">
        <v>11902.866900000001</v>
      </c>
      <c r="I20" s="23">
        <v>13651.993189999999</v>
      </c>
      <c r="J20" s="13">
        <v>2.1970246342920001</v>
      </c>
      <c r="K20" s="62">
        <v>1.076111609E-3</v>
      </c>
    </row>
    <row r="21" spans="2:11" ht="12.75" customHeight="1" x14ac:dyDescent="0.2">
      <c r="B21" s="58" t="s">
        <v>2199</v>
      </c>
      <c r="C21" s="14" t="s">
        <v>2200</v>
      </c>
      <c r="D21" s="14" t="s">
        <v>1727</v>
      </c>
      <c r="E21" s="14" t="s">
        <v>49</v>
      </c>
      <c r="F21" s="27">
        <v>45237</v>
      </c>
      <c r="G21" s="23">
        <v>-1952170</v>
      </c>
      <c r="H21" s="23">
        <v>40853.703099999999</v>
      </c>
      <c r="I21" s="23">
        <v>-7975.3373600000004</v>
      </c>
      <c r="J21" s="13">
        <v>-1.283476515322</v>
      </c>
      <c r="K21" s="62">
        <v>-6.2865202099999997E-4</v>
      </c>
    </row>
    <row r="22" spans="2:11" ht="12.75" customHeight="1" x14ac:dyDescent="0.2">
      <c r="B22" s="58" t="s">
        <v>2199</v>
      </c>
      <c r="C22" s="14" t="s">
        <v>2201</v>
      </c>
      <c r="D22" s="14" t="s">
        <v>1727</v>
      </c>
      <c r="E22" s="14" t="s">
        <v>49</v>
      </c>
      <c r="F22" s="27">
        <v>45237</v>
      </c>
      <c r="G22" s="23">
        <v>6816977.6399999997</v>
      </c>
      <c r="H22" s="23">
        <v>10971.337600000001</v>
      </c>
      <c r="I22" s="23">
        <v>7479.1363099999999</v>
      </c>
      <c r="J22" s="13">
        <v>1.203622539772</v>
      </c>
      <c r="K22" s="62">
        <v>5.8953921900000003E-4</v>
      </c>
    </row>
    <row r="23" spans="2:11" ht="12.75" customHeight="1" x14ac:dyDescent="0.2">
      <c r="B23" s="58" t="s">
        <v>2202</v>
      </c>
      <c r="C23" s="14" t="s">
        <v>2203</v>
      </c>
      <c r="D23" s="14" t="s">
        <v>1727</v>
      </c>
      <c r="E23" s="14" t="s">
        <v>49</v>
      </c>
      <c r="F23" s="27">
        <v>45237</v>
      </c>
      <c r="G23" s="23">
        <v>-283335</v>
      </c>
      <c r="H23" s="23">
        <v>41248.577100000002</v>
      </c>
      <c r="I23" s="23">
        <v>-1168.7165600000001</v>
      </c>
      <c r="J23" s="13">
        <v>-0.18808235816400001</v>
      </c>
      <c r="K23" s="62">
        <v>-9.2123504666599606E-5</v>
      </c>
    </row>
    <row r="24" spans="2:11" ht="12.75" customHeight="1" x14ac:dyDescent="0.2">
      <c r="B24" s="58" t="s">
        <v>2202</v>
      </c>
      <c r="C24" s="14" t="s">
        <v>2204</v>
      </c>
      <c r="D24" s="14" t="s">
        <v>1727</v>
      </c>
      <c r="E24" s="14" t="s">
        <v>49</v>
      </c>
      <c r="F24" s="27">
        <v>45237</v>
      </c>
      <c r="G24" s="23">
        <v>1022839.35</v>
      </c>
      <c r="H24" s="23">
        <v>10198.3542</v>
      </c>
      <c r="I24" s="23">
        <v>1043.1278</v>
      </c>
      <c r="J24" s="13">
        <v>0.16787127281799999</v>
      </c>
      <c r="K24" s="62">
        <v>8.2224032789575394E-5</v>
      </c>
    </row>
    <row r="25" spans="2:11" ht="12.75" customHeight="1" x14ac:dyDescent="0.2">
      <c r="B25" s="58" t="s">
        <v>2205</v>
      </c>
      <c r="C25" s="14" t="s">
        <v>2206</v>
      </c>
      <c r="D25" s="14" t="s">
        <v>1727</v>
      </c>
      <c r="E25" s="14" t="s">
        <v>49</v>
      </c>
      <c r="F25" s="27">
        <v>45237</v>
      </c>
      <c r="G25" s="23">
        <v>-2500000</v>
      </c>
      <c r="H25" s="23">
        <v>43553.2353</v>
      </c>
      <c r="I25" s="23">
        <v>-10888.30882</v>
      </c>
      <c r="J25" s="13">
        <v>-1.7522630117369999</v>
      </c>
      <c r="K25" s="62">
        <v>-8.5826555600000004E-4</v>
      </c>
    </row>
    <row r="26" spans="2:11" ht="12.75" customHeight="1" x14ac:dyDescent="0.2">
      <c r="B26" s="58" t="s">
        <v>2205</v>
      </c>
      <c r="C26" s="14" t="s">
        <v>2207</v>
      </c>
      <c r="D26" s="14" t="s">
        <v>1727</v>
      </c>
      <c r="E26" s="14" t="s">
        <v>49</v>
      </c>
      <c r="F26" s="27">
        <v>45237</v>
      </c>
      <c r="G26" s="23">
        <v>8930000</v>
      </c>
      <c r="H26" s="23">
        <v>11303.235199999999</v>
      </c>
      <c r="I26" s="23">
        <v>10093.78903</v>
      </c>
      <c r="J26" s="13">
        <v>1.6244003966030001</v>
      </c>
      <c r="K26" s="62">
        <v>7.9563792599999996E-4</v>
      </c>
    </row>
    <row r="27" spans="2:11" ht="12.75" customHeight="1" x14ac:dyDescent="0.2">
      <c r="B27" s="58" t="s">
        <v>2205</v>
      </c>
      <c r="C27" s="14" t="s">
        <v>2208</v>
      </c>
      <c r="D27" s="14" t="s">
        <v>1727</v>
      </c>
      <c r="E27" s="14" t="s">
        <v>49</v>
      </c>
      <c r="F27" s="27">
        <v>45237</v>
      </c>
      <c r="G27" s="23">
        <v>-1845240</v>
      </c>
      <c r="H27" s="23">
        <v>43552.861799999999</v>
      </c>
      <c r="I27" s="23">
        <v>-8036.5482700000002</v>
      </c>
      <c r="J27" s="13">
        <v>-1.2933272290819999</v>
      </c>
      <c r="K27" s="62">
        <v>-6.3347694100000004E-4</v>
      </c>
    </row>
    <row r="28" spans="2:11" ht="12.75" customHeight="1" x14ac:dyDescent="0.2">
      <c r="B28" s="58" t="s">
        <v>2205</v>
      </c>
      <c r="C28" s="14" t="s">
        <v>2209</v>
      </c>
      <c r="D28" s="14" t="s">
        <v>1727</v>
      </c>
      <c r="E28" s="14" t="s">
        <v>49</v>
      </c>
      <c r="F28" s="27">
        <v>45237</v>
      </c>
      <c r="G28" s="23">
        <v>6574590.1200000001</v>
      </c>
      <c r="H28" s="23">
        <v>11121.4485</v>
      </c>
      <c r="I28" s="23">
        <v>7311.8965399999997</v>
      </c>
      <c r="J28" s="13">
        <v>1.176708528799</v>
      </c>
      <c r="K28" s="62">
        <v>5.7635662699999997E-4</v>
      </c>
    </row>
    <row r="29" spans="2:11" ht="12.75" customHeight="1" x14ac:dyDescent="0.2">
      <c r="B29" s="58" t="s">
        <v>2205</v>
      </c>
      <c r="C29" s="14" t="s">
        <v>2210</v>
      </c>
      <c r="D29" s="14" t="s">
        <v>1727</v>
      </c>
      <c r="E29" s="14" t="s">
        <v>49</v>
      </c>
      <c r="F29" s="27">
        <v>45237</v>
      </c>
      <c r="G29" s="23">
        <v>-1394000</v>
      </c>
      <c r="H29" s="23">
        <v>43553.2353</v>
      </c>
      <c r="I29" s="23">
        <v>-6071.3209999999999</v>
      </c>
      <c r="J29" s="13">
        <v>-0.97706185566100001</v>
      </c>
      <c r="K29" s="62">
        <v>-4.7856887399999999E-4</v>
      </c>
    </row>
    <row r="30" spans="2:11" ht="12.75" customHeight="1" x14ac:dyDescent="0.2">
      <c r="B30" s="58" t="s">
        <v>2205</v>
      </c>
      <c r="C30" s="14" t="s">
        <v>2211</v>
      </c>
      <c r="D30" s="14" t="s">
        <v>1727</v>
      </c>
      <c r="E30" s="14" t="s">
        <v>49</v>
      </c>
      <c r="F30" s="27">
        <v>45237</v>
      </c>
      <c r="G30" s="23">
        <v>4966822</v>
      </c>
      <c r="H30" s="23">
        <v>11146.6186</v>
      </c>
      <c r="I30" s="23">
        <v>5536.3270499999999</v>
      </c>
      <c r="J30" s="13">
        <v>0.89096491208700002</v>
      </c>
      <c r="K30" s="62">
        <v>4.3639824000000002E-4</v>
      </c>
    </row>
    <row r="31" spans="2:11" ht="12.75" customHeight="1" x14ac:dyDescent="0.2">
      <c r="B31" s="58" t="s">
        <v>2205</v>
      </c>
      <c r="C31" s="14" t="s">
        <v>2212</v>
      </c>
      <c r="D31" s="14" t="s">
        <v>1727</v>
      </c>
      <c r="E31" s="14" t="s">
        <v>49</v>
      </c>
      <c r="F31" s="27">
        <v>45237</v>
      </c>
      <c r="G31" s="23">
        <v>-1550000</v>
      </c>
      <c r="H31" s="23">
        <v>43553.235399999998</v>
      </c>
      <c r="I31" s="23">
        <v>-6750.7514899999996</v>
      </c>
      <c r="J31" s="13">
        <v>-1.0864030707529999</v>
      </c>
      <c r="K31" s="62">
        <v>-5.3212464600000005E-4</v>
      </c>
    </row>
    <row r="32" spans="2:11" ht="12.75" customHeight="1" x14ac:dyDescent="0.2">
      <c r="B32" s="58" t="s">
        <v>2205</v>
      </c>
      <c r="C32" s="14" t="s">
        <v>2213</v>
      </c>
      <c r="D32" s="14" t="s">
        <v>1727</v>
      </c>
      <c r="E32" s="14" t="s">
        <v>49</v>
      </c>
      <c r="F32" s="27">
        <v>45237</v>
      </c>
      <c r="G32" s="23">
        <v>5414150</v>
      </c>
      <c r="H32" s="23">
        <v>11099.633599999999</v>
      </c>
      <c r="I32" s="23">
        <v>6009.5081300000002</v>
      </c>
      <c r="J32" s="13">
        <v>0.96711426806599998</v>
      </c>
      <c r="K32" s="62">
        <v>4.73696505E-4</v>
      </c>
    </row>
    <row r="33" spans="2:11" ht="12.75" customHeight="1" x14ac:dyDescent="0.2">
      <c r="B33" s="58" t="s">
        <v>2214</v>
      </c>
      <c r="C33" s="14" t="s">
        <v>2215</v>
      </c>
      <c r="D33" s="14" t="s">
        <v>1727</v>
      </c>
      <c r="E33" s="14" t="s">
        <v>49</v>
      </c>
      <c r="F33" s="27">
        <v>45237</v>
      </c>
      <c r="G33" s="23">
        <v>-1700000</v>
      </c>
      <c r="H33" s="23">
        <v>39883.236400000002</v>
      </c>
      <c r="I33" s="23">
        <v>-6780.1501900000003</v>
      </c>
      <c r="J33" s="13">
        <v>-1.0911342237220001</v>
      </c>
      <c r="K33" s="62">
        <v>-5.3444198400000005E-4</v>
      </c>
    </row>
    <row r="34" spans="2:11" ht="12.75" customHeight="1" x14ac:dyDescent="0.2">
      <c r="B34" s="58" t="s">
        <v>2214</v>
      </c>
      <c r="C34" s="14" t="s">
        <v>2216</v>
      </c>
      <c r="D34" s="14" t="s">
        <v>1727</v>
      </c>
      <c r="E34" s="14" t="s">
        <v>49</v>
      </c>
      <c r="F34" s="27">
        <v>45237</v>
      </c>
      <c r="G34" s="23">
        <v>6242400</v>
      </c>
      <c r="H34" s="23">
        <v>9899.7054000000007</v>
      </c>
      <c r="I34" s="23">
        <v>6179.7920999999997</v>
      </c>
      <c r="J34" s="13">
        <v>0.99451818423399996</v>
      </c>
      <c r="K34" s="62">
        <v>4.8711905499999999E-4</v>
      </c>
    </row>
    <row r="35" spans="2:11" ht="12.75" customHeight="1" x14ac:dyDescent="0.2">
      <c r="B35" s="58" t="s">
        <v>2217</v>
      </c>
      <c r="C35" s="14" t="s">
        <v>2218</v>
      </c>
      <c r="D35" s="14" t="s">
        <v>1727</v>
      </c>
      <c r="E35" s="14" t="s">
        <v>49</v>
      </c>
      <c r="F35" s="27">
        <v>45211</v>
      </c>
      <c r="G35" s="23">
        <v>-52900000</v>
      </c>
      <c r="H35" s="23">
        <v>-395.84809999999999</v>
      </c>
      <c r="I35" s="23">
        <v>2094.0364500000001</v>
      </c>
      <c r="J35" s="13">
        <v>0.336994723168</v>
      </c>
      <c r="K35" s="62">
        <v>1.6506138700000001E-4</v>
      </c>
    </row>
    <row r="36" spans="2:11" ht="12.75" customHeight="1" x14ac:dyDescent="0.2">
      <c r="B36" s="58" t="s">
        <v>2219</v>
      </c>
      <c r="C36" s="14" t="s">
        <v>2220</v>
      </c>
      <c r="D36" s="14" t="s">
        <v>1727</v>
      </c>
      <c r="E36" s="14" t="s">
        <v>49</v>
      </c>
      <c r="F36" s="27">
        <v>45223</v>
      </c>
      <c r="G36" s="23">
        <v>-52000000</v>
      </c>
      <c r="H36" s="23">
        <v>-2346.1986999999999</v>
      </c>
      <c r="I36" s="23">
        <v>12200.23324</v>
      </c>
      <c r="J36" s="13">
        <v>1.963391909104</v>
      </c>
      <c r="K36" s="62">
        <v>9.6167734899999999E-4</v>
      </c>
    </row>
    <row r="37" spans="2:11" ht="12.75" customHeight="1" x14ac:dyDescent="0.2">
      <c r="B37" s="57" t="s">
        <v>2221</v>
      </c>
      <c r="C37" s="54" t="s">
        <v>2591</v>
      </c>
      <c r="D37" s="54" t="s">
        <v>2591</v>
      </c>
      <c r="E37" s="54" t="s">
        <v>2591</v>
      </c>
      <c r="F37" s="54" t="s">
        <v>2591</v>
      </c>
      <c r="G37" s="54" t="s">
        <v>2591</v>
      </c>
      <c r="H37" s="54" t="s">
        <v>2591</v>
      </c>
      <c r="I37" s="54" t="s">
        <v>2591</v>
      </c>
      <c r="J37" s="54" t="s">
        <v>2591</v>
      </c>
      <c r="K37" s="68" t="s">
        <v>2591</v>
      </c>
    </row>
    <row r="38" spans="2:11" ht="12.75" customHeight="1" x14ac:dyDescent="0.2">
      <c r="B38" s="57" t="s">
        <v>2222</v>
      </c>
      <c r="C38" s="54" t="s">
        <v>2591</v>
      </c>
      <c r="D38" s="54" t="s">
        <v>2591</v>
      </c>
      <c r="E38" s="54" t="s">
        <v>2591</v>
      </c>
      <c r="F38" s="54" t="s">
        <v>2591</v>
      </c>
      <c r="G38" s="54" t="s">
        <v>2591</v>
      </c>
      <c r="H38" s="54" t="s">
        <v>2591</v>
      </c>
      <c r="I38" s="22">
        <v>-1244.7226000000001</v>
      </c>
      <c r="J38" s="20">
        <v>-0.20031406234900001</v>
      </c>
      <c r="K38" s="61">
        <v>-9.8114643168675602E-5</v>
      </c>
    </row>
    <row r="39" spans="2:11" ht="12.75" customHeight="1" x14ac:dyDescent="0.2">
      <c r="B39" s="58" t="s">
        <v>2223</v>
      </c>
      <c r="C39" s="14" t="s">
        <v>2224</v>
      </c>
      <c r="D39" s="14" t="s">
        <v>1727</v>
      </c>
      <c r="E39" s="14" t="s">
        <v>49</v>
      </c>
      <c r="F39" s="27">
        <v>45237</v>
      </c>
      <c r="G39" s="23">
        <v>-20000000</v>
      </c>
      <c r="H39" s="23">
        <v>481.62950000000001</v>
      </c>
      <c r="I39" s="23">
        <v>-963.25900000000001</v>
      </c>
      <c r="J39" s="13">
        <v>-0.155017932015</v>
      </c>
      <c r="K39" s="62">
        <v>-7.5928414141444305E-5</v>
      </c>
    </row>
    <row r="40" spans="2:11" ht="12.75" customHeight="1" x14ac:dyDescent="0.2">
      <c r="B40" s="58" t="s">
        <v>2223</v>
      </c>
      <c r="C40" s="14" t="s">
        <v>2225</v>
      </c>
      <c r="D40" s="14" t="s">
        <v>1727</v>
      </c>
      <c r="E40" s="14" t="s">
        <v>49</v>
      </c>
      <c r="F40" s="27">
        <v>45237</v>
      </c>
      <c r="G40" s="23">
        <v>20000000</v>
      </c>
      <c r="H40" s="23">
        <v>816.44529999999997</v>
      </c>
      <c r="I40" s="23">
        <v>1632.8905999999999</v>
      </c>
      <c r="J40" s="13">
        <v>0.26278220501400001</v>
      </c>
      <c r="K40" s="62">
        <v>1.28711793E-4</v>
      </c>
    </row>
    <row r="41" spans="2:11" ht="12.75" customHeight="1" x14ac:dyDescent="0.2">
      <c r="B41" s="58" t="s">
        <v>2226</v>
      </c>
      <c r="C41" s="14" t="s">
        <v>2227</v>
      </c>
      <c r="D41" s="14" t="s">
        <v>1727</v>
      </c>
      <c r="E41" s="14" t="s">
        <v>49</v>
      </c>
      <c r="F41" s="27">
        <v>45237</v>
      </c>
      <c r="G41" s="23">
        <v>-2250000</v>
      </c>
      <c r="H41" s="23">
        <v>111.5587</v>
      </c>
      <c r="I41" s="23">
        <v>-25.100709999999999</v>
      </c>
      <c r="J41" s="13">
        <v>-4.0394744880000001E-3</v>
      </c>
      <c r="K41" s="62">
        <v>-1.9785510481856801E-6</v>
      </c>
    </row>
    <row r="42" spans="2:11" x14ac:dyDescent="0.2">
      <c r="B42" s="58" t="s">
        <v>2226</v>
      </c>
      <c r="C42" s="14" t="s">
        <v>2228</v>
      </c>
      <c r="D42" s="14" t="s">
        <v>1727</v>
      </c>
      <c r="E42" s="14" t="s">
        <v>49</v>
      </c>
      <c r="F42" s="27">
        <v>45237</v>
      </c>
      <c r="G42" s="23">
        <v>2250000</v>
      </c>
      <c r="H42" s="23">
        <v>261.63529999999997</v>
      </c>
      <c r="I42" s="23">
        <v>58.867939999999997</v>
      </c>
      <c r="J42" s="13">
        <v>9.4736579879999994E-3</v>
      </c>
      <c r="K42" s="62">
        <v>4.6402362479599898E-6</v>
      </c>
    </row>
    <row r="43" spans="2:11" x14ac:dyDescent="0.2">
      <c r="B43" s="58" t="s">
        <v>2229</v>
      </c>
      <c r="C43" s="14" t="s">
        <v>2230</v>
      </c>
      <c r="D43" s="14" t="s">
        <v>1727</v>
      </c>
      <c r="E43" s="14" t="s">
        <v>49</v>
      </c>
      <c r="F43" s="27">
        <v>45237</v>
      </c>
      <c r="G43" s="23">
        <v>-14070000</v>
      </c>
      <c r="H43" s="23">
        <v>403.52140000000003</v>
      </c>
      <c r="I43" s="23">
        <v>-567.75460999999996</v>
      </c>
      <c r="J43" s="13">
        <v>-9.1369139072999997E-2</v>
      </c>
      <c r="K43" s="62">
        <v>-4.47529762595462E-5</v>
      </c>
    </row>
    <row r="44" spans="2:11" x14ac:dyDescent="0.2">
      <c r="B44" s="58" t="s">
        <v>2229</v>
      </c>
      <c r="C44" s="14" t="s">
        <v>2231</v>
      </c>
      <c r="D44" s="14" t="s">
        <v>1727</v>
      </c>
      <c r="E44" s="14" t="s">
        <v>49</v>
      </c>
      <c r="F44" s="27">
        <v>45237</v>
      </c>
      <c r="G44" s="23">
        <v>14070000</v>
      </c>
      <c r="H44" s="23">
        <v>45.746200000000002</v>
      </c>
      <c r="I44" s="23">
        <v>64.364900000000006</v>
      </c>
      <c r="J44" s="13">
        <v>1.0358287533999999E-2</v>
      </c>
      <c r="K44" s="62">
        <v>5.0735314005606496E-6</v>
      </c>
    </row>
    <row r="45" spans="2:11" x14ac:dyDescent="0.2">
      <c r="B45" s="58" t="s">
        <v>2232</v>
      </c>
      <c r="C45" s="14" t="s">
        <v>2233</v>
      </c>
      <c r="D45" s="14" t="s">
        <v>1727</v>
      </c>
      <c r="E45" s="14" t="s">
        <v>49</v>
      </c>
      <c r="F45" s="27">
        <v>45237</v>
      </c>
      <c r="G45" s="23">
        <v>-42000000</v>
      </c>
      <c r="H45" s="23">
        <v>403.52140000000003</v>
      </c>
      <c r="I45" s="23">
        <v>-1694.78988</v>
      </c>
      <c r="J45" s="13">
        <v>-0.272743698629</v>
      </c>
      <c r="K45" s="62">
        <v>-1.3359097299999999E-4</v>
      </c>
    </row>
    <row r="46" spans="2:11" x14ac:dyDescent="0.2">
      <c r="B46" s="58" t="s">
        <v>2232</v>
      </c>
      <c r="C46" s="14" t="s">
        <v>2234</v>
      </c>
      <c r="D46" s="14" t="s">
        <v>1727</v>
      </c>
      <c r="E46" s="14" t="s">
        <v>49</v>
      </c>
      <c r="F46" s="27">
        <v>45237</v>
      </c>
      <c r="G46" s="23">
        <v>42000000</v>
      </c>
      <c r="H46" s="23">
        <v>71.644800000000004</v>
      </c>
      <c r="I46" s="23">
        <v>300.90816000000001</v>
      </c>
      <c r="J46" s="13">
        <v>4.8425356720999999E-2</v>
      </c>
      <c r="K46" s="62">
        <v>2.37189368498192E-5</v>
      </c>
    </row>
    <row r="47" spans="2:11" x14ac:dyDescent="0.2">
      <c r="B47" s="58" t="s">
        <v>2235</v>
      </c>
      <c r="C47" s="14" t="s">
        <v>2236</v>
      </c>
      <c r="D47" s="14" t="s">
        <v>1727</v>
      </c>
      <c r="E47" s="14" t="s">
        <v>49</v>
      </c>
      <c r="F47" s="27">
        <v>45237</v>
      </c>
      <c r="G47" s="23">
        <v>-30000000</v>
      </c>
      <c r="H47" s="23">
        <v>116.4859</v>
      </c>
      <c r="I47" s="23">
        <v>-349.45769999999999</v>
      </c>
      <c r="J47" s="13">
        <v>-5.6238467515000001E-2</v>
      </c>
      <c r="K47" s="62">
        <v>-2.7545830322391601E-5</v>
      </c>
    </row>
    <row r="48" spans="2:11" x14ac:dyDescent="0.2">
      <c r="B48" s="58" t="s">
        <v>2235</v>
      </c>
      <c r="C48" s="14" t="s">
        <v>2237</v>
      </c>
      <c r="D48" s="14" t="s">
        <v>1727</v>
      </c>
      <c r="E48" s="14" t="s">
        <v>49</v>
      </c>
      <c r="F48" s="27">
        <v>45237</v>
      </c>
      <c r="G48" s="23">
        <v>30000000</v>
      </c>
      <c r="H48" s="23">
        <v>99.535899999999998</v>
      </c>
      <c r="I48" s="23">
        <v>298.60770000000002</v>
      </c>
      <c r="J48" s="13">
        <v>4.8055142113999999E-2</v>
      </c>
      <c r="K48" s="62">
        <v>2.3537604228378999E-5</v>
      </c>
    </row>
    <row r="49" spans="2:11" x14ac:dyDescent="0.2">
      <c r="B49" s="57" t="s">
        <v>2238</v>
      </c>
      <c r="C49" s="54" t="s">
        <v>2591</v>
      </c>
      <c r="D49" s="54" t="s">
        <v>2591</v>
      </c>
      <c r="E49" s="54" t="s">
        <v>2591</v>
      </c>
      <c r="F49" s="54" t="s">
        <v>2591</v>
      </c>
      <c r="G49" s="54" t="s">
        <v>2591</v>
      </c>
      <c r="H49" s="54" t="s">
        <v>2591</v>
      </c>
      <c r="I49" s="54" t="s">
        <v>2591</v>
      </c>
      <c r="J49" s="54" t="s">
        <v>2591</v>
      </c>
      <c r="K49" s="68" t="s">
        <v>2591</v>
      </c>
    </row>
    <row r="50" spans="2:11" x14ac:dyDescent="0.2">
      <c r="B50" s="57" t="s">
        <v>2239</v>
      </c>
      <c r="C50" s="54" t="s">
        <v>2591</v>
      </c>
      <c r="D50" s="54" t="s">
        <v>2591</v>
      </c>
      <c r="E50" s="54" t="s">
        <v>2591</v>
      </c>
      <c r="F50" s="54" t="s">
        <v>2591</v>
      </c>
      <c r="G50" s="54" t="s">
        <v>2591</v>
      </c>
      <c r="H50" s="54" t="s">
        <v>2591</v>
      </c>
      <c r="I50" s="54" t="s">
        <v>2591</v>
      </c>
      <c r="J50" s="54" t="s">
        <v>2591</v>
      </c>
      <c r="K50" s="68" t="s">
        <v>2591</v>
      </c>
    </row>
    <row r="51" spans="2:11" x14ac:dyDescent="0.2">
      <c r="B51" s="57" t="s">
        <v>2240</v>
      </c>
      <c r="C51" s="54" t="s">
        <v>2591</v>
      </c>
      <c r="D51" s="54" t="s">
        <v>2591</v>
      </c>
      <c r="E51" s="54" t="s">
        <v>2591</v>
      </c>
      <c r="F51" s="54" t="s">
        <v>2591</v>
      </c>
      <c r="G51" s="54" t="s">
        <v>2591</v>
      </c>
      <c r="H51" s="54" t="s">
        <v>2591</v>
      </c>
      <c r="I51" s="54" t="s">
        <v>2591</v>
      </c>
      <c r="J51" s="54" t="s">
        <v>2591</v>
      </c>
      <c r="K51" s="68" t="s">
        <v>2591</v>
      </c>
    </row>
    <row r="52" spans="2:11" x14ac:dyDescent="0.2">
      <c r="B52" s="57" t="s">
        <v>2241</v>
      </c>
      <c r="C52" s="54" t="s">
        <v>2591</v>
      </c>
      <c r="D52" s="54" t="s">
        <v>2591</v>
      </c>
      <c r="E52" s="54" t="s">
        <v>2591</v>
      </c>
      <c r="F52" s="54" t="s">
        <v>2591</v>
      </c>
      <c r="G52" s="54" t="s">
        <v>2591</v>
      </c>
      <c r="H52" s="54" t="s">
        <v>2591</v>
      </c>
      <c r="I52" s="54" t="s">
        <v>2591</v>
      </c>
      <c r="J52" s="54" t="s">
        <v>2591</v>
      </c>
      <c r="K52" s="68" t="s">
        <v>2591</v>
      </c>
    </row>
    <row r="53" spans="2:11" ht="13.5" thickBot="1" x14ac:dyDescent="0.25">
      <c r="B53" s="57" t="s">
        <v>2242</v>
      </c>
      <c r="C53" s="54" t="s">
        <v>2591</v>
      </c>
      <c r="D53" s="54" t="s">
        <v>2591</v>
      </c>
      <c r="E53" s="54" t="s">
        <v>2591</v>
      </c>
      <c r="F53" s="54" t="s">
        <v>2591</v>
      </c>
      <c r="G53" s="54" t="s">
        <v>2591</v>
      </c>
      <c r="H53" s="54" t="s">
        <v>2591</v>
      </c>
      <c r="I53" s="54" t="s">
        <v>2591</v>
      </c>
      <c r="J53" s="54" t="s">
        <v>2591</v>
      </c>
      <c r="K53" s="68" t="s">
        <v>2591</v>
      </c>
    </row>
    <row r="54" spans="2:11" x14ac:dyDescent="0.2">
      <c r="B54" s="64" t="s">
        <v>2243</v>
      </c>
      <c r="C54" s="69" t="s">
        <v>2591</v>
      </c>
      <c r="D54" s="69" t="s">
        <v>2591</v>
      </c>
      <c r="E54" s="69" t="s">
        <v>2591</v>
      </c>
      <c r="F54" s="69" t="s">
        <v>2591</v>
      </c>
      <c r="G54" s="69" t="s">
        <v>2591</v>
      </c>
      <c r="H54" s="69" t="s">
        <v>2591</v>
      </c>
      <c r="I54" s="69" t="s">
        <v>2591</v>
      </c>
      <c r="J54" s="69" t="s">
        <v>2591</v>
      </c>
      <c r="K54" s="70" t="s">
        <v>2591</v>
      </c>
    </row>
    <row r="55" spans="2:11" ht="12.75" hidden="1" customHeight="1" x14ac:dyDescent="0.2"/>
    <row r="56" spans="2:11" ht="12.75" hidden="1" customHeight="1" x14ac:dyDescent="0.2"/>
    <row r="57" spans="2:11" ht="12.75" hidden="1" customHeight="1" x14ac:dyDescent="0.2"/>
    <row r="58" spans="2:11" ht="12.75" hidden="1" customHeight="1" x14ac:dyDescent="0.2"/>
    <row r="59" spans="2:11" ht="12.75" hidden="1" customHeight="1" x14ac:dyDescent="0.2"/>
    <row r="60" spans="2:11" ht="12.75" hidden="1" customHeight="1" x14ac:dyDescent="0.2"/>
    <row r="61" spans="2:11" ht="12.75" hidden="1" customHeight="1" x14ac:dyDescent="0.2"/>
    <row r="62" spans="2:11" ht="12.75" hidden="1" customHeight="1" x14ac:dyDescent="0.2"/>
    <row r="63" spans="2:11" ht="12.75" hidden="1" customHeight="1" x14ac:dyDescent="0.2"/>
    <row r="64" spans="2:11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Z10000"/>
  <sheetViews>
    <sheetView rightToLeft="1" topLeftCell="L1" workbookViewId="0">
      <selection activeCell="R1" sqref="R1:XFD1048576"/>
    </sheetView>
  </sheetViews>
  <sheetFormatPr defaultColWidth="0" defaultRowHeight="12.75" customHeight="1" zeroHeight="1" x14ac:dyDescent="0.2"/>
  <cols>
    <col min="1" max="1" width="9.140625" customWidth="1"/>
    <col min="2" max="2" width="68.140625" bestFit="1" customWidth="1"/>
    <col min="3" max="3" width="35.28515625" bestFit="1" customWidth="1"/>
    <col min="4" max="4" width="15" bestFit="1" customWidth="1"/>
    <col min="5" max="5" width="10.85546875" customWidth="1"/>
    <col min="6" max="6" width="12.42578125" bestFit="1" customWidth="1"/>
    <col min="7" max="7" width="17.5703125" bestFit="1" customWidth="1"/>
    <col min="8" max="8" width="10.85546875" customWidth="1"/>
    <col min="9" max="9" width="15" bestFit="1" customWidth="1"/>
    <col min="10" max="10" width="16.28515625" bestFit="1" customWidth="1"/>
    <col min="11" max="11" width="17.5703125" bestFit="1" customWidth="1"/>
    <col min="12" max="12" width="13.7109375" bestFit="1" customWidth="1"/>
    <col min="13" max="13" width="12" customWidth="1"/>
    <col min="14" max="14" width="13.7109375" bestFit="1" customWidth="1"/>
    <col min="15" max="15" width="29" bestFit="1" customWidth="1"/>
    <col min="16" max="16" width="34" bestFit="1" customWidth="1"/>
    <col min="17" max="17" width="30.140625" bestFit="1" customWidth="1"/>
    <col min="53" max="16384" width="9.140625" hidden="1"/>
  </cols>
  <sheetData>
    <row r="1" spans="2:17" ht="12.75" customHeight="1" x14ac:dyDescent="0.2">
      <c r="B1" s="1" t="s">
        <v>69</v>
      </c>
      <c r="C1" s="1" t="s">
        <v>1</v>
      </c>
    </row>
    <row r="2" spans="2:17" ht="12.75" customHeight="1" x14ac:dyDescent="0.2">
      <c r="B2" s="1" t="s">
        <v>2</v>
      </c>
      <c r="C2" s="1" t="s">
        <v>3</v>
      </c>
    </row>
    <row r="3" spans="2:17" ht="12.75" customHeight="1" x14ac:dyDescent="0.2">
      <c r="B3" s="1" t="s">
        <v>4</v>
      </c>
      <c r="C3" s="1" t="s">
        <v>5</v>
      </c>
    </row>
    <row r="4" spans="2:17" ht="12.75" customHeight="1" x14ac:dyDescent="0.2">
      <c r="B4" s="1" t="s">
        <v>6</v>
      </c>
      <c r="C4" s="2">
        <v>12533</v>
      </c>
    </row>
    <row r="5" spans="2:17" ht="12.75" customHeight="1" x14ac:dyDescent="0.2"/>
    <row r="6" spans="2:17" ht="12.75" customHeight="1" thickBot="1" x14ac:dyDescent="0.25">
      <c r="B6" s="89" t="s">
        <v>2244</v>
      </c>
      <c r="C6" s="65" t="s">
        <v>2591</v>
      </c>
      <c r="D6" s="65" t="s">
        <v>2592</v>
      </c>
      <c r="E6" s="65" t="s">
        <v>2593</v>
      </c>
      <c r="F6" s="65" t="s">
        <v>2594</v>
      </c>
      <c r="G6" s="65" t="s">
        <v>2595</v>
      </c>
      <c r="H6" s="65" t="s">
        <v>2596</v>
      </c>
      <c r="I6" s="65" t="s">
        <v>2597</v>
      </c>
      <c r="J6" s="65" t="s">
        <v>2598</v>
      </c>
      <c r="K6" s="65" t="s">
        <v>2599</v>
      </c>
      <c r="L6" s="65" t="s">
        <v>2600</v>
      </c>
      <c r="M6" s="65" t="s">
        <v>2601</v>
      </c>
      <c r="N6" s="65" t="s">
        <v>2602</v>
      </c>
      <c r="O6" s="65" t="s">
        <v>2603</v>
      </c>
      <c r="P6" s="65" t="s">
        <v>2604</v>
      </c>
      <c r="Q6" s="65" t="s">
        <v>2605</v>
      </c>
    </row>
    <row r="7" spans="2:17" ht="12.75" customHeight="1" thickBot="1" x14ac:dyDescent="0.25">
      <c r="B7" s="71" t="s">
        <v>2245</v>
      </c>
      <c r="C7" s="77" t="s">
        <v>2591</v>
      </c>
      <c r="D7" s="77" t="s">
        <v>2591</v>
      </c>
      <c r="E7" s="77" t="s">
        <v>2591</v>
      </c>
      <c r="F7" s="77" t="s">
        <v>2591</v>
      </c>
      <c r="G7" s="77" t="s">
        <v>2591</v>
      </c>
      <c r="H7" s="77" t="s">
        <v>2591</v>
      </c>
      <c r="I7" s="77" t="s">
        <v>2591</v>
      </c>
      <c r="J7" s="77" t="s">
        <v>2591</v>
      </c>
      <c r="K7" s="77" t="s">
        <v>2591</v>
      </c>
      <c r="L7" s="77" t="s">
        <v>2591</v>
      </c>
      <c r="M7" s="77" t="s">
        <v>2591</v>
      </c>
      <c r="N7" s="77" t="s">
        <v>2591</v>
      </c>
      <c r="O7" s="77" t="s">
        <v>2591</v>
      </c>
      <c r="P7" s="77" t="s">
        <v>2591</v>
      </c>
      <c r="Q7" s="77" t="s">
        <v>2591</v>
      </c>
    </row>
    <row r="8" spans="2:17" ht="12.75" customHeight="1" x14ac:dyDescent="0.2">
      <c r="B8" s="56" t="s">
        <v>71</v>
      </c>
      <c r="C8" s="4" t="s">
        <v>72</v>
      </c>
      <c r="D8" s="4" t="s">
        <v>1752</v>
      </c>
      <c r="E8" s="4" t="s">
        <v>74</v>
      </c>
      <c r="F8" s="4" t="s">
        <v>75</v>
      </c>
      <c r="G8" s="4" t="s">
        <v>139</v>
      </c>
      <c r="H8" s="4" t="s">
        <v>140</v>
      </c>
      <c r="I8" s="4" t="s">
        <v>76</v>
      </c>
      <c r="J8" s="4" t="s">
        <v>77</v>
      </c>
      <c r="K8" s="4" t="s">
        <v>250</v>
      </c>
      <c r="L8" s="4" t="s">
        <v>141</v>
      </c>
      <c r="M8" s="4" t="s">
        <v>142</v>
      </c>
      <c r="N8" s="4" t="s">
        <v>9</v>
      </c>
      <c r="O8" s="4" t="s">
        <v>144</v>
      </c>
      <c r="P8" s="4" t="s">
        <v>80</v>
      </c>
      <c r="Q8" s="59" t="s">
        <v>231</v>
      </c>
    </row>
    <row r="9" spans="2:17" ht="12.75" customHeight="1" x14ac:dyDescent="0.2">
      <c r="B9" s="67" t="s">
        <v>2591</v>
      </c>
      <c r="C9" s="53" t="s">
        <v>2591</v>
      </c>
      <c r="D9" s="53" t="s">
        <v>2591</v>
      </c>
      <c r="E9" s="53" t="s">
        <v>2591</v>
      </c>
      <c r="F9" s="53" t="s">
        <v>2591</v>
      </c>
      <c r="G9" s="6" t="s">
        <v>146</v>
      </c>
      <c r="H9" s="6" t="s">
        <v>147</v>
      </c>
      <c r="I9" s="53" t="s">
        <v>2591</v>
      </c>
      <c r="J9" s="6" t="s">
        <v>12</v>
      </c>
      <c r="K9" s="6" t="s">
        <v>12</v>
      </c>
      <c r="L9" s="6" t="s">
        <v>148</v>
      </c>
      <c r="M9" s="6" t="s">
        <v>149</v>
      </c>
      <c r="N9" s="6" t="s">
        <v>11</v>
      </c>
      <c r="O9" s="6" t="s">
        <v>12</v>
      </c>
      <c r="P9" s="6" t="s">
        <v>12</v>
      </c>
      <c r="Q9" s="60" t="s">
        <v>12</v>
      </c>
    </row>
    <row r="10" spans="2:17" ht="12.75" customHeight="1" x14ac:dyDescent="0.2">
      <c r="B10" s="67" t="s">
        <v>2591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150</v>
      </c>
      <c r="N10" s="6" t="s">
        <v>151</v>
      </c>
      <c r="O10" s="6" t="s">
        <v>152</v>
      </c>
      <c r="P10" s="6" t="s">
        <v>153</v>
      </c>
      <c r="Q10" s="60" t="s">
        <v>154</v>
      </c>
    </row>
    <row r="11" spans="2:17" ht="12.75" customHeight="1" x14ac:dyDescent="0.2">
      <c r="B11" s="57" t="s">
        <v>2246</v>
      </c>
      <c r="C11" s="54" t="s">
        <v>2591</v>
      </c>
      <c r="D11" s="54" t="s">
        <v>2591</v>
      </c>
      <c r="E11" s="54" t="s">
        <v>2591</v>
      </c>
      <c r="F11" s="54" t="s">
        <v>2591</v>
      </c>
      <c r="G11" s="54" t="s">
        <v>2591</v>
      </c>
      <c r="H11" s="29">
        <v>1.1399999999999999</v>
      </c>
      <c r="I11" s="54" t="s">
        <v>2591</v>
      </c>
      <c r="J11" s="54" t="s">
        <v>2591</v>
      </c>
      <c r="K11" s="54" t="s">
        <v>2591</v>
      </c>
      <c r="L11" s="54" t="s">
        <v>2591</v>
      </c>
      <c r="M11" s="54" t="s">
        <v>2591</v>
      </c>
      <c r="N11" s="22">
        <v>7394.7276000000002</v>
      </c>
      <c r="O11" s="54" t="s">
        <v>2591</v>
      </c>
      <c r="P11" s="20">
        <v>1</v>
      </c>
      <c r="Q11" s="61">
        <v>5.8288574399999995E-4</v>
      </c>
    </row>
    <row r="12" spans="2:17" ht="12.75" customHeight="1" x14ac:dyDescent="0.2">
      <c r="B12" s="57" t="s">
        <v>2247</v>
      </c>
      <c r="C12" s="54" t="s">
        <v>2591</v>
      </c>
      <c r="D12" s="54" t="s">
        <v>2591</v>
      </c>
      <c r="E12" s="54" t="s">
        <v>2591</v>
      </c>
      <c r="F12" s="54" t="s">
        <v>2591</v>
      </c>
      <c r="G12" s="54" t="s">
        <v>2591</v>
      </c>
      <c r="H12" s="54" t="s">
        <v>2591</v>
      </c>
      <c r="I12" s="54" t="s">
        <v>2591</v>
      </c>
      <c r="J12" s="54" t="s">
        <v>2591</v>
      </c>
      <c r="K12" s="54" t="s">
        <v>2591</v>
      </c>
      <c r="L12" s="54" t="s">
        <v>2591</v>
      </c>
      <c r="M12" s="54" t="s">
        <v>2591</v>
      </c>
      <c r="N12" s="54" t="s">
        <v>2591</v>
      </c>
      <c r="O12" s="54" t="s">
        <v>2591</v>
      </c>
      <c r="P12" s="54" t="s">
        <v>2591</v>
      </c>
      <c r="Q12" s="68" t="s">
        <v>2591</v>
      </c>
    </row>
    <row r="13" spans="2:17" ht="12.75" customHeight="1" x14ac:dyDescent="0.2">
      <c r="B13" s="57" t="s">
        <v>2248</v>
      </c>
      <c r="C13" s="54" t="s">
        <v>2591</v>
      </c>
      <c r="D13" s="54" t="s">
        <v>2591</v>
      </c>
      <c r="E13" s="54" t="s">
        <v>2591</v>
      </c>
      <c r="F13" s="54" t="s">
        <v>2591</v>
      </c>
      <c r="G13" s="54" t="s">
        <v>2591</v>
      </c>
      <c r="H13" s="54" t="s">
        <v>2591</v>
      </c>
      <c r="I13" s="54" t="s">
        <v>2591</v>
      </c>
      <c r="J13" s="54" t="s">
        <v>2591</v>
      </c>
      <c r="K13" s="54" t="s">
        <v>2591</v>
      </c>
      <c r="L13" s="54" t="s">
        <v>2591</v>
      </c>
      <c r="M13" s="54" t="s">
        <v>2591</v>
      </c>
      <c r="N13" s="54" t="s">
        <v>2591</v>
      </c>
      <c r="O13" s="54" t="s">
        <v>2591</v>
      </c>
      <c r="P13" s="20">
        <v>1</v>
      </c>
      <c r="Q13" s="61">
        <v>5.8288574399999995E-4</v>
      </c>
    </row>
    <row r="14" spans="2:17" ht="12.75" customHeight="1" x14ac:dyDescent="0.2">
      <c r="B14" s="57" t="s">
        <v>2249</v>
      </c>
      <c r="C14" s="54" t="s">
        <v>2591</v>
      </c>
      <c r="D14" s="54" t="s">
        <v>2591</v>
      </c>
      <c r="E14" s="54" t="s">
        <v>2591</v>
      </c>
      <c r="F14" s="54" t="s">
        <v>2591</v>
      </c>
      <c r="G14" s="54" t="s">
        <v>2591</v>
      </c>
      <c r="H14" s="29">
        <v>0</v>
      </c>
      <c r="I14" s="54" t="s">
        <v>2591</v>
      </c>
      <c r="J14" s="54" t="s">
        <v>2591</v>
      </c>
      <c r="K14" s="54" t="s">
        <v>2591</v>
      </c>
      <c r="L14" s="54" t="s">
        <v>2591</v>
      </c>
      <c r="M14" s="54" t="s">
        <v>2591</v>
      </c>
      <c r="N14" s="54" t="s">
        <v>2591</v>
      </c>
      <c r="O14" s="54" t="s">
        <v>2591</v>
      </c>
      <c r="P14" s="20">
        <v>1</v>
      </c>
      <c r="Q14" s="61">
        <v>5.8288574399999995E-4</v>
      </c>
    </row>
    <row r="15" spans="2:17" ht="12.75" customHeight="1" x14ac:dyDescent="0.2">
      <c r="B15" s="57" t="s">
        <v>2250</v>
      </c>
      <c r="C15" s="54" t="s">
        <v>2591</v>
      </c>
      <c r="D15" s="54" t="s">
        <v>2591</v>
      </c>
      <c r="E15" s="54" t="s">
        <v>2591</v>
      </c>
      <c r="F15" s="54" t="s">
        <v>2591</v>
      </c>
      <c r="G15" s="54" t="s">
        <v>2591</v>
      </c>
      <c r="H15" s="54" t="s">
        <v>2591</v>
      </c>
      <c r="I15" s="54" t="s">
        <v>2591</v>
      </c>
      <c r="J15" s="54" t="s">
        <v>2591</v>
      </c>
      <c r="K15" s="54" t="s">
        <v>2591</v>
      </c>
      <c r="L15" s="54" t="s">
        <v>2591</v>
      </c>
      <c r="M15" s="54" t="s">
        <v>2591</v>
      </c>
      <c r="N15" s="54" t="s">
        <v>2591</v>
      </c>
      <c r="O15" s="54" t="s">
        <v>2591</v>
      </c>
      <c r="P15" s="54" t="s">
        <v>2591</v>
      </c>
      <c r="Q15" s="68" t="s">
        <v>2591</v>
      </c>
    </row>
    <row r="16" spans="2:17" ht="12.75" customHeight="1" x14ac:dyDescent="0.2">
      <c r="B16" s="57" t="s">
        <v>2251</v>
      </c>
      <c r="C16" s="54" t="s">
        <v>2591</v>
      </c>
      <c r="D16" s="54" t="s">
        <v>2591</v>
      </c>
      <c r="E16" s="54" t="s">
        <v>2591</v>
      </c>
      <c r="F16" s="54" t="s">
        <v>2591</v>
      </c>
      <c r="G16" s="54" t="s">
        <v>2591</v>
      </c>
      <c r="H16" s="29">
        <v>0</v>
      </c>
      <c r="I16" s="54" t="s">
        <v>2591</v>
      </c>
      <c r="J16" s="54" t="s">
        <v>2591</v>
      </c>
      <c r="K16" s="54" t="s">
        <v>2591</v>
      </c>
      <c r="L16" s="54" t="s">
        <v>2591</v>
      </c>
      <c r="M16" s="54" t="s">
        <v>2591</v>
      </c>
      <c r="N16" s="54" t="s">
        <v>2591</v>
      </c>
      <c r="O16" s="54" t="s">
        <v>2591</v>
      </c>
      <c r="P16" s="20">
        <v>1</v>
      </c>
      <c r="Q16" s="61">
        <v>5.8288574399999995E-4</v>
      </c>
    </row>
    <row r="17" spans="2:17" ht="12.75" customHeight="1" x14ac:dyDescent="0.2">
      <c r="B17" s="57" t="s">
        <v>2252</v>
      </c>
      <c r="C17" s="54" t="s">
        <v>2591</v>
      </c>
      <c r="D17" s="54" t="s">
        <v>2591</v>
      </c>
      <c r="E17" s="54" t="s">
        <v>2591</v>
      </c>
      <c r="F17" s="54" t="s">
        <v>2591</v>
      </c>
      <c r="G17" s="54" t="s">
        <v>2591</v>
      </c>
      <c r="H17" s="54" t="s">
        <v>2591</v>
      </c>
      <c r="I17" s="54" t="s">
        <v>2591</v>
      </c>
      <c r="J17" s="54" t="s">
        <v>2591</v>
      </c>
      <c r="K17" s="54" t="s">
        <v>2591</v>
      </c>
      <c r="L17" s="54" t="s">
        <v>2591</v>
      </c>
      <c r="M17" s="54" t="s">
        <v>2591</v>
      </c>
      <c r="N17" s="54" t="s">
        <v>2591</v>
      </c>
      <c r="O17" s="54" t="s">
        <v>2591</v>
      </c>
      <c r="P17" s="54" t="s">
        <v>2591</v>
      </c>
      <c r="Q17" s="68" t="s">
        <v>2591</v>
      </c>
    </row>
    <row r="18" spans="2:17" ht="12.75" customHeight="1" x14ac:dyDescent="0.2">
      <c r="B18" s="57" t="s">
        <v>2253</v>
      </c>
      <c r="C18" s="54" t="s">
        <v>2591</v>
      </c>
      <c r="D18" s="54" t="s">
        <v>2591</v>
      </c>
      <c r="E18" s="54" t="s">
        <v>2591</v>
      </c>
      <c r="F18" s="54" t="s">
        <v>2591</v>
      </c>
      <c r="G18" s="54" t="s">
        <v>2591</v>
      </c>
      <c r="H18" s="54" t="s">
        <v>2591</v>
      </c>
      <c r="I18" s="54" t="s">
        <v>2591</v>
      </c>
      <c r="J18" s="54" t="s">
        <v>2591</v>
      </c>
      <c r="K18" s="54" t="s">
        <v>2591</v>
      </c>
      <c r="L18" s="54" t="s">
        <v>2591</v>
      </c>
      <c r="M18" s="54" t="s">
        <v>2591</v>
      </c>
      <c r="N18" s="54" t="s">
        <v>2591</v>
      </c>
      <c r="O18" s="54" t="s">
        <v>2591</v>
      </c>
      <c r="P18" s="54" t="s">
        <v>2591</v>
      </c>
      <c r="Q18" s="68" t="s">
        <v>2591</v>
      </c>
    </row>
    <row r="19" spans="2:17" ht="12.75" customHeight="1" x14ac:dyDescent="0.2">
      <c r="B19" s="57" t="s">
        <v>2254</v>
      </c>
      <c r="C19" s="54" t="s">
        <v>2591</v>
      </c>
      <c r="D19" s="54" t="s">
        <v>2591</v>
      </c>
      <c r="E19" s="54" t="s">
        <v>2591</v>
      </c>
      <c r="F19" s="54" t="s">
        <v>2591</v>
      </c>
      <c r="G19" s="54" t="s">
        <v>2591</v>
      </c>
      <c r="H19" s="54" t="s">
        <v>2591</v>
      </c>
      <c r="I19" s="54" t="s">
        <v>2591</v>
      </c>
      <c r="J19" s="54" t="s">
        <v>2591</v>
      </c>
      <c r="K19" s="54" t="s">
        <v>2591</v>
      </c>
      <c r="L19" s="54" t="s">
        <v>2591</v>
      </c>
      <c r="M19" s="54" t="s">
        <v>2591</v>
      </c>
      <c r="N19" s="54" t="s">
        <v>2591</v>
      </c>
      <c r="O19" s="54" t="s">
        <v>2591</v>
      </c>
      <c r="P19" s="54" t="s">
        <v>2591</v>
      </c>
      <c r="Q19" s="68" t="s">
        <v>2591</v>
      </c>
    </row>
    <row r="20" spans="2:17" ht="12.75" customHeight="1" x14ac:dyDescent="0.2">
      <c r="B20" s="57" t="s">
        <v>2255</v>
      </c>
      <c r="C20" s="54" t="s">
        <v>2591</v>
      </c>
      <c r="D20" s="54" t="s">
        <v>2591</v>
      </c>
      <c r="E20" s="54" t="s">
        <v>2591</v>
      </c>
      <c r="F20" s="54" t="s">
        <v>2591</v>
      </c>
      <c r="G20" s="54" t="s">
        <v>2591</v>
      </c>
      <c r="H20" s="54" t="s">
        <v>2591</v>
      </c>
      <c r="I20" s="54" t="s">
        <v>2591</v>
      </c>
      <c r="J20" s="54" t="s">
        <v>2591</v>
      </c>
      <c r="K20" s="54" t="s">
        <v>2591</v>
      </c>
      <c r="L20" s="54" t="s">
        <v>2591</v>
      </c>
      <c r="M20" s="54" t="s">
        <v>2591</v>
      </c>
      <c r="N20" s="54" t="s">
        <v>2591</v>
      </c>
      <c r="O20" s="54" t="s">
        <v>2591</v>
      </c>
      <c r="P20" s="54" t="s">
        <v>2591</v>
      </c>
      <c r="Q20" s="68" t="s">
        <v>2591</v>
      </c>
    </row>
    <row r="21" spans="2:17" ht="12.75" customHeight="1" x14ac:dyDescent="0.2">
      <c r="B21" s="57" t="s">
        <v>2256</v>
      </c>
      <c r="C21" s="54" t="s">
        <v>2591</v>
      </c>
      <c r="D21" s="54" t="s">
        <v>2591</v>
      </c>
      <c r="E21" s="54" t="s">
        <v>2591</v>
      </c>
      <c r="F21" s="54" t="s">
        <v>2591</v>
      </c>
      <c r="G21" s="54" t="s">
        <v>2591</v>
      </c>
      <c r="H21" s="54" t="s">
        <v>2591</v>
      </c>
      <c r="I21" s="54" t="s">
        <v>2591</v>
      </c>
      <c r="J21" s="54" t="s">
        <v>2591</v>
      </c>
      <c r="K21" s="54" t="s">
        <v>2591</v>
      </c>
      <c r="L21" s="54" t="s">
        <v>2591</v>
      </c>
      <c r="M21" s="54" t="s">
        <v>2591</v>
      </c>
      <c r="N21" s="54" t="s">
        <v>2591</v>
      </c>
      <c r="O21" s="54" t="s">
        <v>2591</v>
      </c>
      <c r="P21" s="54" t="s">
        <v>2591</v>
      </c>
      <c r="Q21" s="68" t="s">
        <v>2591</v>
      </c>
    </row>
    <row r="22" spans="2:17" ht="12.75" customHeight="1" x14ac:dyDescent="0.2">
      <c r="B22" s="57" t="s">
        <v>2257</v>
      </c>
      <c r="C22" s="54" t="s">
        <v>2591</v>
      </c>
      <c r="D22" s="54" t="s">
        <v>2591</v>
      </c>
      <c r="E22" s="54" t="s">
        <v>2591</v>
      </c>
      <c r="F22" s="54" t="s">
        <v>2591</v>
      </c>
      <c r="G22" s="54" t="s">
        <v>2591</v>
      </c>
      <c r="H22" s="29">
        <v>1.1399999999999999</v>
      </c>
      <c r="I22" s="54" t="s">
        <v>2591</v>
      </c>
      <c r="J22" s="54" t="s">
        <v>2591</v>
      </c>
      <c r="K22" s="54" t="s">
        <v>2591</v>
      </c>
      <c r="L22" s="54" t="s">
        <v>2591</v>
      </c>
      <c r="M22" s="54" t="s">
        <v>2591</v>
      </c>
      <c r="N22" s="22">
        <v>7394.7276000000002</v>
      </c>
      <c r="O22" s="54" t="s">
        <v>2591</v>
      </c>
      <c r="P22" s="20">
        <v>1</v>
      </c>
      <c r="Q22" s="61">
        <v>5.8288574399999995E-4</v>
      </c>
    </row>
    <row r="23" spans="2:17" ht="12.75" customHeight="1" x14ac:dyDescent="0.2">
      <c r="B23" s="57" t="s">
        <v>2258</v>
      </c>
      <c r="C23" s="54" t="s">
        <v>2591</v>
      </c>
      <c r="D23" s="54" t="s">
        <v>2591</v>
      </c>
      <c r="E23" s="54" t="s">
        <v>2591</v>
      </c>
      <c r="F23" s="54" t="s">
        <v>2591</v>
      </c>
      <c r="G23" s="54" t="s">
        <v>2591</v>
      </c>
      <c r="H23" s="29">
        <v>1.1399999999999999</v>
      </c>
      <c r="I23" s="54" t="s">
        <v>2591</v>
      </c>
      <c r="J23" s="54" t="s">
        <v>2591</v>
      </c>
      <c r="K23" s="54" t="s">
        <v>2591</v>
      </c>
      <c r="L23" s="54" t="s">
        <v>2591</v>
      </c>
      <c r="M23" s="54" t="s">
        <v>2591</v>
      </c>
      <c r="N23" s="22">
        <v>7394.7276000000002</v>
      </c>
      <c r="O23" s="54" t="s">
        <v>2591</v>
      </c>
      <c r="P23" s="20">
        <v>1</v>
      </c>
      <c r="Q23" s="61">
        <v>5.8288574399999995E-4</v>
      </c>
    </row>
    <row r="24" spans="2:17" ht="12.75" customHeight="1" x14ac:dyDescent="0.2">
      <c r="B24" s="57" t="s">
        <v>2259</v>
      </c>
      <c r="C24" s="54" t="s">
        <v>2591</v>
      </c>
      <c r="D24" s="54" t="s">
        <v>2591</v>
      </c>
      <c r="E24" s="54" t="s">
        <v>2591</v>
      </c>
      <c r="F24" s="54" t="s">
        <v>2591</v>
      </c>
      <c r="G24" s="54" t="s">
        <v>2591</v>
      </c>
      <c r="H24" s="29">
        <v>0</v>
      </c>
      <c r="I24" s="54" t="s">
        <v>2591</v>
      </c>
      <c r="J24" s="54" t="s">
        <v>2591</v>
      </c>
      <c r="K24" s="54" t="s">
        <v>2591</v>
      </c>
      <c r="L24" s="54" t="s">
        <v>2591</v>
      </c>
      <c r="M24" s="54" t="s">
        <v>2591</v>
      </c>
      <c r="N24" s="22">
        <v>7394.7276000000002</v>
      </c>
      <c r="O24" s="54" t="s">
        <v>2591</v>
      </c>
      <c r="P24" s="20">
        <v>1</v>
      </c>
      <c r="Q24" s="61">
        <v>5.8288574399999995E-4</v>
      </c>
    </row>
    <row r="25" spans="2:17" ht="12.75" customHeight="1" x14ac:dyDescent="0.2">
      <c r="B25" s="58" t="s">
        <v>2260</v>
      </c>
      <c r="C25" s="14" t="s">
        <v>2261</v>
      </c>
      <c r="D25" s="26">
        <v>70136</v>
      </c>
      <c r="E25" s="14" t="s">
        <v>242</v>
      </c>
      <c r="F25" s="14" t="s">
        <v>243</v>
      </c>
      <c r="G25" s="27">
        <v>44973</v>
      </c>
      <c r="H25" s="24">
        <v>1.71</v>
      </c>
      <c r="I25" s="14" t="s">
        <v>50</v>
      </c>
      <c r="J25" s="13">
        <v>0</v>
      </c>
      <c r="K25" s="13">
        <v>3.2500000000000001E-2</v>
      </c>
      <c r="L25" s="23">
        <v>2000000</v>
      </c>
      <c r="M25" s="23">
        <v>101.94</v>
      </c>
      <c r="N25" s="23">
        <v>7394.7276000000002</v>
      </c>
      <c r="O25" s="13">
        <v>0.166666666666</v>
      </c>
      <c r="P25" s="13">
        <v>1</v>
      </c>
      <c r="Q25" s="62">
        <v>5.8288574399999995E-4</v>
      </c>
    </row>
    <row r="26" spans="2:17" ht="12.75" customHeight="1" x14ac:dyDescent="0.2">
      <c r="B26" s="57" t="s">
        <v>2262</v>
      </c>
      <c r="C26" s="54" t="s">
        <v>2591</v>
      </c>
      <c r="D26" s="54" t="s">
        <v>2591</v>
      </c>
      <c r="E26" s="54" t="s">
        <v>2591</v>
      </c>
      <c r="F26" s="54" t="s">
        <v>2591</v>
      </c>
      <c r="G26" s="54" t="s">
        <v>2591</v>
      </c>
      <c r="H26" s="54" t="s">
        <v>2591</v>
      </c>
      <c r="I26" s="54" t="s">
        <v>2591</v>
      </c>
      <c r="J26" s="54" t="s">
        <v>2591</v>
      </c>
      <c r="K26" s="54" t="s">
        <v>2591</v>
      </c>
      <c r="L26" s="54" t="s">
        <v>2591</v>
      </c>
      <c r="M26" s="54" t="s">
        <v>2591</v>
      </c>
      <c r="N26" s="54" t="s">
        <v>2591</v>
      </c>
      <c r="O26" s="54" t="s">
        <v>2591</v>
      </c>
      <c r="P26" s="54" t="s">
        <v>2591</v>
      </c>
      <c r="Q26" s="68" t="s">
        <v>2591</v>
      </c>
    </row>
    <row r="27" spans="2:17" ht="12.75" customHeight="1" x14ac:dyDescent="0.2">
      <c r="B27" s="57" t="s">
        <v>2263</v>
      </c>
      <c r="C27" s="54" t="s">
        <v>2591</v>
      </c>
      <c r="D27" s="54" t="s">
        <v>2591</v>
      </c>
      <c r="E27" s="54" t="s">
        <v>2591</v>
      </c>
      <c r="F27" s="54" t="s">
        <v>2591</v>
      </c>
      <c r="G27" s="54" t="s">
        <v>2591</v>
      </c>
      <c r="H27" s="29">
        <v>0</v>
      </c>
      <c r="I27" s="54" t="s">
        <v>2591</v>
      </c>
      <c r="J27" s="54" t="s">
        <v>2591</v>
      </c>
      <c r="K27" s="54" t="s">
        <v>2591</v>
      </c>
      <c r="L27" s="54" t="s">
        <v>2591</v>
      </c>
      <c r="M27" s="54" t="s">
        <v>2591</v>
      </c>
      <c r="N27" s="54" t="s">
        <v>2591</v>
      </c>
      <c r="O27" s="54" t="s">
        <v>2591</v>
      </c>
      <c r="P27" s="20">
        <v>1</v>
      </c>
      <c r="Q27" s="61">
        <v>5.8288574399999995E-4</v>
      </c>
    </row>
    <row r="28" spans="2:17" ht="12.75" customHeight="1" x14ac:dyDescent="0.2">
      <c r="B28" s="57" t="s">
        <v>2264</v>
      </c>
      <c r="C28" s="54" t="s">
        <v>2591</v>
      </c>
      <c r="D28" s="54" t="s">
        <v>2591</v>
      </c>
      <c r="E28" s="54" t="s">
        <v>2591</v>
      </c>
      <c r="F28" s="54" t="s">
        <v>2591</v>
      </c>
      <c r="G28" s="54" t="s">
        <v>2591</v>
      </c>
      <c r="H28" s="54" t="s">
        <v>2591</v>
      </c>
      <c r="I28" s="54" t="s">
        <v>2591</v>
      </c>
      <c r="J28" s="54" t="s">
        <v>2591</v>
      </c>
      <c r="K28" s="54" t="s">
        <v>2591</v>
      </c>
      <c r="L28" s="54" t="s">
        <v>2591</v>
      </c>
      <c r="M28" s="54" t="s">
        <v>2591</v>
      </c>
      <c r="N28" s="54" t="s">
        <v>2591</v>
      </c>
      <c r="O28" s="54" t="s">
        <v>2591</v>
      </c>
      <c r="P28" s="54" t="s">
        <v>2591</v>
      </c>
      <c r="Q28" s="68" t="s">
        <v>2591</v>
      </c>
    </row>
    <row r="29" spans="2:17" ht="12.75" customHeight="1" x14ac:dyDescent="0.2">
      <c r="B29" s="57" t="s">
        <v>2265</v>
      </c>
      <c r="C29" s="54" t="s">
        <v>2591</v>
      </c>
      <c r="D29" s="54" t="s">
        <v>2591</v>
      </c>
      <c r="E29" s="54" t="s">
        <v>2591</v>
      </c>
      <c r="F29" s="54" t="s">
        <v>2591</v>
      </c>
      <c r="G29" s="54" t="s">
        <v>2591</v>
      </c>
      <c r="H29" s="54" t="s">
        <v>2591</v>
      </c>
      <c r="I29" s="54" t="s">
        <v>2591</v>
      </c>
      <c r="J29" s="54" t="s">
        <v>2591</v>
      </c>
      <c r="K29" s="54" t="s">
        <v>2591</v>
      </c>
      <c r="L29" s="54" t="s">
        <v>2591</v>
      </c>
      <c r="M29" s="54" t="s">
        <v>2591</v>
      </c>
      <c r="N29" s="54" t="s">
        <v>2591</v>
      </c>
      <c r="O29" s="54" t="s">
        <v>2591</v>
      </c>
      <c r="P29" s="54" t="s">
        <v>2591</v>
      </c>
      <c r="Q29" s="68" t="s">
        <v>2591</v>
      </c>
    </row>
    <row r="30" spans="2:17" ht="12.75" customHeight="1" x14ac:dyDescent="0.2">
      <c r="B30" s="57" t="s">
        <v>2266</v>
      </c>
      <c r="C30" s="54" t="s">
        <v>2591</v>
      </c>
      <c r="D30" s="54" t="s">
        <v>2591</v>
      </c>
      <c r="E30" s="54" t="s">
        <v>2591</v>
      </c>
      <c r="F30" s="54" t="s">
        <v>2591</v>
      </c>
      <c r="G30" s="54" t="s">
        <v>2591</v>
      </c>
      <c r="H30" s="54" t="s">
        <v>2591</v>
      </c>
      <c r="I30" s="54" t="s">
        <v>2591</v>
      </c>
      <c r="J30" s="54" t="s">
        <v>2591</v>
      </c>
      <c r="K30" s="54" t="s">
        <v>2591</v>
      </c>
      <c r="L30" s="54" t="s">
        <v>2591</v>
      </c>
      <c r="M30" s="54" t="s">
        <v>2591</v>
      </c>
      <c r="N30" s="54" t="s">
        <v>2591</v>
      </c>
      <c r="O30" s="54" t="s">
        <v>2591</v>
      </c>
      <c r="P30" s="54" t="s">
        <v>2591</v>
      </c>
      <c r="Q30" s="68" t="s">
        <v>2591</v>
      </c>
    </row>
    <row r="31" spans="2:17" ht="12.75" customHeight="1" thickBot="1" x14ac:dyDescent="0.25">
      <c r="B31" s="57" t="s">
        <v>2267</v>
      </c>
      <c r="C31" s="54" t="s">
        <v>2591</v>
      </c>
      <c r="D31" s="54" t="s">
        <v>2591</v>
      </c>
      <c r="E31" s="54" t="s">
        <v>2591</v>
      </c>
      <c r="F31" s="54" t="s">
        <v>2591</v>
      </c>
      <c r="G31" s="54" t="s">
        <v>2591</v>
      </c>
      <c r="H31" s="54" t="s">
        <v>2591</v>
      </c>
      <c r="I31" s="54" t="s">
        <v>2591</v>
      </c>
      <c r="J31" s="54" t="s">
        <v>2591</v>
      </c>
      <c r="K31" s="54" t="s">
        <v>2591</v>
      </c>
      <c r="L31" s="54" t="s">
        <v>2591</v>
      </c>
      <c r="M31" s="54" t="s">
        <v>2591</v>
      </c>
      <c r="N31" s="54" t="s">
        <v>2591</v>
      </c>
      <c r="O31" s="54" t="s">
        <v>2591</v>
      </c>
      <c r="P31" s="54" t="s">
        <v>2591</v>
      </c>
      <c r="Q31" s="68" t="s">
        <v>2591</v>
      </c>
    </row>
    <row r="32" spans="2:17" ht="12.75" customHeight="1" x14ac:dyDescent="0.2">
      <c r="B32" s="64" t="s">
        <v>2268</v>
      </c>
      <c r="C32" s="69" t="s">
        <v>2591</v>
      </c>
      <c r="D32" s="69" t="s">
        <v>2591</v>
      </c>
      <c r="E32" s="69" t="s">
        <v>2591</v>
      </c>
      <c r="F32" s="69" t="s">
        <v>2591</v>
      </c>
      <c r="G32" s="69" t="s">
        <v>2591</v>
      </c>
      <c r="H32" s="69" t="s">
        <v>2591</v>
      </c>
      <c r="I32" s="69" t="s">
        <v>2591</v>
      </c>
      <c r="J32" s="69" t="s">
        <v>2591</v>
      </c>
      <c r="K32" s="69" t="s">
        <v>2591</v>
      </c>
      <c r="L32" s="69" t="s">
        <v>2591</v>
      </c>
      <c r="M32" s="69" t="s">
        <v>2591</v>
      </c>
      <c r="N32" s="69" t="s">
        <v>2591</v>
      </c>
      <c r="O32" s="69" t="s">
        <v>2591</v>
      </c>
      <c r="P32" s="69" t="s">
        <v>2591</v>
      </c>
      <c r="Q32" s="70" t="s">
        <v>2591</v>
      </c>
    </row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Z10000"/>
  <sheetViews>
    <sheetView rightToLeft="1" topLeftCell="K1" workbookViewId="0">
      <selection activeCell="S1" sqref="S1:XFD1048576"/>
    </sheetView>
  </sheetViews>
  <sheetFormatPr defaultColWidth="0" defaultRowHeight="12.75" customHeight="1" zeroHeight="1" x14ac:dyDescent="0.2"/>
  <cols>
    <col min="1" max="1" width="9.140625" customWidth="1"/>
    <col min="2" max="2" width="33.42578125" customWidth="1"/>
    <col min="3" max="3" width="24.7109375" customWidth="1"/>
    <col min="4" max="4" width="10.85546875" customWidth="1"/>
    <col min="5" max="5" width="16" customWidth="1"/>
    <col min="6" max="6" width="10.85546875" customWidth="1"/>
    <col min="7" max="7" width="12.85546875" bestFit="1" customWidth="1"/>
    <col min="8" max="9" width="10.85546875" customWidth="1"/>
    <col min="10" max="10" width="14.28515625" customWidth="1"/>
    <col min="11" max="11" width="13.28515625" bestFit="1" customWidth="1"/>
    <col min="12" max="12" width="18.140625" bestFit="1" customWidth="1"/>
    <col min="13" max="13" width="13.28515625" bestFit="1" customWidth="1"/>
    <col min="14" max="14" width="13.85546875" bestFit="1" customWidth="1"/>
    <col min="15" max="15" width="12" customWidth="1"/>
    <col min="16" max="16" width="13.140625" bestFit="1" customWidth="1"/>
    <col min="17" max="17" width="25.28515625" bestFit="1" customWidth="1"/>
    <col min="18" max="18" width="22.85546875" bestFit="1" customWidth="1"/>
    <col min="53" max="16384" width="9.140625" hidden="1"/>
  </cols>
  <sheetData>
    <row r="1" spans="2:18" ht="12.75" customHeight="1" x14ac:dyDescent="0.2">
      <c r="B1" s="1" t="s">
        <v>69</v>
      </c>
      <c r="C1" s="1" t="s">
        <v>1</v>
      </c>
    </row>
    <row r="2" spans="2:18" ht="12.75" customHeight="1" x14ac:dyDescent="0.2">
      <c r="B2" s="1" t="s">
        <v>2</v>
      </c>
      <c r="C2" s="1" t="s">
        <v>3</v>
      </c>
    </row>
    <row r="3" spans="2:18" ht="12.75" customHeight="1" x14ac:dyDescent="0.2">
      <c r="B3" s="1" t="s">
        <v>4</v>
      </c>
      <c r="C3" s="1" t="s">
        <v>5</v>
      </c>
    </row>
    <row r="4" spans="2:18" ht="12.75" customHeight="1" x14ac:dyDescent="0.2">
      <c r="B4" s="1" t="s">
        <v>6</v>
      </c>
      <c r="C4" s="2">
        <v>12533</v>
      </c>
    </row>
    <row r="5" spans="2:18" ht="12.75" customHeight="1" x14ac:dyDescent="0.2"/>
    <row r="6" spans="2:18" ht="12.75" customHeight="1" thickBot="1" x14ac:dyDescent="0.25">
      <c r="B6" s="63" t="s">
        <v>2269</v>
      </c>
      <c r="C6" s="65" t="s">
        <v>2591</v>
      </c>
      <c r="D6" s="65" t="s">
        <v>2592</v>
      </c>
      <c r="E6" s="65" t="s">
        <v>2593</v>
      </c>
      <c r="F6" s="65" t="s">
        <v>2594</v>
      </c>
      <c r="G6" s="65" t="s">
        <v>2595</v>
      </c>
      <c r="H6" s="65" t="s">
        <v>2596</v>
      </c>
      <c r="I6" s="65" t="s">
        <v>2597</v>
      </c>
      <c r="J6" s="65" t="s">
        <v>2598</v>
      </c>
      <c r="K6" s="65" t="s">
        <v>2599</v>
      </c>
      <c r="L6" s="65" t="s">
        <v>2600</v>
      </c>
      <c r="M6" s="65" t="s">
        <v>2601</v>
      </c>
      <c r="N6" s="65" t="s">
        <v>2602</v>
      </c>
      <c r="O6" s="65" t="s">
        <v>2603</v>
      </c>
      <c r="P6" s="65" t="s">
        <v>2604</v>
      </c>
      <c r="Q6" s="65" t="s">
        <v>2605</v>
      </c>
      <c r="R6" s="65" t="s">
        <v>2606</v>
      </c>
    </row>
    <row r="7" spans="2:18" ht="12.75" customHeight="1" thickBot="1" x14ac:dyDescent="0.25">
      <c r="B7" s="90" t="s">
        <v>2270</v>
      </c>
      <c r="C7" s="77" t="s">
        <v>2591</v>
      </c>
      <c r="D7" s="77" t="s">
        <v>2591</v>
      </c>
      <c r="E7" s="77" t="s">
        <v>2591</v>
      </c>
      <c r="F7" s="77" t="s">
        <v>2591</v>
      </c>
      <c r="G7" s="77" t="s">
        <v>2591</v>
      </c>
      <c r="H7" s="77" t="s">
        <v>2591</v>
      </c>
      <c r="I7" s="77" t="s">
        <v>2591</v>
      </c>
      <c r="J7" s="77" t="s">
        <v>2591</v>
      </c>
      <c r="K7" s="77" t="s">
        <v>2591</v>
      </c>
      <c r="L7" s="77" t="s">
        <v>2591</v>
      </c>
      <c r="M7" s="77" t="s">
        <v>2591</v>
      </c>
      <c r="N7" s="77" t="s">
        <v>2591</v>
      </c>
      <c r="O7" s="77" t="s">
        <v>2591</v>
      </c>
      <c r="P7" s="77" t="s">
        <v>2591</v>
      </c>
      <c r="Q7" s="77" t="s">
        <v>2591</v>
      </c>
      <c r="R7" s="77" t="s">
        <v>2591</v>
      </c>
    </row>
    <row r="8" spans="2:18" ht="12.75" customHeight="1" thickBot="1" x14ac:dyDescent="0.25">
      <c r="B8" s="56" t="s">
        <v>71</v>
      </c>
      <c r="C8" s="4" t="s">
        <v>2271</v>
      </c>
      <c r="D8" s="4" t="s">
        <v>72</v>
      </c>
      <c r="E8" s="4" t="s">
        <v>73</v>
      </c>
      <c r="F8" s="4" t="s">
        <v>74</v>
      </c>
      <c r="G8" s="4" t="s">
        <v>139</v>
      </c>
      <c r="H8" s="4" t="s">
        <v>75</v>
      </c>
      <c r="I8" s="4" t="s">
        <v>140</v>
      </c>
      <c r="J8" s="4" t="s">
        <v>2272</v>
      </c>
      <c r="K8" s="4" t="s">
        <v>76</v>
      </c>
      <c r="L8" s="4" t="s">
        <v>2273</v>
      </c>
      <c r="M8" s="4" t="s">
        <v>250</v>
      </c>
      <c r="N8" s="4" t="s">
        <v>141</v>
      </c>
      <c r="O8" s="4" t="s">
        <v>142</v>
      </c>
      <c r="P8" s="4" t="s">
        <v>9</v>
      </c>
      <c r="Q8" s="4" t="s">
        <v>80</v>
      </c>
      <c r="R8" s="59" t="s">
        <v>231</v>
      </c>
    </row>
    <row r="9" spans="2:18" ht="12.75" customHeight="1" thickBot="1" x14ac:dyDescent="0.25">
      <c r="B9" s="67" t="s">
        <v>2591</v>
      </c>
      <c r="C9" s="53" t="s">
        <v>2591</v>
      </c>
      <c r="D9" s="53" t="s">
        <v>2591</v>
      </c>
      <c r="E9" s="53" t="s">
        <v>2591</v>
      </c>
      <c r="F9" s="53" t="s">
        <v>2591</v>
      </c>
      <c r="G9" s="6" t="s">
        <v>146</v>
      </c>
      <c r="H9" s="53" t="s">
        <v>2591</v>
      </c>
      <c r="I9" s="6" t="s">
        <v>147</v>
      </c>
      <c r="J9" s="53" t="s">
        <v>2591</v>
      </c>
      <c r="K9" s="53" t="s">
        <v>2591</v>
      </c>
      <c r="L9" s="6" t="s">
        <v>12</v>
      </c>
      <c r="M9" s="6" t="s">
        <v>12</v>
      </c>
      <c r="N9" s="6" t="s">
        <v>148</v>
      </c>
      <c r="O9" s="6" t="s">
        <v>149</v>
      </c>
      <c r="P9" s="6" t="s">
        <v>11</v>
      </c>
      <c r="Q9" s="6" t="s">
        <v>12</v>
      </c>
      <c r="R9" s="60" t="s">
        <v>12</v>
      </c>
    </row>
    <row r="10" spans="2:18" ht="12.75" customHeight="1" thickBot="1" x14ac:dyDescent="0.25">
      <c r="B10" s="67" t="s">
        <v>2591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150</v>
      </c>
      <c r="N10" s="6" t="s">
        <v>151</v>
      </c>
      <c r="O10" s="6" t="s">
        <v>152</v>
      </c>
      <c r="P10" s="6" t="s">
        <v>153</v>
      </c>
      <c r="Q10" s="6" t="s">
        <v>154</v>
      </c>
      <c r="R10" s="60" t="s">
        <v>155</v>
      </c>
    </row>
    <row r="11" spans="2:18" ht="12.75" customHeight="1" thickBot="1" x14ac:dyDescent="0.25">
      <c r="B11" s="57" t="s">
        <v>2274</v>
      </c>
      <c r="C11" s="54" t="s">
        <v>2591</v>
      </c>
      <c r="D11" s="54" t="s">
        <v>2591</v>
      </c>
      <c r="E11" s="54" t="s">
        <v>2591</v>
      </c>
      <c r="F11" s="54" t="s">
        <v>2591</v>
      </c>
      <c r="G11" s="54" t="s">
        <v>2591</v>
      </c>
      <c r="H11" s="54" t="s">
        <v>2591</v>
      </c>
      <c r="I11" s="22">
        <v>1.2610207351510001</v>
      </c>
      <c r="J11" s="54" t="s">
        <v>2591</v>
      </c>
      <c r="K11" s="54" t="s">
        <v>2591</v>
      </c>
      <c r="L11" s="54" t="s">
        <v>2591</v>
      </c>
      <c r="M11" s="54" t="s">
        <v>2591</v>
      </c>
      <c r="N11" s="54" t="s">
        <v>2591</v>
      </c>
      <c r="O11" s="54" t="s">
        <v>2591</v>
      </c>
      <c r="P11" s="22">
        <v>1119616.2663499999</v>
      </c>
      <c r="Q11" s="20">
        <v>1</v>
      </c>
      <c r="R11" s="61">
        <v>8.8253198310000003E-2</v>
      </c>
    </row>
    <row r="12" spans="2:18" ht="12.75" customHeight="1" thickBot="1" x14ac:dyDescent="0.25">
      <c r="B12" s="57" t="s">
        <v>2275</v>
      </c>
      <c r="C12" s="54" t="s">
        <v>2591</v>
      </c>
      <c r="D12" s="54" t="s">
        <v>2591</v>
      </c>
      <c r="E12" s="54" t="s">
        <v>2591</v>
      </c>
      <c r="F12" s="54" t="s">
        <v>2591</v>
      </c>
      <c r="G12" s="54" t="s">
        <v>2591</v>
      </c>
      <c r="H12" s="54" t="s">
        <v>2591</v>
      </c>
      <c r="I12" s="22">
        <v>1.138999272762</v>
      </c>
      <c r="J12" s="54" t="s">
        <v>2591</v>
      </c>
      <c r="K12" s="54" t="s">
        <v>2591</v>
      </c>
      <c r="L12" s="54" t="s">
        <v>2591</v>
      </c>
      <c r="M12" s="54" t="s">
        <v>2591</v>
      </c>
      <c r="N12" s="54" t="s">
        <v>2591</v>
      </c>
      <c r="O12" s="54" t="s">
        <v>2591</v>
      </c>
      <c r="P12" s="22">
        <v>830322.21698999999</v>
      </c>
      <c r="Q12" s="20">
        <v>0.74161321333499997</v>
      </c>
      <c r="R12" s="61">
        <v>6.5449737985000006E-2</v>
      </c>
    </row>
    <row r="13" spans="2:18" ht="12.75" customHeight="1" thickBot="1" x14ac:dyDescent="0.25">
      <c r="B13" s="57" t="s">
        <v>2276</v>
      </c>
      <c r="C13" s="54" t="s">
        <v>2591</v>
      </c>
      <c r="D13" s="54" t="s">
        <v>2591</v>
      </c>
      <c r="E13" s="54" t="s">
        <v>2591</v>
      </c>
      <c r="F13" s="54" t="s">
        <v>2591</v>
      </c>
      <c r="G13" s="54" t="s">
        <v>2591</v>
      </c>
      <c r="H13" s="54" t="s">
        <v>2591</v>
      </c>
      <c r="I13" s="28" t="s">
        <v>23</v>
      </c>
      <c r="J13" s="54" t="s">
        <v>2591</v>
      </c>
      <c r="K13" s="54" t="s">
        <v>2591</v>
      </c>
      <c r="L13" s="54" t="s">
        <v>2591</v>
      </c>
      <c r="M13" s="54" t="s">
        <v>2591</v>
      </c>
      <c r="N13" s="54" t="s">
        <v>2591</v>
      </c>
      <c r="O13" s="54" t="s">
        <v>2591</v>
      </c>
      <c r="P13" s="22">
        <v>493045.84805999999</v>
      </c>
      <c r="Q13" s="20">
        <v>0.44037038660299999</v>
      </c>
      <c r="R13" s="61">
        <v>3.8864095058000002E-2</v>
      </c>
    </row>
    <row r="14" spans="2:18" ht="12.75" customHeight="1" thickBot="1" x14ac:dyDescent="0.25">
      <c r="B14" s="58" t="s">
        <v>2278</v>
      </c>
      <c r="C14" s="14" t="s">
        <v>2277</v>
      </c>
      <c r="D14" s="21">
        <v>53089207</v>
      </c>
      <c r="E14" s="92" t="s">
        <v>2591</v>
      </c>
      <c r="F14" s="14" t="s">
        <v>242</v>
      </c>
      <c r="G14" s="27">
        <v>44374</v>
      </c>
      <c r="H14" s="14" t="s">
        <v>243</v>
      </c>
      <c r="I14" s="14">
        <v>2.88</v>
      </c>
      <c r="J14" s="14" t="s">
        <v>1051</v>
      </c>
      <c r="K14" s="14" t="s">
        <v>49</v>
      </c>
      <c r="L14" s="13">
        <v>5.9400000000000001E-2</v>
      </c>
      <c r="M14" s="38">
        <v>5.6099999999999997E-2</v>
      </c>
      <c r="N14" s="23">
        <v>483994018.14999998</v>
      </c>
      <c r="O14" s="23">
        <v>101.85861184491172</v>
      </c>
      <c r="P14" s="23">
        <v>492989.5883</v>
      </c>
      <c r="Q14" s="13">
        <f>+P14/P11</f>
        <v>0.44032013745849596</v>
      </c>
      <c r="R14" s="62">
        <f>+P14/'סכום נכסי הקרן'!C42</f>
        <v>3.8869002575555811E-2</v>
      </c>
    </row>
    <row r="15" spans="2:18" ht="12.75" customHeight="1" thickBot="1" x14ac:dyDescent="0.25">
      <c r="B15" s="58" t="s">
        <v>2279</v>
      </c>
      <c r="C15" s="14" t="s">
        <v>2277</v>
      </c>
      <c r="D15" s="21">
        <v>11019666</v>
      </c>
      <c r="E15" s="92" t="s">
        <v>2591</v>
      </c>
      <c r="F15" s="14" t="s">
        <v>242</v>
      </c>
      <c r="G15" s="27">
        <v>44679</v>
      </c>
      <c r="H15" s="14" t="s">
        <v>243</v>
      </c>
      <c r="I15" s="14" t="s">
        <v>23</v>
      </c>
      <c r="J15" s="14" t="s">
        <v>1051</v>
      </c>
      <c r="K15" s="14" t="s">
        <v>49</v>
      </c>
      <c r="L15" s="13">
        <v>0</v>
      </c>
      <c r="M15" s="14" t="s">
        <v>24</v>
      </c>
      <c r="N15" s="23">
        <v>55956.87</v>
      </c>
      <c r="O15" s="23">
        <v>100.54130000000001</v>
      </c>
      <c r="P15" s="23">
        <v>56.25976</v>
      </c>
      <c r="Q15" s="13">
        <v>5.0249144899805201E-5</v>
      </c>
      <c r="R15" s="62">
        <v>4.4346477497518901E-6</v>
      </c>
    </row>
    <row r="16" spans="2:18" ht="12.75" customHeight="1" thickBot="1" x14ac:dyDescent="0.25">
      <c r="B16" s="57" t="s">
        <v>2280</v>
      </c>
      <c r="C16" s="54" t="s">
        <v>2591</v>
      </c>
      <c r="D16" s="54" t="s">
        <v>2591</v>
      </c>
      <c r="E16" s="54" t="s">
        <v>2591</v>
      </c>
      <c r="F16" s="54" t="s">
        <v>2591</v>
      </c>
      <c r="G16" s="54" t="s">
        <v>2591</v>
      </c>
      <c r="H16" s="54" t="s">
        <v>2591</v>
      </c>
      <c r="I16" s="22">
        <v>2.37021338994</v>
      </c>
      <c r="J16" s="54" t="s">
        <v>2591</v>
      </c>
      <c r="K16" s="54" t="s">
        <v>2591</v>
      </c>
      <c r="L16" s="54" t="s">
        <v>2591</v>
      </c>
      <c r="M16" s="54" t="s">
        <v>2591</v>
      </c>
      <c r="N16" s="54" t="s">
        <v>2591</v>
      </c>
      <c r="O16" s="54" t="s">
        <v>2591</v>
      </c>
      <c r="P16" s="22">
        <v>156925.64483999999</v>
      </c>
      <c r="Q16" s="20">
        <v>0.14016020448800001</v>
      </c>
      <c r="R16" s="61">
        <v>1.2369586320999999E-2</v>
      </c>
    </row>
    <row r="17" spans="2:18" ht="12.75" customHeight="1" thickBot="1" x14ac:dyDescent="0.25">
      <c r="B17" s="58" t="s">
        <v>2539</v>
      </c>
      <c r="C17" s="14" t="s">
        <v>2277</v>
      </c>
      <c r="D17" s="21">
        <v>11020113</v>
      </c>
      <c r="E17" s="92" t="s">
        <v>2591</v>
      </c>
      <c r="F17" s="14" t="s">
        <v>242</v>
      </c>
      <c r="G17" s="27">
        <v>44977</v>
      </c>
      <c r="H17" s="14" t="s">
        <v>243</v>
      </c>
      <c r="I17" s="24">
        <v>1.45</v>
      </c>
      <c r="J17" s="14" t="s">
        <v>2136</v>
      </c>
      <c r="K17" s="14" t="s">
        <v>49</v>
      </c>
      <c r="L17" s="13">
        <v>6.5199999999999994E-2</v>
      </c>
      <c r="M17" s="13">
        <v>6.4500000000000002E-2</v>
      </c>
      <c r="N17" s="23">
        <v>20132840.32</v>
      </c>
      <c r="O17" s="23">
        <v>100.74</v>
      </c>
      <c r="P17" s="23">
        <v>20281.823339999999</v>
      </c>
      <c r="Q17" s="13">
        <v>1.8114977380000001E-2</v>
      </c>
      <c r="R17" s="62">
        <v>1.5987046909999999E-3</v>
      </c>
    </row>
    <row r="18" spans="2:18" ht="12.75" customHeight="1" thickBot="1" x14ac:dyDescent="0.25">
      <c r="B18" s="58" t="s">
        <v>2558</v>
      </c>
      <c r="C18" s="14" t="s">
        <v>2277</v>
      </c>
      <c r="D18" s="21">
        <v>11020402</v>
      </c>
      <c r="E18" s="92" t="s">
        <v>2591</v>
      </c>
      <c r="F18" s="14" t="s">
        <v>242</v>
      </c>
      <c r="G18" s="27">
        <v>45102</v>
      </c>
      <c r="H18" s="14" t="s">
        <v>243</v>
      </c>
      <c r="I18" s="24">
        <v>1.45</v>
      </c>
      <c r="J18" s="14" t="s">
        <v>2136</v>
      </c>
      <c r="K18" s="14" t="s">
        <v>49</v>
      </c>
      <c r="L18" s="13">
        <v>6.5199999999999994E-2</v>
      </c>
      <c r="M18" s="13">
        <v>6.2399999999999997E-2</v>
      </c>
      <c r="N18" s="23">
        <v>5107543</v>
      </c>
      <c r="O18" s="23">
        <v>101.03</v>
      </c>
      <c r="P18" s="23">
        <v>5160.1506900000004</v>
      </c>
      <c r="Q18" s="13">
        <v>4.6088564849999999E-3</v>
      </c>
      <c r="R18" s="62">
        <v>4.0674632499999999E-4</v>
      </c>
    </row>
    <row r="19" spans="2:18" ht="12.75" customHeight="1" thickBot="1" x14ac:dyDescent="0.25">
      <c r="B19" s="58" t="s">
        <v>2580</v>
      </c>
      <c r="C19" s="14" t="s">
        <v>2277</v>
      </c>
      <c r="D19" s="21">
        <v>11020429</v>
      </c>
      <c r="E19" s="92" t="s">
        <v>2591</v>
      </c>
      <c r="F19" s="14" t="s">
        <v>242</v>
      </c>
      <c r="G19" s="27">
        <v>45257</v>
      </c>
      <c r="H19" s="14" t="s">
        <v>243</v>
      </c>
      <c r="I19" s="24">
        <v>1.42</v>
      </c>
      <c r="J19" s="14" t="s">
        <v>2136</v>
      </c>
      <c r="K19" s="14" t="s">
        <v>49</v>
      </c>
      <c r="L19" s="13">
        <v>6.5199999999999994E-2</v>
      </c>
      <c r="M19" s="13">
        <v>9.0800000000000006E-2</v>
      </c>
      <c r="N19" s="23">
        <v>4319063.34</v>
      </c>
      <c r="O19" s="23">
        <v>100</v>
      </c>
      <c r="P19" s="23">
        <v>4319.0633399999997</v>
      </c>
      <c r="Q19" s="13">
        <v>3.857628251E-3</v>
      </c>
      <c r="R19" s="62">
        <v>3.4044803100000002E-4</v>
      </c>
    </row>
    <row r="20" spans="2:18" ht="12.75" customHeight="1" thickBot="1" x14ac:dyDescent="0.25">
      <c r="B20" s="58" t="s">
        <v>2529</v>
      </c>
      <c r="C20" s="14" t="s">
        <v>2277</v>
      </c>
      <c r="D20" s="21">
        <v>11019931</v>
      </c>
      <c r="E20" s="92" t="s">
        <v>2591</v>
      </c>
      <c r="F20" s="14" t="s">
        <v>242</v>
      </c>
      <c r="G20" s="27">
        <v>44896</v>
      </c>
      <c r="H20" s="14" t="s">
        <v>243</v>
      </c>
      <c r="I20" s="24">
        <v>3.92</v>
      </c>
      <c r="J20" s="14" t="s">
        <v>2136</v>
      </c>
      <c r="K20" s="14" t="s">
        <v>49</v>
      </c>
      <c r="L20" s="13">
        <v>3.7999999999999999E-2</v>
      </c>
      <c r="M20" s="13">
        <v>0.1055</v>
      </c>
      <c r="N20" s="23">
        <v>4931506.8499999996</v>
      </c>
      <c r="O20" s="23">
        <v>96.89</v>
      </c>
      <c r="P20" s="23">
        <v>4778.13699</v>
      </c>
      <c r="Q20" s="13">
        <v>4.2676559220000002E-3</v>
      </c>
      <c r="R20" s="62">
        <v>3.7663428399999999E-4</v>
      </c>
    </row>
    <row r="21" spans="2:18" ht="12.75" customHeight="1" thickBot="1" x14ac:dyDescent="0.25">
      <c r="B21" s="58" t="s">
        <v>2479</v>
      </c>
      <c r="C21" s="14" t="s">
        <v>2277</v>
      </c>
      <c r="D21" s="21">
        <v>11019227</v>
      </c>
      <c r="E21" s="92" t="s">
        <v>2591</v>
      </c>
      <c r="F21" s="14" t="s">
        <v>242</v>
      </c>
      <c r="G21" s="27">
        <v>44434</v>
      </c>
      <c r="H21" s="14" t="s">
        <v>243</v>
      </c>
      <c r="I21" s="24">
        <v>5.42</v>
      </c>
      <c r="J21" s="14" t="s">
        <v>2136</v>
      </c>
      <c r="K21" s="14" t="s">
        <v>49</v>
      </c>
      <c r="L21" s="13">
        <v>3.7999999999999999E-2</v>
      </c>
      <c r="M21" s="13">
        <v>7.7600000000000002E-2</v>
      </c>
      <c r="N21" s="23">
        <v>51557128.770000003</v>
      </c>
      <c r="O21" s="23">
        <v>89.09</v>
      </c>
      <c r="P21" s="23">
        <v>45932.246019999999</v>
      </c>
      <c r="Q21" s="13">
        <v>4.1024989900000003E-2</v>
      </c>
      <c r="R21" s="62">
        <v>3.6205865690000002E-3</v>
      </c>
    </row>
    <row r="22" spans="2:18" ht="12.75" customHeight="1" thickBot="1" x14ac:dyDescent="0.25">
      <c r="B22" s="58" t="s">
        <v>2480</v>
      </c>
      <c r="C22" s="14" t="s">
        <v>2277</v>
      </c>
      <c r="D22" s="21">
        <v>11019271</v>
      </c>
      <c r="E22" s="92" t="s">
        <v>2591</v>
      </c>
      <c r="F22" s="14" t="s">
        <v>242</v>
      </c>
      <c r="G22" s="27">
        <v>44483</v>
      </c>
      <c r="H22" s="14" t="s">
        <v>243</v>
      </c>
      <c r="I22" s="24">
        <v>5.42</v>
      </c>
      <c r="J22" s="14" t="s">
        <v>2136</v>
      </c>
      <c r="K22" s="14" t="s">
        <v>49</v>
      </c>
      <c r="L22" s="13">
        <v>3.7999999999999999E-2</v>
      </c>
      <c r="M22" s="13">
        <v>7.6799999999999993E-2</v>
      </c>
      <c r="N22" s="23">
        <v>1846586.96</v>
      </c>
      <c r="O22" s="23">
        <v>89.43</v>
      </c>
      <c r="P22" s="23">
        <v>1651.40272</v>
      </c>
      <c r="Q22" s="13">
        <v>1.4749720679999999E-3</v>
      </c>
      <c r="R22" s="62">
        <v>1.3017100199999999E-4</v>
      </c>
    </row>
    <row r="23" spans="2:18" ht="12.75" customHeight="1" thickBot="1" x14ac:dyDescent="0.25">
      <c r="B23" s="58" t="s">
        <v>2481</v>
      </c>
      <c r="C23" s="14" t="s">
        <v>2277</v>
      </c>
      <c r="D23" s="21">
        <v>11019269</v>
      </c>
      <c r="E23" s="92" t="s">
        <v>2591</v>
      </c>
      <c r="F23" s="14" t="s">
        <v>242</v>
      </c>
      <c r="G23" s="27">
        <v>44482</v>
      </c>
      <c r="H23" s="14" t="s">
        <v>243</v>
      </c>
      <c r="I23" s="24">
        <v>5.42</v>
      </c>
      <c r="J23" s="14" t="s">
        <v>2136</v>
      </c>
      <c r="K23" s="14" t="s">
        <v>49</v>
      </c>
      <c r="L23" s="13">
        <v>3.7999999999999999E-2</v>
      </c>
      <c r="M23" s="13">
        <v>8.9899999999999994E-2</v>
      </c>
      <c r="N23" s="23">
        <v>7102257.5300000003</v>
      </c>
      <c r="O23" s="23">
        <v>83.39</v>
      </c>
      <c r="P23" s="23">
        <v>5922.5725499999999</v>
      </c>
      <c r="Q23" s="13">
        <v>5.2898236009999997E-3</v>
      </c>
      <c r="R23" s="62">
        <v>4.66843851E-4</v>
      </c>
    </row>
    <row r="24" spans="2:18" ht="12.75" customHeight="1" thickBot="1" x14ac:dyDescent="0.25">
      <c r="B24" s="58" t="s">
        <v>2485</v>
      </c>
      <c r="C24" s="14" t="s">
        <v>2277</v>
      </c>
      <c r="D24" s="21">
        <v>11019576</v>
      </c>
      <c r="E24" s="92" t="s">
        <v>2591</v>
      </c>
      <c r="F24" s="14" t="s">
        <v>242</v>
      </c>
      <c r="G24" s="27">
        <v>44616</v>
      </c>
      <c r="H24" s="14" t="s">
        <v>243</v>
      </c>
      <c r="I24" s="24">
        <v>5.42</v>
      </c>
      <c r="J24" s="14" t="s">
        <v>2136</v>
      </c>
      <c r="K24" s="14" t="s">
        <v>49</v>
      </c>
      <c r="L24" s="13">
        <v>3.7999999999999999E-2</v>
      </c>
      <c r="M24" s="13">
        <v>6.4899999999999999E-2</v>
      </c>
      <c r="N24" s="23">
        <v>43139638</v>
      </c>
      <c r="O24" s="23">
        <v>93.28</v>
      </c>
      <c r="P24" s="23">
        <v>40240.654329999998</v>
      </c>
      <c r="Q24" s="13">
        <v>3.5941469894000003E-2</v>
      </c>
      <c r="R24" s="62">
        <v>3.1719496699999998E-3</v>
      </c>
    </row>
    <row r="25" spans="2:18" ht="12.75" customHeight="1" thickBot="1" x14ac:dyDescent="0.25">
      <c r="B25" s="58" t="s">
        <v>2489</v>
      </c>
      <c r="C25" s="14" t="s">
        <v>2277</v>
      </c>
      <c r="D25" s="21">
        <v>11019588</v>
      </c>
      <c r="E25" s="92" t="s">
        <v>2591</v>
      </c>
      <c r="F25" s="14" t="s">
        <v>242</v>
      </c>
      <c r="G25" s="27">
        <v>44651</v>
      </c>
      <c r="H25" s="14" t="s">
        <v>243</v>
      </c>
      <c r="I25" s="14">
        <v>6.95</v>
      </c>
      <c r="J25" s="14" t="s">
        <v>2136</v>
      </c>
      <c r="K25" s="14" t="s">
        <v>49</v>
      </c>
      <c r="L25" s="13">
        <v>0</v>
      </c>
      <c r="M25" s="38">
        <v>0.1062</v>
      </c>
      <c r="N25" s="23">
        <v>26697880.030000001</v>
      </c>
      <c r="O25" s="23">
        <v>99.03</v>
      </c>
      <c r="P25" s="23">
        <v>26438.91059</v>
      </c>
      <c r="Q25" s="13">
        <v>2.3614260870999999E-2</v>
      </c>
      <c r="R25" s="62">
        <v>2.084034047E-3</v>
      </c>
    </row>
    <row r="26" spans="2:18" ht="12.75" customHeight="1" thickBot="1" x14ac:dyDescent="0.25">
      <c r="B26" s="58" t="s">
        <v>2500</v>
      </c>
      <c r="C26" s="14" t="s">
        <v>2277</v>
      </c>
      <c r="D26" s="21">
        <v>11019897</v>
      </c>
      <c r="E26" s="92" t="s">
        <v>2591</v>
      </c>
      <c r="F26" s="14" t="s">
        <v>242</v>
      </c>
      <c r="G26" s="27">
        <v>44781</v>
      </c>
      <c r="H26" s="14" t="s">
        <v>243</v>
      </c>
      <c r="I26" s="14">
        <v>6.95</v>
      </c>
      <c r="J26" s="14" t="s">
        <v>2136</v>
      </c>
      <c r="K26" s="14" t="s">
        <v>49</v>
      </c>
      <c r="L26" s="13">
        <v>0</v>
      </c>
      <c r="M26" s="38">
        <v>0.1062</v>
      </c>
      <c r="N26" s="23">
        <v>1390862.18</v>
      </c>
      <c r="O26" s="23">
        <v>99.87</v>
      </c>
      <c r="P26" s="23">
        <v>1389.0540599999999</v>
      </c>
      <c r="Q26" s="13">
        <v>1.24065191E-3</v>
      </c>
      <c r="R26" s="62">
        <v>1.09491499E-4</v>
      </c>
    </row>
    <row r="27" spans="2:18" ht="12.75" customHeight="1" thickBot="1" x14ac:dyDescent="0.25">
      <c r="B27" s="58" t="s">
        <v>2549</v>
      </c>
      <c r="C27" s="14" t="s">
        <v>2277</v>
      </c>
      <c r="D27" s="21">
        <v>11020126</v>
      </c>
      <c r="E27" s="92" t="s">
        <v>2591</v>
      </c>
      <c r="F27" s="14" t="s">
        <v>242</v>
      </c>
      <c r="G27" s="27">
        <v>45043</v>
      </c>
      <c r="H27" s="14" t="s">
        <v>243</v>
      </c>
      <c r="I27" s="24">
        <v>5.42</v>
      </c>
      <c r="J27" s="14" t="s">
        <v>2136</v>
      </c>
      <c r="K27" s="14" t="s">
        <v>49</v>
      </c>
      <c r="L27" s="13">
        <v>3.7999999999999999E-2</v>
      </c>
      <c r="M27" s="13">
        <v>3.7499999999999999E-2</v>
      </c>
      <c r="N27" s="23">
        <v>789139.73</v>
      </c>
      <c r="O27" s="23">
        <v>102.85</v>
      </c>
      <c r="P27" s="23">
        <v>811.63021000000003</v>
      </c>
      <c r="Q27" s="13">
        <v>7.2491820100000002E-4</v>
      </c>
      <c r="R27" s="62">
        <v>6.3976349781925103E-5</v>
      </c>
    </row>
    <row r="28" spans="2:18" ht="12.75" customHeight="1" thickBot="1" x14ac:dyDescent="0.25">
      <c r="B28" s="57" t="s">
        <v>2281</v>
      </c>
      <c r="C28" s="54" t="s">
        <v>2591</v>
      </c>
      <c r="D28" s="54" t="s">
        <v>2591</v>
      </c>
      <c r="E28" s="54" t="s">
        <v>2591</v>
      </c>
      <c r="F28" s="54" t="s">
        <v>2591</v>
      </c>
      <c r="G28" s="54" t="s">
        <v>2591</v>
      </c>
      <c r="H28" s="54" t="s">
        <v>2591</v>
      </c>
      <c r="I28" s="28" t="s">
        <v>23</v>
      </c>
      <c r="J28" s="54" t="s">
        <v>2591</v>
      </c>
      <c r="K28" s="54" t="s">
        <v>2591</v>
      </c>
      <c r="L28" s="54" t="s">
        <v>2591</v>
      </c>
      <c r="M28" s="54" t="s">
        <v>2591</v>
      </c>
      <c r="N28" s="54" t="s">
        <v>2591</v>
      </c>
      <c r="O28" s="54" t="s">
        <v>2591</v>
      </c>
      <c r="P28" s="54" t="s">
        <v>2591</v>
      </c>
      <c r="Q28" s="54" t="s">
        <v>2591</v>
      </c>
      <c r="R28" s="68" t="s">
        <v>2591</v>
      </c>
    </row>
    <row r="29" spans="2:18" ht="12.75" customHeight="1" thickBot="1" x14ac:dyDescent="0.25">
      <c r="B29" s="57" t="s">
        <v>2282</v>
      </c>
      <c r="C29" s="54" t="s">
        <v>2591</v>
      </c>
      <c r="D29" s="54" t="s">
        <v>2591</v>
      </c>
      <c r="E29" s="54" t="s">
        <v>2591</v>
      </c>
      <c r="F29" s="54" t="s">
        <v>2591</v>
      </c>
      <c r="G29" s="54" t="s">
        <v>2591</v>
      </c>
      <c r="H29" s="54" t="s">
        <v>2591</v>
      </c>
      <c r="I29" s="22">
        <v>0.89597476125800002</v>
      </c>
      <c r="J29" s="54" t="s">
        <v>2591</v>
      </c>
      <c r="K29" s="54" t="s">
        <v>2591</v>
      </c>
      <c r="L29" s="54" t="s">
        <v>2591</v>
      </c>
      <c r="M29" s="54" t="s">
        <v>2591</v>
      </c>
      <c r="N29" s="54" t="s">
        <v>2591</v>
      </c>
      <c r="O29" s="54" t="s">
        <v>2591</v>
      </c>
      <c r="P29" s="22">
        <v>21877.384150000002</v>
      </c>
      <c r="Q29" s="20">
        <v>1.9540073512E-2</v>
      </c>
      <c r="R29" s="61">
        <v>1.724473982E-3</v>
      </c>
    </row>
    <row r="30" spans="2:18" ht="12.75" customHeight="1" thickBot="1" x14ac:dyDescent="0.25">
      <c r="B30" s="58" t="s">
        <v>2562</v>
      </c>
      <c r="C30" s="14" t="s">
        <v>2277</v>
      </c>
      <c r="D30" s="21">
        <v>11020407</v>
      </c>
      <c r="E30" s="92" t="s">
        <v>2591</v>
      </c>
      <c r="F30" s="14" t="s">
        <v>242</v>
      </c>
      <c r="G30" s="27">
        <v>45118</v>
      </c>
      <c r="H30" s="14" t="s">
        <v>243</v>
      </c>
      <c r="I30" s="24">
        <v>5.37</v>
      </c>
      <c r="J30" s="14" t="s">
        <v>2136</v>
      </c>
      <c r="K30" s="14" t="s">
        <v>49</v>
      </c>
      <c r="L30" s="13">
        <v>0.06</v>
      </c>
      <c r="M30" s="13">
        <v>5.7700000000000001E-2</v>
      </c>
      <c r="N30" s="23">
        <v>1650000</v>
      </c>
      <c r="O30" s="23">
        <v>101.17</v>
      </c>
      <c r="P30" s="23">
        <v>1669.3050000000001</v>
      </c>
      <c r="Q30" s="13">
        <v>1.490961725E-3</v>
      </c>
      <c r="R30" s="62">
        <v>1.3158214E-4</v>
      </c>
    </row>
    <row r="31" spans="2:18" ht="12.75" customHeight="1" thickBot="1" x14ac:dyDescent="0.25">
      <c r="B31" s="58" t="s">
        <v>2501</v>
      </c>
      <c r="C31" s="14" t="s">
        <v>2277</v>
      </c>
      <c r="D31" s="21">
        <v>11019903</v>
      </c>
      <c r="E31" s="92" t="s">
        <v>2591</v>
      </c>
      <c r="F31" s="14" t="s">
        <v>242</v>
      </c>
      <c r="G31" s="27">
        <v>44791</v>
      </c>
      <c r="H31" s="14" t="s">
        <v>243</v>
      </c>
      <c r="I31" s="24">
        <v>5.27</v>
      </c>
      <c r="J31" s="14" t="s">
        <v>2136</v>
      </c>
      <c r="K31" s="14" t="s">
        <v>49</v>
      </c>
      <c r="L31" s="13">
        <v>0.06</v>
      </c>
      <c r="M31" s="13">
        <v>9.6699999999999994E-2</v>
      </c>
      <c r="N31" s="23">
        <v>100000</v>
      </c>
      <c r="O31" s="23">
        <v>83.43</v>
      </c>
      <c r="P31" s="23">
        <v>83.43</v>
      </c>
      <c r="Q31" s="13">
        <v>7.4516602256937195E-5</v>
      </c>
      <c r="R31" s="62">
        <v>6.5763284763710398E-6</v>
      </c>
    </row>
    <row r="32" spans="2:18" ht="12.75" customHeight="1" thickBot="1" x14ac:dyDescent="0.25">
      <c r="B32" s="58" t="s">
        <v>2502</v>
      </c>
      <c r="C32" s="14" t="s">
        <v>2277</v>
      </c>
      <c r="D32" s="21">
        <v>11019909</v>
      </c>
      <c r="E32" s="92" t="s">
        <v>2591</v>
      </c>
      <c r="F32" s="14" t="s">
        <v>242</v>
      </c>
      <c r="G32" s="27">
        <v>44824</v>
      </c>
      <c r="H32" s="14" t="s">
        <v>243</v>
      </c>
      <c r="I32" s="24">
        <v>5.32</v>
      </c>
      <c r="J32" s="14" t="s">
        <v>2136</v>
      </c>
      <c r="K32" s="14" t="s">
        <v>49</v>
      </c>
      <c r="L32" s="13">
        <v>0.06</v>
      </c>
      <c r="M32" s="13">
        <v>7.8E-2</v>
      </c>
      <c r="N32" s="23">
        <v>86250</v>
      </c>
      <c r="O32" s="23">
        <v>91.39</v>
      </c>
      <c r="P32" s="23">
        <v>78.823869999999999</v>
      </c>
      <c r="Q32" s="13">
        <v>7.0402576640806903E-5</v>
      </c>
      <c r="R32" s="62">
        <v>6.2132525578181602E-6</v>
      </c>
    </row>
    <row r="33" spans="2:18" ht="12.75" customHeight="1" thickBot="1" x14ac:dyDescent="0.25">
      <c r="B33" s="58" t="s">
        <v>2541</v>
      </c>
      <c r="C33" s="14" t="s">
        <v>2277</v>
      </c>
      <c r="D33" s="21">
        <v>11020117</v>
      </c>
      <c r="E33" s="92" t="s">
        <v>2591</v>
      </c>
      <c r="F33" s="14" t="s">
        <v>242</v>
      </c>
      <c r="G33" s="27">
        <v>44999</v>
      </c>
      <c r="H33" s="14" t="s">
        <v>243</v>
      </c>
      <c r="I33" s="24">
        <v>5.38</v>
      </c>
      <c r="J33" s="14" t="s">
        <v>2136</v>
      </c>
      <c r="K33" s="14" t="s">
        <v>49</v>
      </c>
      <c r="L33" s="13">
        <v>0.06</v>
      </c>
      <c r="M33" s="13">
        <v>5.4699999999999999E-2</v>
      </c>
      <c r="N33" s="23">
        <v>300000</v>
      </c>
      <c r="O33" s="23">
        <v>102.72</v>
      </c>
      <c r="P33" s="23">
        <v>308.16000000000003</v>
      </c>
      <c r="Q33" s="13">
        <v>2.7523715800000003E-4</v>
      </c>
      <c r="R33" s="62">
        <v>2.4290559550263701E-5</v>
      </c>
    </row>
    <row r="34" spans="2:18" ht="12.75" customHeight="1" thickBot="1" x14ac:dyDescent="0.25">
      <c r="B34" s="58" t="s">
        <v>2543</v>
      </c>
      <c r="C34" s="14" t="s">
        <v>2277</v>
      </c>
      <c r="D34" s="21">
        <v>11020121</v>
      </c>
      <c r="E34" s="92" t="s">
        <v>2591</v>
      </c>
      <c r="F34" s="14" t="s">
        <v>242</v>
      </c>
      <c r="G34" s="27">
        <v>45019</v>
      </c>
      <c r="H34" s="14" t="s">
        <v>243</v>
      </c>
      <c r="I34" s="24">
        <v>5.38</v>
      </c>
      <c r="J34" s="14" t="s">
        <v>2136</v>
      </c>
      <c r="K34" s="14" t="s">
        <v>49</v>
      </c>
      <c r="L34" s="13">
        <v>0.06</v>
      </c>
      <c r="M34" s="13">
        <v>5.45E-2</v>
      </c>
      <c r="N34" s="23">
        <v>125000</v>
      </c>
      <c r="O34" s="23">
        <v>102.84</v>
      </c>
      <c r="P34" s="23">
        <v>128.55000000000001</v>
      </c>
      <c r="Q34" s="13">
        <v>1.14816123E-4</v>
      </c>
      <c r="R34" s="62">
        <v>1.01328901550701E-5</v>
      </c>
    </row>
    <row r="35" spans="2:18" ht="12.75" customHeight="1" thickBot="1" x14ac:dyDescent="0.25">
      <c r="B35" s="58" t="s">
        <v>2553</v>
      </c>
      <c r="C35" s="14" t="s">
        <v>2277</v>
      </c>
      <c r="D35" s="21">
        <v>11020130</v>
      </c>
      <c r="E35" s="92" t="s">
        <v>2591</v>
      </c>
      <c r="F35" s="14" t="s">
        <v>242</v>
      </c>
      <c r="G35" s="27">
        <v>45069</v>
      </c>
      <c r="H35" s="14" t="s">
        <v>243</v>
      </c>
      <c r="I35" s="24">
        <v>5.37</v>
      </c>
      <c r="J35" s="14" t="s">
        <v>2136</v>
      </c>
      <c r="K35" s="14" t="s">
        <v>49</v>
      </c>
      <c r="L35" s="13">
        <v>0.06</v>
      </c>
      <c r="M35" s="13">
        <v>5.6000000000000001E-2</v>
      </c>
      <c r="N35" s="23">
        <v>282048</v>
      </c>
      <c r="O35" s="23">
        <v>102.04</v>
      </c>
      <c r="P35" s="23">
        <v>287.80178000000001</v>
      </c>
      <c r="Q35" s="13">
        <v>2.5705394599999999E-4</v>
      </c>
      <c r="R35" s="62">
        <v>2.26858329301723E-5</v>
      </c>
    </row>
    <row r="36" spans="2:18" ht="12.75" customHeight="1" thickBot="1" x14ac:dyDescent="0.25">
      <c r="B36" s="58" t="s">
        <v>2556</v>
      </c>
      <c r="C36" s="14" t="s">
        <v>2277</v>
      </c>
      <c r="D36" s="21">
        <v>11020133</v>
      </c>
      <c r="E36" s="92" t="s">
        <v>2591</v>
      </c>
      <c r="F36" s="14" t="s">
        <v>242</v>
      </c>
      <c r="G36" s="27">
        <v>45085</v>
      </c>
      <c r="H36" s="14" t="s">
        <v>243</v>
      </c>
      <c r="I36" s="24">
        <v>5.37</v>
      </c>
      <c r="J36" s="14" t="s">
        <v>2136</v>
      </c>
      <c r="K36" s="14" t="s">
        <v>49</v>
      </c>
      <c r="L36" s="13">
        <v>0.06</v>
      </c>
      <c r="M36" s="13">
        <v>5.6399999999999999E-2</v>
      </c>
      <c r="N36" s="23">
        <v>560000</v>
      </c>
      <c r="O36" s="23">
        <v>101.86</v>
      </c>
      <c r="P36" s="23">
        <v>570.41600000000005</v>
      </c>
      <c r="Q36" s="13">
        <v>5.0947455500000005E-4</v>
      </c>
      <c r="R36" s="62">
        <v>4.4962759009680798E-5</v>
      </c>
    </row>
    <row r="37" spans="2:18" ht="12.75" customHeight="1" thickBot="1" x14ac:dyDescent="0.25">
      <c r="B37" s="58" t="s">
        <v>2557</v>
      </c>
      <c r="C37" s="14" t="s">
        <v>2277</v>
      </c>
      <c r="D37" s="21">
        <v>11020135</v>
      </c>
      <c r="E37" s="92" t="s">
        <v>2591</v>
      </c>
      <c r="F37" s="14" t="s">
        <v>242</v>
      </c>
      <c r="G37" s="27">
        <v>45096</v>
      </c>
      <c r="H37" s="14" t="s">
        <v>243</v>
      </c>
      <c r="I37" s="24">
        <v>5.37</v>
      </c>
      <c r="J37" s="14" t="s">
        <v>2136</v>
      </c>
      <c r="K37" s="14" t="s">
        <v>49</v>
      </c>
      <c r="L37" s="13">
        <v>0.06</v>
      </c>
      <c r="M37" s="13">
        <v>5.7700000000000001E-2</v>
      </c>
      <c r="N37" s="23">
        <v>825000</v>
      </c>
      <c r="O37" s="23">
        <v>101.18</v>
      </c>
      <c r="P37" s="23">
        <v>834.73500000000001</v>
      </c>
      <c r="Q37" s="13">
        <v>7.4555454800000003E-4</v>
      </c>
      <c r="R37" s="62">
        <v>6.5797573423511698E-5</v>
      </c>
    </row>
    <row r="38" spans="2:18" ht="12.75" customHeight="1" thickBot="1" x14ac:dyDescent="0.25">
      <c r="B38" s="58" t="s">
        <v>2568</v>
      </c>
      <c r="C38" s="14" t="s">
        <v>2277</v>
      </c>
      <c r="D38" s="21">
        <v>11020415</v>
      </c>
      <c r="E38" s="92" t="s">
        <v>2591</v>
      </c>
      <c r="F38" s="14" t="s">
        <v>242</v>
      </c>
      <c r="G38" s="27">
        <v>45162</v>
      </c>
      <c r="H38" s="14" t="s">
        <v>243</v>
      </c>
      <c r="I38" s="24">
        <v>5.37</v>
      </c>
      <c r="J38" s="14" t="s">
        <v>2136</v>
      </c>
      <c r="K38" s="14" t="s">
        <v>49</v>
      </c>
      <c r="L38" s="13">
        <v>0.08</v>
      </c>
      <c r="M38" s="13">
        <v>5.8999999999999997E-2</v>
      </c>
      <c r="N38" s="23">
        <v>577392</v>
      </c>
      <c r="O38" s="23">
        <v>100.49</v>
      </c>
      <c r="P38" s="23">
        <v>580.22122000000002</v>
      </c>
      <c r="Q38" s="13">
        <v>5.1823221699999998E-4</v>
      </c>
      <c r="R38" s="62">
        <v>4.5735650625443497E-5</v>
      </c>
    </row>
    <row r="39" spans="2:18" ht="12.75" customHeight="1" thickBot="1" x14ac:dyDescent="0.25">
      <c r="B39" s="58" t="s">
        <v>2575</v>
      </c>
      <c r="C39" s="14" t="s">
        <v>2277</v>
      </c>
      <c r="D39" s="21">
        <v>11020424</v>
      </c>
      <c r="E39" s="92" t="s">
        <v>2591</v>
      </c>
      <c r="F39" s="14" t="s">
        <v>242</v>
      </c>
      <c r="G39" s="27">
        <v>45218</v>
      </c>
      <c r="H39" s="14" t="s">
        <v>243</v>
      </c>
      <c r="I39" s="24">
        <v>5.39</v>
      </c>
      <c r="J39" s="14" t="s">
        <v>2136</v>
      </c>
      <c r="K39" s="14" t="s">
        <v>49</v>
      </c>
      <c r="L39" s="13">
        <v>0.08</v>
      </c>
      <c r="M39" s="13">
        <v>5.1299999999999998E-2</v>
      </c>
      <c r="N39" s="23">
        <v>795000</v>
      </c>
      <c r="O39" s="23">
        <v>104.53</v>
      </c>
      <c r="P39" s="23">
        <v>831.01350000000002</v>
      </c>
      <c r="Q39" s="13">
        <v>7.4223064100000001E-4</v>
      </c>
      <c r="R39" s="62">
        <v>6.5504228027073801E-5</v>
      </c>
    </row>
    <row r="40" spans="2:18" ht="13.5" thickBot="1" x14ac:dyDescent="0.25">
      <c r="B40" s="58" t="s">
        <v>2585</v>
      </c>
      <c r="C40" s="14" t="s">
        <v>2277</v>
      </c>
      <c r="D40" s="21">
        <v>11020436</v>
      </c>
      <c r="E40" s="92" t="s">
        <v>2591</v>
      </c>
      <c r="F40" s="14" t="s">
        <v>242</v>
      </c>
      <c r="G40" s="27">
        <v>45287</v>
      </c>
      <c r="H40" s="14" t="s">
        <v>243</v>
      </c>
      <c r="I40" s="14">
        <v>5.36</v>
      </c>
      <c r="J40" s="14" t="s">
        <v>2136</v>
      </c>
      <c r="K40" s="14" t="s">
        <v>49</v>
      </c>
      <c r="L40" s="13">
        <v>0.08</v>
      </c>
      <c r="M40" s="38">
        <v>6.0999999999999999E-2</v>
      </c>
      <c r="N40" s="23">
        <v>1752850</v>
      </c>
      <c r="O40" s="23">
        <v>100</v>
      </c>
      <c r="P40" s="23">
        <v>1752.85</v>
      </c>
      <c r="Q40" s="13">
        <v>1.565581041E-3</v>
      </c>
      <c r="R40" s="62">
        <v>1.38167534E-4</v>
      </c>
    </row>
    <row r="41" spans="2:18" ht="13.5" thickBot="1" x14ac:dyDescent="0.25">
      <c r="B41" s="58" t="s">
        <v>2507</v>
      </c>
      <c r="C41" s="14" t="s">
        <v>2277</v>
      </c>
      <c r="D41" s="21">
        <v>11019691</v>
      </c>
      <c r="E41" s="92" t="s">
        <v>2591</v>
      </c>
      <c r="F41" s="14" t="s">
        <v>242</v>
      </c>
      <c r="G41" s="27">
        <v>44728</v>
      </c>
      <c r="H41" s="14" t="s">
        <v>243</v>
      </c>
      <c r="I41" s="24">
        <v>5.4</v>
      </c>
      <c r="J41" s="14" t="s">
        <v>2136</v>
      </c>
      <c r="K41" s="14" t="s">
        <v>49</v>
      </c>
      <c r="L41" s="13">
        <v>0.06</v>
      </c>
      <c r="M41" s="13">
        <v>6.2300000000000001E-2</v>
      </c>
      <c r="N41" s="23">
        <v>6700</v>
      </c>
      <c r="O41" s="23">
        <v>96.65</v>
      </c>
      <c r="P41" s="23">
        <v>6.4755500000000001</v>
      </c>
      <c r="Q41" s="13">
        <v>5.78372268662243E-6</v>
      </c>
      <c r="R41" s="62">
        <v>5.1043202523270402E-7</v>
      </c>
    </row>
    <row r="42" spans="2:18" ht="13.5" thickBot="1" x14ac:dyDescent="0.25">
      <c r="B42" s="58" t="s">
        <v>2503</v>
      </c>
      <c r="C42" s="14" t="s">
        <v>2277</v>
      </c>
      <c r="D42" s="21">
        <v>11019895</v>
      </c>
      <c r="E42" s="92" t="s">
        <v>2591</v>
      </c>
      <c r="F42" s="14" t="s">
        <v>242</v>
      </c>
      <c r="G42" s="27">
        <v>44767</v>
      </c>
      <c r="H42" s="14" t="s">
        <v>243</v>
      </c>
      <c r="I42" s="24">
        <v>5.28</v>
      </c>
      <c r="J42" s="14" t="s">
        <v>2136</v>
      </c>
      <c r="K42" s="14" t="s">
        <v>49</v>
      </c>
      <c r="L42" s="13">
        <v>0.06</v>
      </c>
      <c r="M42" s="13">
        <v>9.2100000000000001E-2</v>
      </c>
      <c r="N42" s="23">
        <v>125000</v>
      </c>
      <c r="O42" s="23">
        <v>85.31</v>
      </c>
      <c r="P42" s="23">
        <v>106.6375</v>
      </c>
      <c r="Q42" s="13">
        <v>9.5244686242048902E-5</v>
      </c>
      <c r="R42" s="62">
        <v>8.4056481828960492E-6</v>
      </c>
    </row>
    <row r="43" spans="2:18" ht="13.5" thickBot="1" x14ac:dyDescent="0.25">
      <c r="B43" s="58" t="s">
        <v>2508</v>
      </c>
      <c r="C43" s="14" t="s">
        <v>2277</v>
      </c>
      <c r="D43" s="21">
        <v>11019586</v>
      </c>
      <c r="E43" s="92" t="s">
        <v>2591</v>
      </c>
      <c r="F43" s="14" t="s">
        <v>242</v>
      </c>
      <c r="G43" s="27">
        <v>44640</v>
      </c>
      <c r="H43" s="14" t="s">
        <v>243</v>
      </c>
      <c r="I43" s="24">
        <v>5.39</v>
      </c>
      <c r="J43" s="14" t="s">
        <v>2136</v>
      </c>
      <c r="K43" s="14" t="s">
        <v>49</v>
      </c>
      <c r="L43" s="13">
        <v>0.06</v>
      </c>
      <c r="M43" s="13">
        <v>9.4600000000000004E-2</v>
      </c>
      <c r="N43" s="23">
        <v>1111250</v>
      </c>
      <c r="O43" s="23">
        <v>79.73</v>
      </c>
      <c r="P43" s="23">
        <v>885.99962000000005</v>
      </c>
      <c r="Q43" s="13">
        <v>7.91342218E-4</v>
      </c>
      <c r="R43" s="62">
        <v>6.9838481733907706E-5</v>
      </c>
    </row>
    <row r="44" spans="2:18" ht="13.5" thickBot="1" x14ac:dyDescent="0.25">
      <c r="B44" s="58" t="s">
        <v>2521</v>
      </c>
      <c r="C44" s="14" t="s">
        <v>2277</v>
      </c>
      <c r="D44" s="21">
        <v>11019979</v>
      </c>
      <c r="E44" s="92" t="s">
        <v>2591</v>
      </c>
      <c r="F44" s="14" t="s">
        <v>242</v>
      </c>
      <c r="G44" s="27">
        <v>44861</v>
      </c>
      <c r="H44" s="14" t="s">
        <v>243</v>
      </c>
      <c r="I44" s="24">
        <v>5.35</v>
      </c>
      <c r="J44" s="14" t="s">
        <v>2136</v>
      </c>
      <c r="K44" s="14" t="s">
        <v>49</v>
      </c>
      <c r="L44" s="13">
        <v>0.06</v>
      </c>
      <c r="M44" s="13">
        <v>6.6699999999999995E-2</v>
      </c>
      <c r="N44" s="23">
        <v>210000</v>
      </c>
      <c r="O44" s="23">
        <v>96.67</v>
      </c>
      <c r="P44" s="23">
        <v>203.00700000000001</v>
      </c>
      <c r="Q44" s="13">
        <v>1.81318373E-4</v>
      </c>
      <c r="R44" s="62">
        <v>1.60019263454711E-5</v>
      </c>
    </row>
    <row r="45" spans="2:18" ht="13.5" thickBot="1" x14ac:dyDescent="0.25">
      <c r="B45" s="58" t="s">
        <v>2531</v>
      </c>
      <c r="C45" s="14" t="s">
        <v>2277</v>
      </c>
      <c r="D45" s="21">
        <v>11019936</v>
      </c>
      <c r="E45" s="92" t="s">
        <v>2591</v>
      </c>
      <c r="F45" s="14" t="s">
        <v>242</v>
      </c>
      <c r="G45" s="27">
        <v>44917</v>
      </c>
      <c r="H45" s="14" t="s">
        <v>243</v>
      </c>
      <c r="I45" s="14" t="s">
        <v>23</v>
      </c>
      <c r="J45" s="14" t="s">
        <v>2136</v>
      </c>
      <c r="K45" s="14" t="s">
        <v>49</v>
      </c>
      <c r="L45" s="13">
        <v>0.06</v>
      </c>
      <c r="M45" s="14" t="s">
        <v>24</v>
      </c>
      <c r="N45" s="23">
        <v>270650</v>
      </c>
      <c r="O45" s="23">
        <v>99.52</v>
      </c>
      <c r="P45" s="23">
        <v>269.35088000000002</v>
      </c>
      <c r="Q45" s="13">
        <v>2.40574282E-4</v>
      </c>
      <c r="R45" s="62">
        <v>2.12314498655112E-5</v>
      </c>
    </row>
    <row r="46" spans="2:18" ht="13.5" thickBot="1" x14ac:dyDescent="0.25">
      <c r="B46" s="58" t="s">
        <v>2540</v>
      </c>
      <c r="C46" s="14" t="s">
        <v>2277</v>
      </c>
      <c r="D46" s="21">
        <v>11020115</v>
      </c>
      <c r="E46" s="92" t="s">
        <v>2591</v>
      </c>
      <c r="F46" s="14" t="s">
        <v>242</v>
      </c>
      <c r="G46" s="27">
        <v>44987</v>
      </c>
      <c r="H46" s="14" t="s">
        <v>243</v>
      </c>
      <c r="I46" s="24">
        <v>5.39</v>
      </c>
      <c r="J46" s="14" t="s">
        <v>2136</v>
      </c>
      <c r="K46" s="14" t="s">
        <v>49</v>
      </c>
      <c r="L46" s="13">
        <v>0.06</v>
      </c>
      <c r="M46" s="13">
        <v>5.0900000000000001E-2</v>
      </c>
      <c r="N46" s="23">
        <v>175000</v>
      </c>
      <c r="O46" s="23">
        <v>104.71</v>
      </c>
      <c r="P46" s="23">
        <v>183.24250000000001</v>
      </c>
      <c r="Q46" s="13">
        <v>1.6366544900000001E-4</v>
      </c>
      <c r="R46" s="62">
        <v>1.44439994106607E-5</v>
      </c>
    </row>
    <row r="47" spans="2:18" ht="13.5" thickBot="1" x14ac:dyDescent="0.25">
      <c r="B47" s="58" t="s">
        <v>2509</v>
      </c>
      <c r="C47" s="14" t="s">
        <v>2277</v>
      </c>
      <c r="D47" s="21">
        <v>11019661</v>
      </c>
      <c r="E47" s="92" t="s">
        <v>2591</v>
      </c>
      <c r="F47" s="14" t="s">
        <v>242</v>
      </c>
      <c r="G47" s="27">
        <v>44665</v>
      </c>
      <c r="H47" s="14" t="s">
        <v>243</v>
      </c>
      <c r="I47" s="24">
        <v>5.4</v>
      </c>
      <c r="J47" s="14" t="s">
        <v>2136</v>
      </c>
      <c r="K47" s="14" t="s">
        <v>49</v>
      </c>
      <c r="L47" s="13">
        <v>0.06</v>
      </c>
      <c r="M47" s="13">
        <v>9.1800000000000007E-2</v>
      </c>
      <c r="N47" s="23">
        <v>769500</v>
      </c>
      <c r="O47" s="23">
        <v>80.84</v>
      </c>
      <c r="P47" s="23">
        <v>622.06380000000001</v>
      </c>
      <c r="Q47" s="13">
        <v>5.5560446699999999E-4</v>
      </c>
      <c r="R47" s="62">
        <v>4.9033871294013903E-5</v>
      </c>
    </row>
    <row r="48" spans="2:18" ht="13.5" thickBot="1" x14ac:dyDescent="0.25">
      <c r="B48" s="58" t="s">
        <v>2544</v>
      </c>
      <c r="C48" s="14" t="s">
        <v>2277</v>
      </c>
      <c r="D48" s="21">
        <v>11020122</v>
      </c>
      <c r="E48" s="92" t="s">
        <v>2591</v>
      </c>
      <c r="F48" s="14" t="s">
        <v>242</v>
      </c>
      <c r="G48" s="27">
        <v>45032</v>
      </c>
      <c r="H48" s="14" t="s">
        <v>243</v>
      </c>
      <c r="I48" s="24">
        <v>5.38</v>
      </c>
      <c r="J48" s="14" t="s">
        <v>2136</v>
      </c>
      <c r="K48" s="14" t="s">
        <v>49</v>
      </c>
      <c r="L48" s="13">
        <v>0.06</v>
      </c>
      <c r="M48" s="13">
        <v>5.4300000000000001E-2</v>
      </c>
      <c r="N48" s="23">
        <v>1700000</v>
      </c>
      <c r="O48" s="23">
        <v>102.95</v>
      </c>
      <c r="P48" s="23">
        <v>1750.15</v>
      </c>
      <c r="Q48" s="13">
        <v>1.5631695000000001E-3</v>
      </c>
      <c r="R48" s="62">
        <v>1.3795470699999999E-4</v>
      </c>
    </row>
    <row r="49" spans="2:18" ht="13.5" thickBot="1" x14ac:dyDescent="0.25">
      <c r="B49" s="58" t="s">
        <v>2510</v>
      </c>
      <c r="C49" s="14" t="s">
        <v>2277</v>
      </c>
      <c r="D49" s="21">
        <v>11019677</v>
      </c>
      <c r="E49" s="92" t="s">
        <v>2591</v>
      </c>
      <c r="F49" s="14" t="s">
        <v>242</v>
      </c>
      <c r="G49" s="27">
        <v>44684</v>
      </c>
      <c r="H49" s="14" t="s">
        <v>243</v>
      </c>
      <c r="I49" s="24">
        <v>5.41</v>
      </c>
      <c r="J49" s="14" t="s">
        <v>2136</v>
      </c>
      <c r="K49" s="14" t="s">
        <v>49</v>
      </c>
      <c r="L49" s="13">
        <v>0.06</v>
      </c>
      <c r="M49" s="13">
        <v>8.6499999999999994E-2</v>
      </c>
      <c r="N49" s="23">
        <v>175000</v>
      </c>
      <c r="O49" s="23">
        <v>82.99</v>
      </c>
      <c r="P49" s="23">
        <v>145.23249999999999</v>
      </c>
      <c r="Q49" s="13">
        <v>1.2971631799999999E-4</v>
      </c>
      <c r="R49" s="62">
        <v>1.1447879964575799E-5</v>
      </c>
    </row>
    <row r="50" spans="2:18" ht="13.5" thickBot="1" x14ac:dyDescent="0.25">
      <c r="B50" s="58" t="s">
        <v>2511</v>
      </c>
      <c r="C50" s="14" t="s">
        <v>2277</v>
      </c>
      <c r="D50" s="21">
        <v>11019678</v>
      </c>
      <c r="E50" s="92" t="s">
        <v>2591</v>
      </c>
      <c r="F50" s="14" t="s">
        <v>242</v>
      </c>
      <c r="G50" s="27">
        <v>44703</v>
      </c>
      <c r="H50" s="14" t="s">
        <v>243</v>
      </c>
      <c r="I50" s="24">
        <v>5.46</v>
      </c>
      <c r="J50" s="14" t="s">
        <v>2136</v>
      </c>
      <c r="K50" s="14" t="s">
        <v>49</v>
      </c>
      <c r="L50" s="13">
        <v>0.06</v>
      </c>
      <c r="M50" s="13">
        <v>6.2199999999999998E-2</v>
      </c>
      <c r="N50" s="23">
        <v>1681157.5</v>
      </c>
      <c r="O50" s="23">
        <v>93.84</v>
      </c>
      <c r="P50" s="23">
        <v>1577.5981999999999</v>
      </c>
      <c r="Q50" s="13">
        <v>1.4090525900000001E-3</v>
      </c>
      <c r="R50" s="62">
        <v>1.2435339699999999E-4</v>
      </c>
    </row>
    <row r="51" spans="2:18" ht="13.5" thickBot="1" x14ac:dyDescent="0.25">
      <c r="B51" s="58" t="s">
        <v>2512</v>
      </c>
      <c r="C51" s="14" t="s">
        <v>2277</v>
      </c>
      <c r="D51" s="21">
        <v>11019682</v>
      </c>
      <c r="E51" s="92" t="s">
        <v>2591</v>
      </c>
      <c r="F51" s="14" t="s">
        <v>242</v>
      </c>
      <c r="G51" s="27">
        <v>44710</v>
      </c>
      <c r="H51" s="14" t="s">
        <v>243</v>
      </c>
      <c r="I51" s="24">
        <v>5.4</v>
      </c>
      <c r="J51" s="14" t="s">
        <v>2136</v>
      </c>
      <c r="K51" s="14" t="s">
        <v>49</v>
      </c>
      <c r="L51" s="13">
        <v>0.06</v>
      </c>
      <c r="M51" s="13">
        <v>6.5100000000000005E-2</v>
      </c>
      <c r="N51" s="23">
        <v>258842.5</v>
      </c>
      <c r="O51" s="23">
        <v>94.95</v>
      </c>
      <c r="P51" s="23">
        <v>245.77095</v>
      </c>
      <c r="Q51" s="13">
        <v>2.1951355700000001E-4</v>
      </c>
      <c r="R51" s="62">
        <v>1.9372773548480899E-5</v>
      </c>
    </row>
    <row r="52" spans="2:18" ht="13.5" thickBot="1" x14ac:dyDescent="0.25">
      <c r="B52" s="58" t="s">
        <v>2513</v>
      </c>
      <c r="C52" s="14" t="s">
        <v>2277</v>
      </c>
      <c r="D52" s="21">
        <v>11019686</v>
      </c>
      <c r="E52" s="92" t="s">
        <v>2591</v>
      </c>
      <c r="F52" s="14" t="s">
        <v>242</v>
      </c>
      <c r="G52" s="27">
        <v>44713</v>
      </c>
      <c r="H52" s="14" t="s">
        <v>243</v>
      </c>
      <c r="I52" s="24">
        <v>5.38</v>
      </c>
      <c r="J52" s="14" t="s">
        <v>2136</v>
      </c>
      <c r="K52" s="14" t="s">
        <v>49</v>
      </c>
      <c r="L52" s="13">
        <v>0.06</v>
      </c>
      <c r="M52" s="13">
        <v>7.2700000000000001E-2</v>
      </c>
      <c r="N52" s="23">
        <v>1540800</v>
      </c>
      <c r="O52" s="23">
        <v>91.37</v>
      </c>
      <c r="P52" s="23">
        <v>1407.8289600000001</v>
      </c>
      <c r="Q52" s="13">
        <v>1.257420959E-3</v>
      </c>
      <c r="R52" s="62">
        <v>1.10971421E-4</v>
      </c>
    </row>
    <row r="53" spans="2:18" ht="13.5" thickBot="1" x14ac:dyDescent="0.25">
      <c r="B53" s="58" t="s">
        <v>2504</v>
      </c>
      <c r="C53" s="14" t="s">
        <v>2277</v>
      </c>
      <c r="D53" s="21">
        <v>11019892</v>
      </c>
      <c r="E53" s="92" t="s">
        <v>2591</v>
      </c>
      <c r="F53" s="14" t="s">
        <v>242</v>
      </c>
      <c r="G53" s="27">
        <v>44763</v>
      </c>
      <c r="H53" s="14" t="s">
        <v>243</v>
      </c>
      <c r="I53" s="24">
        <v>5.28</v>
      </c>
      <c r="J53" s="14" t="s">
        <v>2136</v>
      </c>
      <c r="K53" s="14" t="s">
        <v>49</v>
      </c>
      <c r="L53" s="13">
        <v>0.06</v>
      </c>
      <c r="M53" s="13">
        <v>9.2299999999999993E-2</v>
      </c>
      <c r="N53" s="23">
        <v>50000</v>
      </c>
      <c r="O53" s="23">
        <v>85.23</v>
      </c>
      <c r="P53" s="23">
        <v>42.615000000000002</v>
      </c>
      <c r="Q53" s="13">
        <v>3.8062147970506801E-5</v>
      </c>
      <c r="R53" s="62">
        <v>3.3591062929468102E-6</v>
      </c>
    </row>
    <row r="54" spans="2:18" ht="13.5" thickBot="1" x14ac:dyDescent="0.25">
      <c r="B54" s="58" t="s">
        <v>2533</v>
      </c>
      <c r="C54" s="14" t="s">
        <v>2277</v>
      </c>
      <c r="D54" s="21">
        <v>11020101</v>
      </c>
      <c r="E54" s="92" t="s">
        <v>2591</v>
      </c>
      <c r="F54" s="14" t="s">
        <v>242</v>
      </c>
      <c r="G54" s="27">
        <v>44931</v>
      </c>
      <c r="H54" s="14" t="s">
        <v>243</v>
      </c>
      <c r="I54" s="24">
        <v>5.36</v>
      </c>
      <c r="J54" s="14" t="s">
        <v>2136</v>
      </c>
      <c r="K54" s="14" t="s">
        <v>49</v>
      </c>
      <c r="L54" s="13">
        <v>0.06</v>
      </c>
      <c r="M54" s="13">
        <v>6.1400000000000003E-2</v>
      </c>
      <c r="N54" s="23">
        <v>41500</v>
      </c>
      <c r="O54" s="23">
        <v>99.31</v>
      </c>
      <c r="P54" s="23">
        <v>41.213650000000001</v>
      </c>
      <c r="Q54" s="13">
        <v>3.6810513779295497E-5</v>
      </c>
      <c r="R54" s="62">
        <v>3.2486455724582201E-6</v>
      </c>
    </row>
    <row r="55" spans="2:18" ht="13.5" thickBot="1" x14ac:dyDescent="0.25">
      <c r="B55" s="58" t="s">
        <v>2535</v>
      </c>
      <c r="C55" s="14" t="s">
        <v>2277</v>
      </c>
      <c r="D55" s="21">
        <v>11020103</v>
      </c>
      <c r="E55" s="92" t="s">
        <v>2591</v>
      </c>
      <c r="F55" s="14" t="s">
        <v>242</v>
      </c>
      <c r="G55" s="27">
        <v>44942</v>
      </c>
      <c r="H55" s="14" t="s">
        <v>243</v>
      </c>
      <c r="I55" s="24">
        <v>5.35</v>
      </c>
      <c r="J55" s="14" t="s">
        <v>2136</v>
      </c>
      <c r="K55" s="14" t="s">
        <v>49</v>
      </c>
      <c r="L55" s="13">
        <v>0.06</v>
      </c>
      <c r="M55" s="13">
        <v>6.4699999999999994E-2</v>
      </c>
      <c r="N55" s="23">
        <v>66500</v>
      </c>
      <c r="O55" s="23">
        <v>97.65</v>
      </c>
      <c r="P55" s="23">
        <v>64.937250000000006</v>
      </c>
      <c r="Q55" s="13">
        <v>5.7999559270158103E-5</v>
      </c>
      <c r="R55" s="62">
        <v>5.1186466061635598E-6</v>
      </c>
    </row>
    <row r="56" spans="2:18" ht="13.5" thickBot="1" x14ac:dyDescent="0.25">
      <c r="B56" s="58" t="s">
        <v>2538</v>
      </c>
      <c r="C56" s="14" t="s">
        <v>2277</v>
      </c>
      <c r="D56" s="21">
        <v>11020107</v>
      </c>
      <c r="E56" s="92" t="s">
        <v>2591</v>
      </c>
      <c r="F56" s="14" t="s">
        <v>242</v>
      </c>
      <c r="G56" s="27">
        <v>44952</v>
      </c>
      <c r="H56" s="14" t="s">
        <v>243</v>
      </c>
      <c r="I56" s="24">
        <v>5.36</v>
      </c>
      <c r="J56" s="14" t="s">
        <v>2136</v>
      </c>
      <c r="K56" s="14" t="s">
        <v>49</v>
      </c>
      <c r="L56" s="13">
        <v>0.06</v>
      </c>
      <c r="M56" s="13">
        <v>6.3600000000000004E-2</v>
      </c>
      <c r="N56" s="23">
        <v>220750</v>
      </c>
      <c r="O56" s="23">
        <v>98.19</v>
      </c>
      <c r="P56" s="23">
        <v>216.75442000000001</v>
      </c>
      <c r="Q56" s="13">
        <v>1.9359706199999999E-4</v>
      </c>
      <c r="R56" s="62">
        <v>1.7085559925989299E-5</v>
      </c>
    </row>
    <row r="57" spans="2:18" ht="13.5" thickBot="1" x14ac:dyDescent="0.25">
      <c r="B57" s="58" t="s">
        <v>2560</v>
      </c>
      <c r="C57" s="14" t="s">
        <v>2277</v>
      </c>
      <c r="D57" s="21">
        <v>11020406</v>
      </c>
      <c r="E57" s="92" t="s">
        <v>2591</v>
      </c>
      <c r="F57" s="14" t="s">
        <v>242</v>
      </c>
      <c r="G57" s="27">
        <v>45105</v>
      </c>
      <c r="H57" s="14" t="s">
        <v>243</v>
      </c>
      <c r="I57" s="24">
        <v>1.43</v>
      </c>
      <c r="J57" s="14" t="s">
        <v>2136</v>
      </c>
      <c r="K57" s="14" t="s">
        <v>49</v>
      </c>
      <c r="L57" s="13">
        <v>0.1095</v>
      </c>
      <c r="M57" s="13">
        <v>0.1128</v>
      </c>
      <c r="N57" s="23">
        <v>7000000</v>
      </c>
      <c r="O57" s="23">
        <v>99.76</v>
      </c>
      <c r="P57" s="23">
        <v>6983.2</v>
      </c>
      <c r="Q57" s="13">
        <v>6.237136963E-3</v>
      </c>
      <c r="R57" s="62">
        <v>5.5044728499999997E-4</v>
      </c>
    </row>
    <row r="58" spans="2:18" ht="13.5" thickBot="1" x14ac:dyDescent="0.25">
      <c r="B58" s="57" t="s">
        <v>2283</v>
      </c>
      <c r="C58" s="54" t="s">
        <v>2591</v>
      </c>
      <c r="D58" s="54" t="s">
        <v>2591</v>
      </c>
      <c r="E58" s="54" t="s">
        <v>2591</v>
      </c>
      <c r="F58" s="54" t="s">
        <v>2591</v>
      </c>
      <c r="G58" s="54" t="s">
        <v>2591</v>
      </c>
      <c r="H58" s="54" t="s">
        <v>2591</v>
      </c>
      <c r="I58" s="22">
        <v>2.4489291354809999</v>
      </c>
      <c r="J58" s="54" t="s">
        <v>2591</v>
      </c>
      <c r="K58" s="54" t="s">
        <v>2591</v>
      </c>
      <c r="L58" s="54" t="s">
        <v>2591</v>
      </c>
      <c r="M58" s="54" t="s">
        <v>2591</v>
      </c>
      <c r="N58" s="54" t="s">
        <v>2591</v>
      </c>
      <c r="O58" s="54" t="s">
        <v>2591</v>
      </c>
      <c r="P58" s="22">
        <v>158473.33994000001</v>
      </c>
      <c r="Q58" s="20">
        <v>0.141542548731</v>
      </c>
      <c r="R58" s="61">
        <v>1.2491582621999999E-2</v>
      </c>
    </row>
    <row r="59" spans="2:18" ht="13.5" thickBot="1" x14ac:dyDescent="0.25">
      <c r="B59" s="58" t="s">
        <v>2573</v>
      </c>
      <c r="C59" s="14" t="s">
        <v>2277</v>
      </c>
      <c r="D59" s="21">
        <v>11020489</v>
      </c>
      <c r="E59" s="92" t="s">
        <v>2591</v>
      </c>
      <c r="F59" s="14" t="s">
        <v>242</v>
      </c>
      <c r="G59" s="27">
        <v>45201</v>
      </c>
      <c r="H59" s="14" t="s">
        <v>243</v>
      </c>
      <c r="I59" s="26">
        <v>1</v>
      </c>
      <c r="J59" s="14" t="s">
        <v>2284</v>
      </c>
      <c r="K59" s="14" t="s">
        <v>50</v>
      </c>
      <c r="L59" s="13">
        <v>0.1</v>
      </c>
      <c r="M59" s="13">
        <v>0.1018</v>
      </c>
      <c r="N59" s="23">
        <v>277500</v>
      </c>
      <c r="O59" s="23">
        <v>102.07</v>
      </c>
      <c r="P59" s="23">
        <v>1027.32689</v>
      </c>
      <c r="Q59" s="13">
        <v>9.1757052899999999E-4</v>
      </c>
      <c r="R59" s="62">
        <v>8.0978533875688595E-5</v>
      </c>
    </row>
    <row r="60" spans="2:18" ht="13.5" thickBot="1" x14ac:dyDescent="0.25">
      <c r="B60" s="58" t="s">
        <v>2571</v>
      </c>
      <c r="C60" s="14" t="s">
        <v>2277</v>
      </c>
      <c r="D60" s="21">
        <v>11020420</v>
      </c>
      <c r="E60" s="92" t="s">
        <v>2591</v>
      </c>
      <c r="F60" s="14" t="s">
        <v>242</v>
      </c>
      <c r="G60" s="27">
        <v>45195</v>
      </c>
      <c r="H60" s="14" t="s">
        <v>243</v>
      </c>
      <c r="I60" s="24">
        <v>3.09</v>
      </c>
      <c r="J60" s="14" t="s">
        <v>2284</v>
      </c>
      <c r="K60" s="14" t="s">
        <v>49</v>
      </c>
      <c r="L60" s="13">
        <v>0.08</v>
      </c>
      <c r="M60" s="13">
        <v>7.9299999999999995E-2</v>
      </c>
      <c r="N60" s="23">
        <v>798000</v>
      </c>
      <c r="O60" s="23">
        <v>100.92</v>
      </c>
      <c r="P60" s="23">
        <v>805.34159999999997</v>
      </c>
      <c r="Q60" s="13">
        <v>7.1930144600000005E-4</v>
      </c>
      <c r="R60" s="62">
        <v>6.34806532097114E-5</v>
      </c>
    </row>
    <row r="61" spans="2:18" ht="13.5" thickBot="1" x14ac:dyDescent="0.25">
      <c r="B61" s="58" t="s">
        <v>2486</v>
      </c>
      <c r="C61" s="14" t="s">
        <v>2277</v>
      </c>
      <c r="D61" s="21">
        <v>53089173</v>
      </c>
      <c r="E61" s="92" t="s">
        <v>2591</v>
      </c>
      <c r="F61" s="14" t="s">
        <v>242</v>
      </c>
      <c r="G61" s="27">
        <v>44370</v>
      </c>
      <c r="H61" s="14" t="s">
        <v>243</v>
      </c>
      <c r="I61" s="24">
        <v>3.25</v>
      </c>
      <c r="J61" s="14" t="s">
        <v>2136</v>
      </c>
      <c r="K61" s="14" t="s">
        <v>49</v>
      </c>
      <c r="L61" s="13">
        <v>0.1</v>
      </c>
      <c r="M61" s="13">
        <v>0.24030000000000001</v>
      </c>
      <c r="N61" s="23">
        <v>13579232</v>
      </c>
      <c r="O61" s="23">
        <v>95.53</v>
      </c>
      <c r="P61" s="23">
        <v>12972.240330000001</v>
      </c>
      <c r="Q61" s="13">
        <v>1.1586327137E-2</v>
      </c>
      <c r="R61" s="62">
        <v>1.022530426E-3</v>
      </c>
    </row>
    <row r="62" spans="2:18" ht="13.5" thickBot="1" x14ac:dyDescent="0.25">
      <c r="B62" s="58" t="s">
        <v>2582</v>
      </c>
      <c r="C62" s="14" t="s">
        <v>2277</v>
      </c>
      <c r="D62" s="21">
        <v>11020498</v>
      </c>
      <c r="E62" s="92" t="s">
        <v>2591</v>
      </c>
      <c r="F62" s="14" t="s">
        <v>242</v>
      </c>
      <c r="G62" s="27">
        <v>45260</v>
      </c>
      <c r="H62" s="14" t="s">
        <v>243</v>
      </c>
      <c r="I62" s="26">
        <v>1</v>
      </c>
      <c r="J62" s="14" t="s">
        <v>2284</v>
      </c>
      <c r="K62" s="14" t="s">
        <v>50</v>
      </c>
      <c r="L62" s="13">
        <v>0.1</v>
      </c>
      <c r="M62" s="13">
        <v>9.4899999999999998E-2</v>
      </c>
      <c r="N62" s="23">
        <v>138750</v>
      </c>
      <c r="O62" s="23">
        <v>100</v>
      </c>
      <c r="P62" s="23">
        <v>503.24624999999997</v>
      </c>
      <c r="Q62" s="13">
        <v>4.4948100900000002E-4</v>
      </c>
      <c r="R62" s="62">
        <v>3.9668136695456597E-5</v>
      </c>
    </row>
    <row r="63" spans="2:18" ht="13.5" thickBot="1" x14ac:dyDescent="0.25">
      <c r="B63" s="58" t="s">
        <v>2505</v>
      </c>
      <c r="C63" s="14" t="s">
        <v>2277</v>
      </c>
      <c r="D63" s="21">
        <v>11019891</v>
      </c>
      <c r="E63" s="92" t="s">
        <v>2591</v>
      </c>
      <c r="F63" s="14" t="s">
        <v>242</v>
      </c>
      <c r="G63" s="27">
        <v>44761</v>
      </c>
      <c r="H63" s="14" t="s">
        <v>243</v>
      </c>
      <c r="I63" s="24">
        <v>3.25</v>
      </c>
      <c r="J63" s="14" t="s">
        <v>2136</v>
      </c>
      <c r="K63" s="14" t="s">
        <v>49</v>
      </c>
      <c r="L63" s="13">
        <v>0.1</v>
      </c>
      <c r="M63" s="13">
        <v>0.18840000000000001</v>
      </c>
      <c r="N63" s="23">
        <v>1217615.57</v>
      </c>
      <c r="O63" s="23">
        <v>97.23</v>
      </c>
      <c r="P63" s="23">
        <v>1183.88762</v>
      </c>
      <c r="Q63" s="13">
        <v>1.0574048050000001E-3</v>
      </c>
      <c r="R63" s="62">
        <v>9.3319355965829301E-5</v>
      </c>
    </row>
    <row r="64" spans="2:18" ht="13.5" thickBot="1" x14ac:dyDescent="0.25">
      <c r="B64" s="58" t="s">
        <v>2506</v>
      </c>
      <c r="C64" s="14" t="s">
        <v>2277</v>
      </c>
      <c r="D64" s="21">
        <v>11019911</v>
      </c>
      <c r="E64" s="92" t="s">
        <v>2591</v>
      </c>
      <c r="F64" s="14" t="s">
        <v>242</v>
      </c>
      <c r="G64" s="27">
        <v>44824</v>
      </c>
      <c r="H64" s="14" t="s">
        <v>243</v>
      </c>
      <c r="I64" s="24">
        <v>3.06</v>
      </c>
      <c r="J64" s="14" t="s">
        <v>2284</v>
      </c>
      <c r="K64" s="14" t="s">
        <v>49</v>
      </c>
      <c r="L64" s="13">
        <v>0.08</v>
      </c>
      <c r="M64" s="13">
        <v>0.1232</v>
      </c>
      <c r="N64" s="23">
        <v>643460</v>
      </c>
      <c r="O64" s="23">
        <v>89.27</v>
      </c>
      <c r="P64" s="23">
        <v>574.41674</v>
      </c>
      <c r="Q64" s="13">
        <v>5.1304786899999998E-4</v>
      </c>
      <c r="R64" s="62">
        <v>4.5278115360975901E-5</v>
      </c>
    </row>
    <row r="65" spans="2:18" ht="13.5" thickBot="1" x14ac:dyDescent="0.25">
      <c r="B65" s="58" t="s">
        <v>2519</v>
      </c>
      <c r="C65" s="14" t="s">
        <v>2277</v>
      </c>
      <c r="D65" s="21">
        <v>11019917</v>
      </c>
      <c r="E65" s="92" t="s">
        <v>2591</v>
      </c>
      <c r="F65" s="14" t="s">
        <v>242</v>
      </c>
      <c r="G65" s="27">
        <v>44852</v>
      </c>
      <c r="H65" s="14" t="s">
        <v>243</v>
      </c>
      <c r="I65" s="24">
        <v>3.07</v>
      </c>
      <c r="J65" s="14" t="s">
        <v>2284</v>
      </c>
      <c r="K65" s="14" t="s">
        <v>49</v>
      </c>
      <c r="L65" s="13">
        <v>0.08</v>
      </c>
      <c r="M65" s="13">
        <v>0.10440000000000001</v>
      </c>
      <c r="N65" s="23">
        <v>952000</v>
      </c>
      <c r="O65" s="23">
        <v>94.01</v>
      </c>
      <c r="P65" s="23">
        <v>894.97519999999997</v>
      </c>
      <c r="Q65" s="13">
        <v>7.9935887499999999E-4</v>
      </c>
      <c r="R65" s="62">
        <v>7.0545977387101398E-5</v>
      </c>
    </row>
    <row r="66" spans="2:18" ht="13.5" thickBot="1" x14ac:dyDescent="0.25">
      <c r="B66" s="58" t="s">
        <v>2520</v>
      </c>
      <c r="C66" s="14" t="s">
        <v>2277</v>
      </c>
      <c r="D66" s="21">
        <v>11019918</v>
      </c>
      <c r="E66" s="92" t="s">
        <v>2591</v>
      </c>
      <c r="F66" s="14" t="s">
        <v>242</v>
      </c>
      <c r="G66" s="27">
        <v>44852</v>
      </c>
      <c r="H66" s="14" t="s">
        <v>243</v>
      </c>
      <c r="I66" s="24">
        <v>3.07</v>
      </c>
      <c r="J66" s="14" t="s">
        <v>2284</v>
      </c>
      <c r="K66" s="14" t="s">
        <v>49</v>
      </c>
      <c r="L66" s="13">
        <v>0.08</v>
      </c>
      <c r="M66" s="13">
        <v>0.10440000000000001</v>
      </c>
      <c r="N66" s="23">
        <v>226100</v>
      </c>
      <c r="O66" s="23">
        <v>94.01</v>
      </c>
      <c r="P66" s="23">
        <v>212.55661000000001</v>
      </c>
      <c r="Q66" s="13">
        <v>1.8984773300000001E-4</v>
      </c>
      <c r="R66" s="62">
        <v>1.6754669629436599E-5</v>
      </c>
    </row>
    <row r="67" spans="2:18" ht="13.5" thickBot="1" x14ac:dyDescent="0.25">
      <c r="B67" s="58" t="s">
        <v>2522</v>
      </c>
      <c r="C67" s="14" t="s">
        <v>2277</v>
      </c>
      <c r="D67" s="21">
        <v>11019922</v>
      </c>
      <c r="E67" s="92" t="s">
        <v>2591</v>
      </c>
      <c r="F67" s="14" t="s">
        <v>242</v>
      </c>
      <c r="G67" s="27">
        <v>44875</v>
      </c>
      <c r="H67" s="14" t="s">
        <v>243</v>
      </c>
      <c r="I67" s="24">
        <v>3.07</v>
      </c>
      <c r="J67" s="14" t="s">
        <v>2284</v>
      </c>
      <c r="K67" s="14" t="s">
        <v>49</v>
      </c>
      <c r="L67" s="13">
        <v>0.08</v>
      </c>
      <c r="M67" s="13">
        <v>0.1046</v>
      </c>
      <c r="N67" s="23">
        <v>44800</v>
      </c>
      <c r="O67" s="23">
        <v>93.95</v>
      </c>
      <c r="P67" s="23">
        <v>42.089599999999997</v>
      </c>
      <c r="Q67" s="13">
        <v>3.7592880047387999E-5</v>
      </c>
      <c r="R67" s="62">
        <v>3.31769189786727E-6</v>
      </c>
    </row>
    <row r="68" spans="2:18" ht="13.5" thickBot="1" x14ac:dyDescent="0.25">
      <c r="B68" s="58" t="s">
        <v>2523</v>
      </c>
      <c r="C68" s="14" t="s">
        <v>2277</v>
      </c>
      <c r="D68" s="21">
        <v>11019923</v>
      </c>
      <c r="E68" s="92" t="s">
        <v>2591</v>
      </c>
      <c r="F68" s="14" t="s">
        <v>242</v>
      </c>
      <c r="G68" s="27">
        <v>44875</v>
      </c>
      <c r="H68" s="14" t="s">
        <v>243</v>
      </c>
      <c r="I68" s="24">
        <v>3.07</v>
      </c>
      <c r="J68" s="14" t="s">
        <v>2284</v>
      </c>
      <c r="K68" s="14" t="s">
        <v>49</v>
      </c>
      <c r="L68" s="13">
        <v>0.08</v>
      </c>
      <c r="M68" s="13">
        <v>0.1046</v>
      </c>
      <c r="N68" s="23">
        <v>467320</v>
      </c>
      <c r="O68" s="23">
        <v>93.95</v>
      </c>
      <c r="P68" s="23">
        <v>439.04714000000001</v>
      </c>
      <c r="Q68" s="13">
        <v>3.9214072899999998E-4</v>
      </c>
      <c r="R68" s="62">
        <v>3.4607673609628E-5</v>
      </c>
    </row>
    <row r="69" spans="2:18" ht="13.5" thickBot="1" x14ac:dyDescent="0.25">
      <c r="B69" s="58" t="s">
        <v>2524</v>
      </c>
      <c r="C69" s="14" t="s">
        <v>2277</v>
      </c>
      <c r="D69" s="21">
        <v>11019925</v>
      </c>
      <c r="E69" s="92" t="s">
        <v>2591</v>
      </c>
      <c r="F69" s="14" t="s">
        <v>242</v>
      </c>
      <c r="G69" s="27">
        <v>44875</v>
      </c>
      <c r="H69" s="14" t="s">
        <v>243</v>
      </c>
      <c r="I69" s="24">
        <v>3.07</v>
      </c>
      <c r="J69" s="14" t="s">
        <v>2284</v>
      </c>
      <c r="K69" s="14" t="s">
        <v>49</v>
      </c>
      <c r="L69" s="13">
        <v>0.08</v>
      </c>
      <c r="M69" s="13">
        <v>0.1046</v>
      </c>
      <c r="N69" s="23">
        <v>35000</v>
      </c>
      <c r="O69" s="23">
        <v>93.95</v>
      </c>
      <c r="P69" s="23">
        <v>32.8825</v>
      </c>
      <c r="Q69" s="13">
        <v>2.9369437537021899E-5</v>
      </c>
      <c r="R69" s="62">
        <v>2.5919467952088099E-6</v>
      </c>
    </row>
    <row r="70" spans="2:18" ht="13.5" thickBot="1" x14ac:dyDescent="0.25">
      <c r="B70" s="58" t="s">
        <v>2525</v>
      </c>
      <c r="C70" s="14" t="s">
        <v>2277</v>
      </c>
      <c r="D70" s="21">
        <v>11019926</v>
      </c>
      <c r="E70" s="92" t="s">
        <v>2591</v>
      </c>
      <c r="F70" s="14" t="s">
        <v>242</v>
      </c>
      <c r="G70" s="27">
        <v>44875</v>
      </c>
      <c r="H70" s="14" t="s">
        <v>243</v>
      </c>
      <c r="I70" s="24">
        <v>3.07</v>
      </c>
      <c r="J70" s="14" t="s">
        <v>2284</v>
      </c>
      <c r="K70" s="14" t="s">
        <v>49</v>
      </c>
      <c r="L70" s="13">
        <v>0.08</v>
      </c>
      <c r="M70" s="13">
        <v>0.1046</v>
      </c>
      <c r="N70" s="23">
        <v>112000</v>
      </c>
      <c r="O70" s="23">
        <v>93.95</v>
      </c>
      <c r="P70" s="23">
        <v>105.224</v>
      </c>
      <c r="Q70" s="13">
        <v>9.3982200118470103E-5</v>
      </c>
      <c r="R70" s="62">
        <v>8.2942297446681892E-6</v>
      </c>
    </row>
    <row r="71" spans="2:18" ht="13.5" thickBot="1" x14ac:dyDescent="0.25">
      <c r="B71" s="58" t="s">
        <v>2527</v>
      </c>
      <c r="C71" s="14" t="s">
        <v>2277</v>
      </c>
      <c r="D71" s="21">
        <v>11019928</v>
      </c>
      <c r="E71" s="92" t="s">
        <v>2591</v>
      </c>
      <c r="F71" s="14" t="s">
        <v>242</v>
      </c>
      <c r="G71" s="27">
        <v>44892</v>
      </c>
      <c r="H71" s="14" t="s">
        <v>243</v>
      </c>
      <c r="I71" s="24">
        <v>3.07</v>
      </c>
      <c r="J71" s="14" t="s">
        <v>2284</v>
      </c>
      <c r="K71" s="14" t="s">
        <v>49</v>
      </c>
      <c r="L71" s="13">
        <v>0.08</v>
      </c>
      <c r="M71" s="13">
        <v>0.1045</v>
      </c>
      <c r="N71" s="23">
        <v>112000</v>
      </c>
      <c r="O71" s="23">
        <v>93.98</v>
      </c>
      <c r="P71" s="23">
        <v>105.2576</v>
      </c>
      <c r="Q71" s="13">
        <v>9.4012210400572799E-5</v>
      </c>
      <c r="R71" s="62">
        <v>8.2968782480459397E-6</v>
      </c>
    </row>
    <row r="72" spans="2:18" ht="13.5" thickBot="1" x14ac:dyDescent="0.25">
      <c r="B72" s="58" t="s">
        <v>2528</v>
      </c>
      <c r="C72" s="14" t="s">
        <v>2277</v>
      </c>
      <c r="D72" s="21">
        <v>11019929</v>
      </c>
      <c r="E72" s="92" t="s">
        <v>2591</v>
      </c>
      <c r="F72" s="14" t="s">
        <v>242</v>
      </c>
      <c r="G72" s="27">
        <v>44892</v>
      </c>
      <c r="H72" s="14" t="s">
        <v>243</v>
      </c>
      <c r="I72" s="24">
        <v>3.07</v>
      </c>
      <c r="J72" s="14" t="s">
        <v>2284</v>
      </c>
      <c r="K72" s="14" t="s">
        <v>49</v>
      </c>
      <c r="L72" s="13">
        <v>0.08</v>
      </c>
      <c r="M72" s="13">
        <v>0.1045</v>
      </c>
      <c r="N72" s="23">
        <v>254800</v>
      </c>
      <c r="O72" s="23">
        <v>93.98</v>
      </c>
      <c r="P72" s="23">
        <v>239.46104</v>
      </c>
      <c r="Q72" s="13">
        <v>2.1387777799999999E-4</v>
      </c>
      <c r="R72" s="62">
        <v>1.8875398014304499E-5</v>
      </c>
    </row>
    <row r="73" spans="2:18" ht="13.5" thickBot="1" x14ac:dyDescent="0.25">
      <c r="B73" s="58" t="s">
        <v>2530</v>
      </c>
      <c r="C73" s="14" t="s">
        <v>2277</v>
      </c>
      <c r="D73" s="21">
        <v>11019933</v>
      </c>
      <c r="E73" s="92" t="s">
        <v>2591</v>
      </c>
      <c r="F73" s="14" t="s">
        <v>242</v>
      </c>
      <c r="G73" s="27">
        <v>44906</v>
      </c>
      <c r="H73" s="14" t="s">
        <v>243</v>
      </c>
      <c r="I73" s="26">
        <v>0</v>
      </c>
      <c r="J73" s="14" t="s">
        <v>2284</v>
      </c>
      <c r="K73" s="14" t="s">
        <v>49</v>
      </c>
      <c r="L73" s="13">
        <v>0.08</v>
      </c>
      <c r="M73" s="13">
        <v>0</v>
      </c>
      <c r="N73" s="23">
        <v>595000</v>
      </c>
      <c r="O73" s="23">
        <v>96.76</v>
      </c>
      <c r="P73" s="23">
        <v>575.72199999999998</v>
      </c>
      <c r="Q73" s="13">
        <v>5.1421367900000002E-4</v>
      </c>
      <c r="R73" s="62">
        <v>4.5381001834751201E-5</v>
      </c>
    </row>
    <row r="74" spans="2:18" ht="13.5" thickBot="1" x14ac:dyDescent="0.25">
      <c r="B74" s="58" t="s">
        <v>2532</v>
      </c>
      <c r="C74" s="14" t="s">
        <v>2277</v>
      </c>
      <c r="D74" s="21">
        <v>11019937</v>
      </c>
      <c r="E74" s="92" t="s">
        <v>2591</v>
      </c>
      <c r="F74" s="14" t="s">
        <v>242</v>
      </c>
      <c r="G74" s="27">
        <v>44920</v>
      </c>
      <c r="H74" s="14" t="s">
        <v>243</v>
      </c>
      <c r="I74" s="24">
        <v>3.08</v>
      </c>
      <c r="J74" s="14" t="s">
        <v>1051</v>
      </c>
      <c r="K74" s="14" t="s">
        <v>49</v>
      </c>
      <c r="L74" s="13">
        <v>0.08</v>
      </c>
      <c r="M74" s="13">
        <v>9.5699999999999993E-2</v>
      </c>
      <c r="N74" s="23">
        <v>753900</v>
      </c>
      <c r="O74" s="23">
        <v>96.32</v>
      </c>
      <c r="P74" s="23">
        <v>726.15647999999999</v>
      </c>
      <c r="Q74" s="13">
        <v>6.48576214E-4</v>
      </c>
      <c r="R74" s="62">
        <v>5.7238925299357097E-5</v>
      </c>
    </row>
    <row r="75" spans="2:18" ht="13.5" thickBot="1" x14ac:dyDescent="0.25">
      <c r="B75" s="58" t="s">
        <v>2534</v>
      </c>
      <c r="C75" s="14" t="s">
        <v>2277</v>
      </c>
      <c r="D75" s="21">
        <v>11020102</v>
      </c>
      <c r="E75" s="92" t="s">
        <v>2591</v>
      </c>
      <c r="F75" s="14" t="s">
        <v>242</v>
      </c>
      <c r="G75" s="27">
        <v>44936</v>
      </c>
      <c r="H75" s="14" t="s">
        <v>243</v>
      </c>
      <c r="I75" s="24">
        <v>3.07</v>
      </c>
      <c r="J75" s="14" t="s">
        <v>2284</v>
      </c>
      <c r="K75" s="14" t="s">
        <v>49</v>
      </c>
      <c r="L75" s="13">
        <v>0.08</v>
      </c>
      <c r="M75" s="13">
        <v>9.98E-2</v>
      </c>
      <c r="N75" s="23">
        <v>140000</v>
      </c>
      <c r="O75" s="23">
        <v>95.23</v>
      </c>
      <c r="P75" s="23">
        <v>133.322</v>
      </c>
      <c r="Q75" s="13">
        <v>1.19078298E-4</v>
      </c>
      <c r="R75" s="62">
        <v>1.05090406943155E-5</v>
      </c>
    </row>
    <row r="76" spans="2:18" ht="13.5" thickBot="1" x14ac:dyDescent="0.25">
      <c r="B76" s="58" t="s">
        <v>2537</v>
      </c>
      <c r="C76" s="14" t="s">
        <v>2277</v>
      </c>
      <c r="D76" s="21">
        <v>11020106</v>
      </c>
      <c r="E76" s="92" t="s">
        <v>2591</v>
      </c>
      <c r="F76" s="14" t="s">
        <v>242</v>
      </c>
      <c r="G76" s="27">
        <v>44951</v>
      </c>
      <c r="H76" s="14" t="s">
        <v>243</v>
      </c>
      <c r="I76" s="24">
        <v>3.07</v>
      </c>
      <c r="J76" s="14" t="s">
        <v>1051</v>
      </c>
      <c r="K76" s="14" t="s">
        <v>49</v>
      </c>
      <c r="L76" s="13">
        <v>0.08</v>
      </c>
      <c r="M76" s="13">
        <v>0.1022</v>
      </c>
      <c r="N76" s="23">
        <v>3409840</v>
      </c>
      <c r="O76" s="23">
        <v>94.59</v>
      </c>
      <c r="P76" s="23">
        <v>3225.3676599999999</v>
      </c>
      <c r="Q76" s="13">
        <v>2.8807795639999999E-3</v>
      </c>
      <c r="R76" s="62">
        <v>2.5423801000000002E-4</v>
      </c>
    </row>
    <row r="77" spans="2:18" ht="13.5" thickBot="1" x14ac:dyDescent="0.25">
      <c r="B77" s="58" t="s">
        <v>2539</v>
      </c>
      <c r="C77" s="14" t="s">
        <v>2277</v>
      </c>
      <c r="D77" s="21">
        <v>11020111</v>
      </c>
      <c r="E77" s="92" t="s">
        <v>2591</v>
      </c>
      <c r="F77" s="14" t="s">
        <v>242</v>
      </c>
      <c r="G77" s="27">
        <v>44969</v>
      </c>
      <c r="H77" s="14" t="s">
        <v>243</v>
      </c>
      <c r="I77" s="24">
        <v>3.08</v>
      </c>
      <c r="J77" s="14" t="s">
        <v>2284</v>
      </c>
      <c r="K77" s="14" t="s">
        <v>49</v>
      </c>
      <c r="L77" s="13">
        <v>0.08</v>
      </c>
      <c r="M77" s="13">
        <v>9.5299999999999996E-2</v>
      </c>
      <c r="N77" s="23">
        <v>1372000</v>
      </c>
      <c r="O77" s="23">
        <v>96.43</v>
      </c>
      <c r="P77" s="23">
        <v>1323.0196000000001</v>
      </c>
      <c r="Q77" s="13">
        <v>1.181672363E-3</v>
      </c>
      <c r="R77" s="62">
        <v>1.04286365E-4</v>
      </c>
    </row>
    <row r="78" spans="2:18" ht="13.5" thickBot="1" x14ac:dyDescent="0.25">
      <c r="B78" s="58" t="s">
        <v>2539</v>
      </c>
      <c r="C78" s="14" t="s">
        <v>2277</v>
      </c>
      <c r="D78" s="21">
        <v>11020114</v>
      </c>
      <c r="E78" s="92" t="s">
        <v>2591</v>
      </c>
      <c r="F78" s="14" t="s">
        <v>242</v>
      </c>
      <c r="G78" s="27">
        <v>44983</v>
      </c>
      <c r="H78" s="14" t="s">
        <v>243</v>
      </c>
      <c r="I78" s="24">
        <v>3.09</v>
      </c>
      <c r="J78" s="14" t="s">
        <v>2284</v>
      </c>
      <c r="K78" s="14" t="s">
        <v>49</v>
      </c>
      <c r="L78" s="13">
        <v>0.08</v>
      </c>
      <c r="M78" s="13">
        <v>7.6300000000000007E-2</v>
      </c>
      <c r="N78" s="23">
        <v>1048600</v>
      </c>
      <c r="O78" s="23">
        <v>101.79</v>
      </c>
      <c r="P78" s="23">
        <v>1067.36994</v>
      </c>
      <c r="Q78" s="13">
        <v>9.5333550599999996E-4</v>
      </c>
      <c r="R78" s="62">
        <v>8.4134907482254006E-5</v>
      </c>
    </row>
    <row r="79" spans="2:18" ht="13.5" thickBot="1" x14ac:dyDescent="0.25">
      <c r="B79" s="58" t="s">
        <v>2542</v>
      </c>
      <c r="C79" s="14" t="s">
        <v>2277</v>
      </c>
      <c r="D79" s="21">
        <v>11020119</v>
      </c>
      <c r="E79" s="92" t="s">
        <v>2591</v>
      </c>
      <c r="F79" s="14" t="s">
        <v>242</v>
      </c>
      <c r="G79" s="27">
        <v>45011</v>
      </c>
      <c r="H79" s="14" t="s">
        <v>243</v>
      </c>
      <c r="I79" s="24">
        <v>3.1</v>
      </c>
      <c r="J79" s="14" t="s">
        <v>2284</v>
      </c>
      <c r="K79" s="14" t="s">
        <v>49</v>
      </c>
      <c r="L79" s="13">
        <v>0.08</v>
      </c>
      <c r="M79" s="13">
        <v>6.3700000000000007E-2</v>
      </c>
      <c r="N79" s="23">
        <v>749000</v>
      </c>
      <c r="O79" s="23">
        <v>105.55</v>
      </c>
      <c r="P79" s="23">
        <v>790.56949999999995</v>
      </c>
      <c r="Q79" s="13">
        <v>7.0610755099999995E-4</v>
      </c>
      <c r="R79" s="62">
        <v>6.2316249735112301E-5</v>
      </c>
    </row>
    <row r="80" spans="2:18" ht="13.5" thickBot="1" x14ac:dyDescent="0.25">
      <c r="B80" s="58" t="s">
        <v>2546</v>
      </c>
      <c r="C80" s="14" t="s">
        <v>2277</v>
      </c>
      <c r="D80" s="21">
        <v>11020125</v>
      </c>
      <c r="E80" s="92" t="s">
        <v>2591</v>
      </c>
      <c r="F80" s="14" t="s">
        <v>242</v>
      </c>
      <c r="G80" s="27">
        <v>45035</v>
      </c>
      <c r="H80" s="14" t="s">
        <v>243</v>
      </c>
      <c r="I80" s="24">
        <v>3.09</v>
      </c>
      <c r="J80" s="14" t="s">
        <v>1051</v>
      </c>
      <c r="K80" s="14" t="s">
        <v>49</v>
      </c>
      <c r="L80" s="13">
        <v>0.08</v>
      </c>
      <c r="M80" s="13">
        <v>7.0099999999999996E-2</v>
      </c>
      <c r="N80" s="23">
        <v>336000</v>
      </c>
      <c r="O80" s="23">
        <v>103.62</v>
      </c>
      <c r="P80" s="23">
        <v>348.16320000000002</v>
      </c>
      <c r="Q80" s="13">
        <v>3.1096654299999998E-4</v>
      </c>
      <c r="R80" s="62">
        <v>2.7443792000293302E-5</v>
      </c>
    </row>
    <row r="81" spans="2:18" ht="13.5" thickBot="1" x14ac:dyDescent="0.25">
      <c r="B81" s="58" t="s">
        <v>2550</v>
      </c>
      <c r="C81" s="14" t="s">
        <v>2277</v>
      </c>
      <c r="D81" s="21">
        <v>11020127</v>
      </c>
      <c r="E81" s="92" t="s">
        <v>2591</v>
      </c>
      <c r="F81" s="14" t="s">
        <v>242</v>
      </c>
      <c r="G81" s="27">
        <v>45044</v>
      </c>
      <c r="H81" s="14" t="s">
        <v>243</v>
      </c>
      <c r="I81" s="24">
        <v>3.09</v>
      </c>
      <c r="J81" s="14" t="s">
        <v>2284</v>
      </c>
      <c r="K81" s="14" t="s">
        <v>49</v>
      </c>
      <c r="L81" s="13">
        <v>0.08</v>
      </c>
      <c r="M81" s="13">
        <v>7.1499999999999994E-2</v>
      </c>
      <c r="N81" s="23">
        <v>225400</v>
      </c>
      <c r="O81" s="23">
        <v>103.2</v>
      </c>
      <c r="P81" s="23">
        <v>232.61279999999999</v>
      </c>
      <c r="Q81" s="13">
        <v>2.07761182E-4</v>
      </c>
      <c r="R81" s="62">
        <v>1.8335588884195201E-5</v>
      </c>
    </row>
    <row r="82" spans="2:18" ht="13.5" thickBot="1" x14ac:dyDescent="0.25">
      <c r="B82" s="58" t="s">
        <v>2551</v>
      </c>
      <c r="C82" s="14" t="s">
        <v>2277</v>
      </c>
      <c r="D82" s="21">
        <v>11020129</v>
      </c>
      <c r="E82" s="92" t="s">
        <v>2591</v>
      </c>
      <c r="F82" s="14" t="s">
        <v>242</v>
      </c>
      <c r="G82" s="27">
        <v>45061</v>
      </c>
      <c r="H82" s="14" t="s">
        <v>243</v>
      </c>
      <c r="I82" s="24">
        <v>3.09</v>
      </c>
      <c r="J82" s="14" t="s">
        <v>2284</v>
      </c>
      <c r="K82" s="14" t="s">
        <v>49</v>
      </c>
      <c r="L82" s="13">
        <v>0.08</v>
      </c>
      <c r="M82" s="13">
        <v>7.9200000000000007E-2</v>
      </c>
      <c r="N82" s="23">
        <v>224000</v>
      </c>
      <c r="O82" s="23">
        <v>100.93</v>
      </c>
      <c r="P82" s="23">
        <v>226.08320000000001</v>
      </c>
      <c r="Q82" s="13">
        <v>2.0192918399999999E-4</v>
      </c>
      <c r="R82" s="62">
        <v>1.78208963944515E-5</v>
      </c>
    </row>
    <row r="83" spans="2:18" ht="13.5" thickBot="1" x14ac:dyDescent="0.25">
      <c r="B83" s="58" t="s">
        <v>2554</v>
      </c>
      <c r="C83" s="14" t="s">
        <v>2277</v>
      </c>
      <c r="D83" s="21">
        <v>11020131</v>
      </c>
      <c r="E83" s="92" t="s">
        <v>2591</v>
      </c>
      <c r="F83" s="14" t="s">
        <v>242</v>
      </c>
      <c r="G83" s="27">
        <v>45070</v>
      </c>
      <c r="H83" s="14" t="s">
        <v>243</v>
      </c>
      <c r="I83" s="24">
        <v>3.09</v>
      </c>
      <c r="J83" s="14" t="s">
        <v>2284</v>
      </c>
      <c r="K83" s="14" t="s">
        <v>49</v>
      </c>
      <c r="L83" s="13">
        <v>0.08</v>
      </c>
      <c r="M83" s="13">
        <v>7.6399999999999996E-2</v>
      </c>
      <c r="N83" s="23">
        <v>490000</v>
      </c>
      <c r="O83" s="23">
        <v>101.74</v>
      </c>
      <c r="P83" s="23">
        <v>498.52600000000001</v>
      </c>
      <c r="Q83" s="13">
        <v>4.4526505600000002E-4</v>
      </c>
      <c r="R83" s="62">
        <v>3.9296065324359899E-5</v>
      </c>
    </row>
    <row r="84" spans="2:18" ht="13.5" thickBot="1" x14ac:dyDescent="0.25">
      <c r="B84" s="58" t="s">
        <v>2559</v>
      </c>
      <c r="C84" s="14" t="s">
        <v>2277</v>
      </c>
      <c r="D84" s="21">
        <v>11020403</v>
      </c>
      <c r="E84" s="92" t="s">
        <v>2591</v>
      </c>
      <c r="F84" s="14" t="s">
        <v>242</v>
      </c>
      <c r="G84" s="27">
        <v>45102</v>
      </c>
      <c r="H84" s="14" t="s">
        <v>243</v>
      </c>
      <c r="I84" s="24">
        <v>3.08</v>
      </c>
      <c r="J84" s="14" t="s">
        <v>2284</v>
      </c>
      <c r="K84" s="14" t="s">
        <v>49</v>
      </c>
      <c r="L84" s="13">
        <v>0.08</v>
      </c>
      <c r="M84" s="13">
        <v>8.4599999999999995E-2</v>
      </c>
      <c r="N84" s="23">
        <v>168000</v>
      </c>
      <c r="O84" s="23">
        <v>99.39</v>
      </c>
      <c r="P84" s="23">
        <v>166.9752</v>
      </c>
      <c r="Q84" s="13">
        <v>1.4913609600000001E-4</v>
      </c>
      <c r="R84" s="62">
        <v>1.31617375357515E-5</v>
      </c>
    </row>
    <row r="85" spans="2:18" ht="13.5" thickBot="1" x14ac:dyDescent="0.25">
      <c r="B85" s="58" t="s">
        <v>2563</v>
      </c>
      <c r="C85" s="14" t="s">
        <v>2277</v>
      </c>
      <c r="D85" s="21">
        <v>11020408</v>
      </c>
      <c r="E85" s="92" t="s">
        <v>2591</v>
      </c>
      <c r="F85" s="14" t="s">
        <v>242</v>
      </c>
      <c r="G85" s="27">
        <v>45119</v>
      </c>
      <c r="H85" s="14" t="s">
        <v>243</v>
      </c>
      <c r="I85" s="24">
        <v>3.09</v>
      </c>
      <c r="J85" s="14" t="s">
        <v>2284</v>
      </c>
      <c r="K85" s="14" t="s">
        <v>49</v>
      </c>
      <c r="L85" s="13">
        <v>0.08</v>
      </c>
      <c r="M85" s="13">
        <v>8.1299999999999997E-2</v>
      </c>
      <c r="N85" s="23">
        <v>288000</v>
      </c>
      <c r="O85" s="23">
        <v>100.34</v>
      </c>
      <c r="P85" s="23">
        <v>288.97919999999999</v>
      </c>
      <c r="Q85" s="13">
        <v>2.5810557399999999E-4</v>
      </c>
      <c r="R85" s="62">
        <v>2.2778642479191201E-5</v>
      </c>
    </row>
    <row r="86" spans="2:18" ht="13.5" thickBot="1" x14ac:dyDescent="0.25">
      <c r="B86" s="58" t="s">
        <v>2564</v>
      </c>
      <c r="C86" s="14" t="s">
        <v>2277</v>
      </c>
      <c r="D86" s="21">
        <v>11020410</v>
      </c>
      <c r="E86" s="92" t="s">
        <v>2591</v>
      </c>
      <c r="F86" s="14" t="s">
        <v>242</v>
      </c>
      <c r="G86" s="27">
        <v>45132</v>
      </c>
      <c r="H86" s="14" t="s">
        <v>243</v>
      </c>
      <c r="I86" s="24">
        <v>3.09</v>
      </c>
      <c r="J86" s="14" t="s">
        <v>2284</v>
      </c>
      <c r="K86" s="14" t="s">
        <v>49</v>
      </c>
      <c r="L86" s="13">
        <v>0.08</v>
      </c>
      <c r="M86" s="13">
        <v>8.2199999999999995E-2</v>
      </c>
      <c r="N86" s="23">
        <v>276000</v>
      </c>
      <c r="O86" s="23">
        <v>100.09</v>
      </c>
      <c r="P86" s="23">
        <v>276.2484</v>
      </c>
      <c r="Q86" s="13">
        <v>2.4673489299999998E-4</v>
      </c>
      <c r="R86" s="62">
        <v>2.1775143467241299E-5</v>
      </c>
    </row>
    <row r="87" spans="2:18" ht="13.5" thickBot="1" x14ac:dyDescent="0.25">
      <c r="B87" s="58" t="s">
        <v>2566</v>
      </c>
      <c r="C87" s="14" t="s">
        <v>2277</v>
      </c>
      <c r="D87" s="21">
        <v>11020412</v>
      </c>
      <c r="E87" s="92" t="s">
        <v>2591</v>
      </c>
      <c r="F87" s="14" t="s">
        <v>242</v>
      </c>
      <c r="G87" s="27">
        <v>45148</v>
      </c>
      <c r="H87" s="14" t="s">
        <v>243</v>
      </c>
      <c r="I87" s="24">
        <v>3.09</v>
      </c>
      <c r="J87" s="14" t="s">
        <v>2284</v>
      </c>
      <c r="K87" s="14" t="s">
        <v>49</v>
      </c>
      <c r="L87" s="13">
        <v>0.08</v>
      </c>
      <c r="M87" s="13">
        <v>8.3199999999999996E-2</v>
      </c>
      <c r="N87" s="23">
        <v>1080000</v>
      </c>
      <c r="O87" s="23">
        <v>99.8</v>
      </c>
      <c r="P87" s="23">
        <v>1077.8399999999999</v>
      </c>
      <c r="Q87" s="13">
        <v>9.6268697800000003E-4</v>
      </c>
      <c r="R87" s="62">
        <v>8.49602047821139E-5</v>
      </c>
    </row>
    <row r="88" spans="2:18" ht="13.5" thickBot="1" x14ac:dyDescent="0.25">
      <c r="B88" s="58" t="s">
        <v>2567</v>
      </c>
      <c r="C88" s="14" t="s">
        <v>2277</v>
      </c>
      <c r="D88" s="21">
        <v>11020413</v>
      </c>
      <c r="E88" s="92" t="s">
        <v>2591</v>
      </c>
      <c r="F88" s="14" t="s">
        <v>242</v>
      </c>
      <c r="G88" s="27">
        <v>45161</v>
      </c>
      <c r="H88" s="14" t="s">
        <v>243</v>
      </c>
      <c r="I88" s="24">
        <v>3.09</v>
      </c>
      <c r="J88" s="14" t="s">
        <v>1051</v>
      </c>
      <c r="K88" s="14" t="s">
        <v>49</v>
      </c>
      <c r="L88" s="13">
        <v>0.08</v>
      </c>
      <c r="M88" s="13">
        <v>8.3099999999999993E-2</v>
      </c>
      <c r="N88" s="23">
        <v>3781820</v>
      </c>
      <c r="O88" s="23">
        <v>99.83</v>
      </c>
      <c r="P88" s="23">
        <v>3775.3909100000001</v>
      </c>
      <c r="Q88" s="13">
        <v>3.3720400669999999E-3</v>
      </c>
      <c r="R88" s="62">
        <v>2.9759331999999999E-4</v>
      </c>
    </row>
    <row r="89" spans="2:18" ht="13.5" thickBot="1" x14ac:dyDescent="0.25">
      <c r="B89" s="58" t="s">
        <v>2483</v>
      </c>
      <c r="C89" s="14" t="s">
        <v>2277</v>
      </c>
      <c r="D89" s="21">
        <v>11019377</v>
      </c>
      <c r="E89" s="92" t="s">
        <v>2591</v>
      </c>
      <c r="F89" s="14" t="s">
        <v>242</v>
      </c>
      <c r="G89" s="27">
        <v>44598</v>
      </c>
      <c r="H89" s="14" t="s">
        <v>243</v>
      </c>
      <c r="I89" s="24">
        <v>3.02</v>
      </c>
      <c r="J89" s="14" t="s">
        <v>2284</v>
      </c>
      <c r="K89" s="14" t="s">
        <v>49</v>
      </c>
      <c r="L89" s="13">
        <v>0.08</v>
      </c>
      <c r="M89" s="13">
        <v>0.16980000000000001</v>
      </c>
      <c r="N89" s="23">
        <v>0.4</v>
      </c>
      <c r="O89" s="23">
        <v>78.900000000000006</v>
      </c>
      <c r="P89" s="23">
        <v>3.2000000000000003E-4</v>
      </c>
      <c r="Q89" s="13">
        <v>2.8581221050245601E-10</v>
      </c>
      <c r="R89" s="62">
        <v>2.5223841692900999E-11</v>
      </c>
    </row>
    <row r="90" spans="2:18" ht="13.5" thickBot="1" x14ac:dyDescent="0.25">
      <c r="B90" s="58" t="s">
        <v>2570</v>
      </c>
      <c r="C90" s="14" t="s">
        <v>2277</v>
      </c>
      <c r="D90" s="21">
        <v>11020418</v>
      </c>
      <c r="E90" s="92" t="s">
        <v>2591</v>
      </c>
      <c r="F90" s="14" t="s">
        <v>242</v>
      </c>
      <c r="G90" s="27">
        <v>45179</v>
      </c>
      <c r="H90" s="14" t="s">
        <v>243</v>
      </c>
      <c r="I90" s="24">
        <v>3.09</v>
      </c>
      <c r="J90" s="14" t="s">
        <v>2284</v>
      </c>
      <c r="K90" s="14" t="s">
        <v>49</v>
      </c>
      <c r="L90" s="13">
        <v>0.08</v>
      </c>
      <c r="M90" s="13">
        <v>7.9799999999999996E-2</v>
      </c>
      <c r="N90" s="23">
        <v>266000</v>
      </c>
      <c r="O90" s="23">
        <v>100.77</v>
      </c>
      <c r="P90" s="23">
        <v>268.04820000000001</v>
      </c>
      <c r="Q90" s="13">
        <v>2.39410776E-4</v>
      </c>
      <c r="R90" s="62">
        <v>2.11287667589596E-5</v>
      </c>
    </row>
    <row r="91" spans="2:18" ht="13.5" thickBot="1" x14ac:dyDescent="0.25">
      <c r="B91" s="58" t="s">
        <v>2574</v>
      </c>
      <c r="C91" s="14" t="s">
        <v>2277</v>
      </c>
      <c r="D91" s="21">
        <v>11020422</v>
      </c>
      <c r="E91" s="92" t="s">
        <v>2591</v>
      </c>
      <c r="F91" s="14" t="s">
        <v>242</v>
      </c>
      <c r="G91" s="27">
        <v>45209</v>
      </c>
      <c r="H91" s="14" t="s">
        <v>243</v>
      </c>
      <c r="I91" s="24">
        <v>3.09</v>
      </c>
      <c r="J91" s="14" t="s">
        <v>2284</v>
      </c>
      <c r="K91" s="14" t="s">
        <v>49</v>
      </c>
      <c r="L91" s="13">
        <v>0.08</v>
      </c>
      <c r="M91" s="13">
        <v>7.4300000000000005E-2</v>
      </c>
      <c r="N91" s="23">
        <v>1260000</v>
      </c>
      <c r="O91" s="23">
        <v>102.36</v>
      </c>
      <c r="P91" s="23">
        <v>1289.7360000000001</v>
      </c>
      <c r="Q91" s="13">
        <v>1.1519446779999999E-3</v>
      </c>
      <c r="R91" s="62">
        <v>1.01662802E-4</v>
      </c>
    </row>
    <row r="92" spans="2:18" ht="13.5" thickBot="1" x14ac:dyDescent="0.25">
      <c r="B92" s="58" t="s">
        <v>2576</v>
      </c>
      <c r="C92" s="14" t="s">
        <v>2277</v>
      </c>
      <c r="D92" s="21">
        <v>11020425</v>
      </c>
      <c r="E92" s="92" t="s">
        <v>2591</v>
      </c>
      <c r="F92" s="14" t="s">
        <v>242</v>
      </c>
      <c r="G92" s="27">
        <v>45224</v>
      </c>
      <c r="H92" s="14" t="s">
        <v>243</v>
      </c>
      <c r="I92" s="24">
        <v>3.1</v>
      </c>
      <c r="J92" s="14" t="s">
        <v>2284</v>
      </c>
      <c r="K92" s="14" t="s">
        <v>49</v>
      </c>
      <c r="L92" s="13">
        <v>0.08</v>
      </c>
      <c r="M92" s="13">
        <v>6.59E-2</v>
      </c>
      <c r="N92" s="23">
        <v>294000</v>
      </c>
      <c r="O92" s="23">
        <v>104.87</v>
      </c>
      <c r="P92" s="23">
        <v>308.31779999999998</v>
      </c>
      <c r="Q92" s="13">
        <v>2.7537809899999999E-4</v>
      </c>
      <c r="R92" s="62">
        <v>2.4302998057198501E-5</v>
      </c>
    </row>
    <row r="93" spans="2:18" ht="13.5" thickBot="1" x14ac:dyDescent="0.25">
      <c r="B93" s="58" t="s">
        <v>2578</v>
      </c>
      <c r="C93" s="14" t="s">
        <v>2277</v>
      </c>
      <c r="D93" s="21">
        <v>11020426</v>
      </c>
      <c r="E93" s="92" t="s">
        <v>2591</v>
      </c>
      <c r="F93" s="14" t="s">
        <v>242</v>
      </c>
      <c r="G93" s="27">
        <v>45239</v>
      </c>
      <c r="H93" s="14" t="s">
        <v>243</v>
      </c>
      <c r="I93" s="24">
        <v>3.1</v>
      </c>
      <c r="J93" s="14" t="s">
        <v>2284</v>
      </c>
      <c r="K93" s="14" t="s">
        <v>49</v>
      </c>
      <c r="L93" s="13">
        <v>0.08</v>
      </c>
      <c r="M93" s="13">
        <v>6.9400000000000003E-2</v>
      </c>
      <c r="N93" s="23">
        <v>532000</v>
      </c>
      <c r="O93" s="23">
        <v>103.82</v>
      </c>
      <c r="P93" s="23">
        <v>552.32240000000002</v>
      </c>
      <c r="Q93" s="13">
        <v>4.9331401800000005E-4</v>
      </c>
      <c r="R93" s="62">
        <v>4.35365399407599E-5</v>
      </c>
    </row>
    <row r="94" spans="2:18" ht="13.5" thickBot="1" x14ac:dyDescent="0.25">
      <c r="B94" s="58" t="s">
        <v>2579</v>
      </c>
      <c r="C94" s="14" t="s">
        <v>2277</v>
      </c>
      <c r="D94" s="21">
        <v>11020428</v>
      </c>
      <c r="E94" s="92" t="s">
        <v>2591</v>
      </c>
      <c r="F94" s="14" t="s">
        <v>242</v>
      </c>
      <c r="G94" s="27">
        <v>45253</v>
      </c>
      <c r="H94" s="14" t="s">
        <v>243</v>
      </c>
      <c r="I94" s="24">
        <v>3.08</v>
      </c>
      <c r="J94" s="14" t="s">
        <v>2284</v>
      </c>
      <c r="K94" s="14" t="s">
        <v>49</v>
      </c>
      <c r="L94" s="13">
        <v>0.08</v>
      </c>
      <c r="M94" s="13">
        <v>8.5000000000000006E-2</v>
      </c>
      <c r="N94" s="23">
        <v>574000</v>
      </c>
      <c r="O94" s="23">
        <v>99.28</v>
      </c>
      <c r="P94" s="23">
        <v>569.86720000000003</v>
      </c>
      <c r="Q94" s="13">
        <v>5.0898438699999995E-4</v>
      </c>
      <c r="R94" s="62">
        <v>4.4919500121177403E-5</v>
      </c>
    </row>
    <row r="95" spans="2:18" ht="13.5" thickBot="1" x14ac:dyDescent="0.25">
      <c r="B95" s="58" t="s">
        <v>2584</v>
      </c>
      <c r="C95" s="14" t="s">
        <v>2277</v>
      </c>
      <c r="D95" s="21">
        <v>11020431</v>
      </c>
      <c r="E95" s="92" t="s">
        <v>2591</v>
      </c>
      <c r="F95" s="14" t="s">
        <v>242</v>
      </c>
      <c r="G95" s="27">
        <v>45285</v>
      </c>
      <c r="H95" s="14" t="s">
        <v>243</v>
      </c>
      <c r="I95" s="24">
        <v>3.5</v>
      </c>
      <c r="J95" s="14" t="s">
        <v>2284</v>
      </c>
      <c r="K95" s="14" t="s">
        <v>49</v>
      </c>
      <c r="L95" s="13">
        <v>0.08</v>
      </c>
      <c r="M95" s="13">
        <v>3.6299999999999999E-2</v>
      </c>
      <c r="N95" s="23">
        <v>126000</v>
      </c>
      <c r="O95" s="23">
        <v>97.1</v>
      </c>
      <c r="P95" s="23">
        <v>122.346</v>
      </c>
      <c r="Q95" s="13">
        <v>1.09274939E-4</v>
      </c>
      <c r="R95" s="62">
        <v>9.6438629242489708E-6</v>
      </c>
    </row>
    <row r="96" spans="2:18" ht="13.5" thickBot="1" x14ac:dyDescent="0.25">
      <c r="B96" s="58" t="s">
        <v>2484</v>
      </c>
      <c r="C96" s="14" t="s">
        <v>2277</v>
      </c>
      <c r="D96" s="21">
        <v>11019573</v>
      </c>
      <c r="E96" s="92" t="s">
        <v>2591</v>
      </c>
      <c r="F96" s="14" t="s">
        <v>242</v>
      </c>
      <c r="G96" s="27">
        <v>44607</v>
      </c>
      <c r="H96" s="14" t="s">
        <v>243</v>
      </c>
      <c r="I96" s="24">
        <v>3.01</v>
      </c>
      <c r="J96" s="14" t="s">
        <v>2284</v>
      </c>
      <c r="K96" s="14" t="s">
        <v>49</v>
      </c>
      <c r="L96" s="13">
        <v>0.08</v>
      </c>
      <c r="M96" s="13">
        <v>0.17829999999999999</v>
      </c>
      <c r="N96" s="23">
        <v>-0.4</v>
      </c>
      <c r="O96" s="23">
        <v>77.19</v>
      </c>
      <c r="P96" s="23">
        <v>-3.1E-4</v>
      </c>
      <c r="Q96" s="13">
        <v>-2.7688057892425402E-10</v>
      </c>
      <c r="R96" s="62">
        <v>-2.4435596639997901E-11</v>
      </c>
    </row>
    <row r="97" spans="2:18" ht="13.5" thickBot="1" x14ac:dyDescent="0.25">
      <c r="B97" s="58" t="s">
        <v>2487</v>
      </c>
      <c r="C97" s="14" t="s">
        <v>2277</v>
      </c>
      <c r="D97" s="21">
        <v>11019581</v>
      </c>
      <c r="E97" s="92" t="s">
        <v>2591</v>
      </c>
      <c r="F97" s="14" t="s">
        <v>242</v>
      </c>
      <c r="G97" s="27">
        <v>44629</v>
      </c>
      <c r="H97" s="14" t="s">
        <v>243</v>
      </c>
      <c r="I97" s="24">
        <v>4.7</v>
      </c>
      <c r="J97" s="14" t="s">
        <v>2136</v>
      </c>
      <c r="K97" s="14" t="s">
        <v>49</v>
      </c>
      <c r="L97" s="13">
        <v>3.7999999999999999E-2</v>
      </c>
      <c r="M97" s="13">
        <v>6.54E-2</v>
      </c>
      <c r="N97" s="23">
        <v>4350515.0199999996</v>
      </c>
      <c r="O97" s="23">
        <v>88.65</v>
      </c>
      <c r="P97" s="23">
        <v>3856.7315699999999</v>
      </c>
      <c r="Q97" s="13">
        <v>3.4446905469999998E-3</v>
      </c>
      <c r="R97" s="62">
        <v>3.0400495799999999E-4</v>
      </c>
    </row>
    <row r="98" spans="2:18" ht="13.5" thickBot="1" x14ac:dyDescent="0.25">
      <c r="B98" s="58" t="s">
        <v>2488</v>
      </c>
      <c r="C98" s="14" t="s">
        <v>2277</v>
      </c>
      <c r="D98" s="21">
        <v>11019587</v>
      </c>
      <c r="E98" s="92" t="s">
        <v>2591</v>
      </c>
      <c r="F98" s="14" t="s">
        <v>242</v>
      </c>
      <c r="G98" s="27">
        <v>44644</v>
      </c>
      <c r="H98" s="14" t="s">
        <v>243</v>
      </c>
      <c r="I98" s="24">
        <v>4.71</v>
      </c>
      <c r="J98" s="14" t="s">
        <v>2136</v>
      </c>
      <c r="K98" s="14" t="s">
        <v>49</v>
      </c>
      <c r="L98" s="13">
        <v>3.7999999999999999E-2</v>
      </c>
      <c r="M98" s="13">
        <v>5.7799999999999997E-2</v>
      </c>
      <c r="N98" s="23">
        <v>69137914.310000002</v>
      </c>
      <c r="O98" s="23">
        <v>91.68</v>
      </c>
      <c r="P98" s="23">
        <v>63385.639840000003</v>
      </c>
      <c r="Q98" s="13">
        <v>5.6613718239000001E-2</v>
      </c>
      <c r="R98" s="62">
        <v>4.9963417020000003E-3</v>
      </c>
    </row>
    <row r="99" spans="2:18" ht="13.5" thickBot="1" x14ac:dyDescent="0.25">
      <c r="B99" s="58" t="s">
        <v>2515</v>
      </c>
      <c r="C99" s="14" t="s">
        <v>2277</v>
      </c>
      <c r="D99" s="21">
        <v>11019675</v>
      </c>
      <c r="E99" s="92" t="s">
        <v>2591</v>
      </c>
      <c r="F99" s="14" t="s">
        <v>242</v>
      </c>
      <c r="G99" s="27">
        <v>44683</v>
      </c>
      <c r="H99" s="14" t="s">
        <v>243</v>
      </c>
      <c r="I99" s="24">
        <v>4.72</v>
      </c>
      <c r="J99" s="14" t="s">
        <v>2136</v>
      </c>
      <c r="K99" s="14" t="s">
        <v>49</v>
      </c>
      <c r="L99" s="13">
        <v>3.7999999999999999E-2</v>
      </c>
      <c r="M99" s="13">
        <v>5.2200000000000003E-2</v>
      </c>
      <c r="N99" s="23">
        <v>4609194.29</v>
      </c>
      <c r="O99" s="23">
        <v>93.99</v>
      </c>
      <c r="P99" s="23">
        <v>4332.1817099999998</v>
      </c>
      <c r="Q99" s="13">
        <v>3.8693450960000002E-3</v>
      </c>
      <c r="R99" s="62">
        <v>3.4148208E-4</v>
      </c>
    </row>
    <row r="100" spans="2:18" ht="13.5" thickBot="1" x14ac:dyDescent="0.25">
      <c r="B100" s="58" t="s">
        <v>2536</v>
      </c>
      <c r="C100" s="14" t="s">
        <v>2277</v>
      </c>
      <c r="D100" s="21">
        <v>11020105</v>
      </c>
      <c r="E100" s="92" t="s">
        <v>2591</v>
      </c>
      <c r="F100" s="14" t="s">
        <v>242</v>
      </c>
      <c r="G100" s="27">
        <v>44943</v>
      </c>
      <c r="H100" s="14" t="s">
        <v>243</v>
      </c>
      <c r="I100" s="24">
        <v>2.98</v>
      </c>
      <c r="J100" s="14" t="s">
        <v>2136</v>
      </c>
      <c r="K100" s="14" t="s">
        <v>49</v>
      </c>
      <c r="L100" s="13">
        <v>4.2500000000000003E-2</v>
      </c>
      <c r="M100" s="13">
        <v>6.9099999999999995E-2</v>
      </c>
      <c r="N100" s="23">
        <v>16500000</v>
      </c>
      <c r="O100" s="23">
        <v>100.19</v>
      </c>
      <c r="P100" s="23">
        <v>16531.349999999999</v>
      </c>
      <c r="Q100" s="13">
        <v>1.4765192769000001E-2</v>
      </c>
      <c r="R100" s="62">
        <v>1.3030754849999999E-3</v>
      </c>
    </row>
    <row r="101" spans="2:18" ht="13.5" thickBot="1" x14ac:dyDescent="0.25">
      <c r="B101" s="58" t="s">
        <v>2526</v>
      </c>
      <c r="C101" s="14" t="s">
        <v>2277</v>
      </c>
      <c r="D101" s="21">
        <v>11019927</v>
      </c>
      <c r="E101" s="92" t="s">
        <v>2591</v>
      </c>
      <c r="F101" s="14" t="s">
        <v>2285</v>
      </c>
      <c r="G101" s="27">
        <v>44882</v>
      </c>
      <c r="H101" s="14" t="s">
        <v>285</v>
      </c>
      <c r="I101" s="24">
        <v>2.89</v>
      </c>
      <c r="J101" s="14" t="s">
        <v>2136</v>
      </c>
      <c r="K101" s="14" t="s">
        <v>49</v>
      </c>
      <c r="L101" s="13">
        <v>4.3999999999999997E-2</v>
      </c>
      <c r="M101" s="13">
        <v>6.93E-2</v>
      </c>
      <c r="N101" s="23">
        <v>17500000</v>
      </c>
      <c r="O101" s="23">
        <v>97.91</v>
      </c>
      <c r="P101" s="23">
        <v>17134.25</v>
      </c>
      <c r="Q101" s="13">
        <v>1.5303680836E-2</v>
      </c>
      <c r="R101" s="62">
        <v>1.3505987790000001E-3</v>
      </c>
    </row>
    <row r="102" spans="2:18" ht="13.5" thickBot="1" x14ac:dyDescent="0.25">
      <c r="B102" s="58" t="s">
        <v>2514</v>
      </c>
      <c r="C102" s="14" t="s">
        <v>2277</v>
      </c>
      <c r="D102" s="21">
        <v>11019112</v>
      </c>
      <c r="E102" s="92" t="s">
        <v>2591</v>
      </c>
      <c r="F102" s="14" t="s">
        <v>2285</v>
      </c>
      <c r="G102" s="27">
        <v>44678</v>
      </c>
      <c r="H102" s="14" t="s">
        <v>285</v>
      </c>
      <c r="I102" s="24">
        <v>2.41</v>
      </c>
      <c r="J102" s="14" t="s">
        <v>2136</v>
      </c>
      <c r="K102" s="14" t="s">
        <v>49</v>
      </c>
      <c r="L102" s="13">
        <v>4.2500000000000003E-2</v>
      </c>
      <c r="M102" s="13">
        <v>8.8099999999999998E-2</v>
      </c>
      <c r="N102" s="23">
        <v>17500000</v>
      </c>
      <c r="O102" s="23">
        <v>92.87</v>
      </c>
      <c r="P102" s="23">
        <v>16252.25</v>
      </c>
      <c r="Q102" s="13">
        <v>1.4515910930999999E-2</v>
      </c>
      <c r="R102" s="62">
        <v>1.2810755659999999E-3</v>
      </c>
    </row>
    <row r="103" spans="2:18" ht="13.5" thickBot="1" x14ac:dyDescent="0.25">
      <c r="B103" s="57" t="s">
        <v>2286</v>
      </c>
      <c r="C103" s="54" t="s">
        <v>2591</v>
      </c>
      <c r="D103" s="54" t="s">
        <v>2591</v>
      </c>
      <c r="E103" s="54" t="s">
        <v>2591</v>
      </c>
      <c r="F103" s="54" t="s">
        <v>2591</v>
      </c>
      <c r="G103" s="54" t="s">
        <v>2591</v>
      </c>
      <c r="H103" s="54" t="s">
        <v>2591</v>
      </c>
      <c r="I103" s="22">
        <v>1.557876811464</v>
      </c>
      <c r="J103" s="54" t="s">
        <v>2591</v>
      </c>
      <c r="K103" s="54" t="s">
        <v>2591</v>
      </c>
      <c r="L103" s="54" t="s">
        <v>2591</v>
      </c>
      <c r="M103" s="54" t="s">
        <v>2591</v>
      </c>
      <c r="N103" s="54" t="s">
        <v>2591</v>
      </c>
      <c r="O103" s="54" t="s">
        <v>2591</v>
      </c>
      <c r="P103" s="22">
        <v>289294.04936</v>
      </c>
      <c r="Q103" s="20">
        <v>0.258386786664</v>
      </c>
      <c r="R103" s="61">
        <v>2.2803460324000002E-2</v>
      </c>
    </row>
    <row r="104" spans="2:18" ht="13.5" thickBot="1" x14ac:dyDescent="0.25">
      <c r="B104" s="57" t="s">
        <v>2287</v>
      </c>
      <c r="C104" s="54" t="s">
        <v>2591</v>
      </c>
      <c r="D104" s="54" t="s">
        <v>2591</v>
      </c>
      <c r="E104" s="54" t="s">
        <v>2591</v>
      </c>
      <c r="F104" s="54" t="s">
        <v>2591</v>
      </c>
      <c r="G104" s="54" t="s">
        <v>2591</v>
      </c>
      <c r="H104" s="54" t="s">
        <v>2591</v>
      </c>
      <c r="I104" s="22">
        <v>1.429106502797</v>
      </c>
      <c r="J104" s="54" t="s">
        <v>2591</v>
      </c>
      <c r="K104" s="54" t="s">
        <v>2591</v>
      </c>
      <c r="L104" s="54" t="s">
        <v>2591</v>
      </c>
      <c r="M104" s="54" t="s">
        <v>2591</v>
      </c>
      <c r="N104" s="54" t="s">
        <v>2591</v>
      </c>
      <c r="O104" s="54" t="s">
        <v>2591</v>
      </c>
      <c r="P104" s="22">
        <v>68506.662859999997</v>
      </c>
      <c r="Q104" s="20">
        <v>6.1187627331E-2</v>
      </c>
      <c r="R104" s="61">
        <v>5.4000038090000002E-3</v>
      </c>
    </row>
    <row r="105" spans="2:18" ht="13.5" thickBot="1" x14ac:dyDescent="0.25">
      <c r="B105" s="58" t="s">
        <v>2491</v>
      </c>
      <c r="C105" s="14" t="s">
        <v>2277</v>
      </c>
      <c r="D105" s="21">
        <v>53089165</v>
      </c>
      <c r="E105" s="92" t="s">
        <v>2591</v>
      </c>
      <c r="F105" s="14" t="s">
        <v>242</v>
      </c>
      <c r="G105" s="27">
        <v>44349</v>
      </c>
      <c r="H105" s="14" t="s">
        <v>243</v>
      </c>
      <c r="I105" s="24">
        <v>1.92</v>
      </c>
      <c r="J105" s="14" t="s">
        <v>1160</v>
      </c>
      <c r="K105" s="14" t="s">
        <v>51</v>
      </c>
      <c r="L105" s="13">
        <v>5.1999999999999998E-2</v>
      </c>
      <c r="M105" s="13">
        <v>9.5500000000000002E-2</v>
      </c>
      <c r="N105" s="23">
        <v>4838750</v>
      </c>
      <c r="O105" s="23">
        <v>115.24</v>
      </c>
      <c r="P105" s="23">
        <v>22369.38564</v>
      </c>
      <c r="Q105" s="13">
        <v>1.9979511116E-2</v>
      </c>
      <c r="R105" s="62">
        <v>1.763255756E-3</v>
      </c>
    </row>
    <row r="106" spans="2:18" ht="13.5" thickBot="1" x14ac:dyDescent="0.25">
      <c r="B106" s="58" t="s">
        <v>2490</v>
      </c>
      <c r="C106" s="14" t="s">
        <v>2277</v>
      </c>
      <c r="D106" s="21">
        <v>53089660</v>
      </c>
      <c r="E106" s="92" t="s">
        <v>2591</v>
      </c>
      <c r="F106" s="14" t="s">
        <v>242</v>
      </c>
      <c r="G106" s="27">
        <v>44390</v>
      </c>
      <c r="H106" s="14" t="s">
        <v>243</v>
      </c>
      <c r="I106" s="24">
        <v>2.5299999999999998</v>
      </c>
      <c r="J106" s="14" t="s">
        <v>1160</v>
      </c>
      <c r="K106" s="14" t="s">
        <v>52</v>
      </c>
      <c r="L106" s="13">
        <v>5.5E-2</v>
      </c>
      <c r="M106" s="13">
        <v>9.2299999999999993E-2</v>
      </c>
      <c r="N106" s="23">
        <v>4977778</v>
      </c>
      <c r="O106" s="23">
        <v>106.3</v>
      </c>
      <c r="P106" s="23">
        <v>24450.928660000001</v>
      </c>
      <c r="Q106" s="13">
        <v>2.1838668653E-2</v>
      </c>
      <c r="R106" s="62">
        <v>1.927332355E-3</v>
      </c>
    </row>
    <row r="107" spans="2:18" ht="13.5" thickBot="1" x14ac:dyDescent="0.25">
      <c r="B107" s="58" t="s">
        <v>2492</v>
      </c>
      <c r="C107" s="14" t="s">
        <v>2277</v>
      </c>
      <c r="D107" s="21">
        <v>53089678</v>
      </c>
      <c r="E107" s="92" t="s">
        <v>2591</v>
      </c>
      <c r="F107" s="14" t="s">
        <v>242</v>
      </c>
      <c r="G107" s="27">
        <v>44488</v>
      </c>
      <c r="H107" s="14" t="s">
        <v>243</v>
      </c>
      <c r="I107" s="24">
        <v>2.33</v>
      </c>
      <c r="J107" s="14" t="s">
        <v>1160</v>
      </c>
      <c r="K107" s="14" t="s">
        <v>51</v>
      </c>
      <c r="L107" s="13">
        <v>7.0000000000000007E-2</v>
      </c>
      <c r="M107" s="13">
        <v>0.127</v>
      </c>
      <c r="N107" s="23">
        <v>4910000</v>
      </c>
      <c r="O107" s="23">
        <v>110.1</v>
      </c>
      <c r="P107" s="23">
        <v>21686.348559999999</v>
      </c>
      <c r="Q107" s="13">
        <v>1.9369447561000001E-2</v>
      </c>
      <c r="R107" s="62">
        <v>1.709415696E-3</v>
      </c>
    </row>
    <row r="108" spans="2:18" ht="13.5" thickBot="1" x14ac:dyDescent="0.25">
      <c r="B108" s="57" t="s">
        <v>2288</v>
      </c>
      <c r="C108" s="54" t="s">
        <v>2591</v>
      </c>
      <c r="D108" s="54" t="s">
        <v>2591</v>
      </c>
      <c r="E108" s="54" t="s">
        <v>2591</v>
      </c>
      <c r="F108" s="54" t="s">
        <v>2591</v>
      </c>
      <c r="G108" s="54" t="s">
        <v>2591</v>
      </c>
      <c r="H108" s="54" t="s">
        <v>2591</v>
      </c>
      <c r="I108" s="28" t="s">
        <v>23</v>
      </c>
      <c r="J108" s="54" t="s">
        <v>2591</v>
      </c>
      <c r="K108" s="54" t="s">
        <v>2591</v>
      </c>
      <c r="L108" s="54" t="s">
        <v>2591</v>
      </c>
      <c r="M108" s="54" t="s">
        <v>2591</v>
      </c>
      <c r="N108" s="54" t="s">
        <v>2591</v>
      </c>
      <c r="O108" s="54" t="s">
        <v>2591</v>
      </c>
      <c r="P108" s="54" t="s">
        <v>2591</v>
      </c>
      <c r="Q108" s="54" t="s">
        <v>2591</v>
      </c>
      <c r="R108" s="68" t="s">
        <v>2591</v>
      </c>
    </row>
    <row r="109" spans="2:18" ht="13.5" thickBot="1" x14ac:dyDescent="0.25">
      <c r="B109" s="57" t="s">
        <v>2289</v>
      </c>
      <c r="C109" s="54" t="s">
        <v>2591</v>
      </c>
      <c r="D109" s="54" t="s">
        <v>2591</v>
      </c>
      <c r="E109" s="54" t="s">
        <v>2591</v>
      </c>
      <c r="F109" s="54" t="s">
        <v>2591</v>
      </c>
      <c r="G109" s="54" t="s">
        <v>2591</v>
      </c>
      <c r="H109" s="54" t="s">
        <v>2591</v>
      </c>
      <c r="I109" s="22">
        <v>0.62828789748699998</v>
      </c>
      <c r="J109" s="54" t="s">
        <v>2591</v>
      </c>
      <c r="K109" s="54" t="s">
        <v>2591</v>
      </c>
      <c r="L109" s="54" t="s">
        <v>2591</v>
      </c>
      <c r="M109" s="54" t="s">
        <v>2591</v>
      </c>
      <c r="N109" s="54" t="s">
        <v>2591</v>
      </c>
      <c r="O109" s="54" t="s">
        <v>2591</v>
      </c>
      <c r="P109" s="22">
        <v>28604.627229999998</v>
      </c>
      <c r="Q109" s="20">
        <v>2.5548599185E-2</v>
      </c>
      <c r="R109" s="61">
        <v>2.2547455900000001E-3</v>
      </c>
    </row>
    <row r="110" spans="2:18" ht="13.5" thickBot="1" x14ac:dyDescent="0.25">
      <c r="B110" s="58" t="s">
        <v>2547</v>
      </c>
      <c r="C110" s="14" t="s">
        <v>2277</v>
      </c>
      <c r="D110" s="21">
        <v>11020018</v>
      </c>
      <c r="E110" s="92" t="s">
        <v>2591</v>
      </c>
      <c r="F110" s="14" t="s">
        <v>242</v>
      </c>
      <c r="G110" s="27">
        <v>45040</v>
      </c>
      <c r="H110" s="14" t="s">
        <v>243</v>
      </c>
      <c r="I110" s="24">
        <v>2.84</v>
      </c>
      <c r="J110" s="14" t="s">
        <v>2290</v>
      </c>
      <c r="K110" s="14" t="s">
        <v>50</v>
      </c>
      <c r="L110" s="13">
        <v>0.1022</v>
      </c>
      <c r="M110" s="13">
        <v>0.14949999999999999</v>
      </c>
      <c r="N110" s="23">
        <v>0.01</v>
      </c>
      <c r="O110" s="23">
        <v>100.14</v>
      </c>
      <c r="P110" s="23">
        <v>4.0000000000000003E-5</v>
      </c>
      <c r="Q110" s="13">
        <v>3.5726526312807002E-11</v>
      </c>
      <c r="R110" s="62">
        <v>3.1529802116126302E-12</v>
      </c>
    </row>
    <row r="111" spans="2:18" ht="13.5" thickBot="1" x14ac:dyDescent="0.25">
      <c r="B111" s="58" t="s">
        <v>2587</v>
      </c>
      <c r="C111" s="14" t="s">
        <v>2277</v>
      </c>
      <c r="D111" s="21">
        <v>11020506</v>
      </c>
      <c r="E111" s="92" t="s">
        <v>2591</v>
      </c>
      <c r="F111" s="14" t="s">
        <v>242</v>
      </c>
      <c r="G111" s="27">
        <v>45288</v>
      </c>
      <c r="H111" s="14" t="s">
        <v>243</v>
      </c>
      <c r="I111" s="24">
        <v>3.06</v>
      </c>
      <c r="J111" s="14" t="s">
        <v>2290</v>
      </c>
      <c r="K111" s="14" t="s">
        <v>50</v>
      </c>
      <c r="L111" s="13">
        <v>0.1022</v>
      </c>
      <c r="M111" s="13">
        <v>8.8300000000000003E-2</v>
      </c>
      <c r="N111" s="23">
        <v>1228235.6499999999</v>
      </c>
      <c r="O111" s="23">
        <v>100</v>
      </c>
      <c r="P111" s="23">
        <v>4454.8107</v>
      </c>
      <c r="Q111" s="13">
        <v>3.9788727919999999E-3</v>
      </c>
      <c r="R111" s="62">
        <v>3.51148249E-4</v>
      </c>
    </row>
    <row r="112" spans="2:18" ht="13.5" thickBot="1" x14ac:dyDescent="0.25">
      <c r="B112" s="58" t="s">
        <v>2583</v>
      </c>
      <c r="C112" s="14" t="s">
        <v>2277</v>
      </c>
      <c r="D112" s="21">
        <v>11020501</v>
      </c>
      <c r="E112" s="92" t="s">
        <v>2591</v>
      </c>
      <c r="F112" s="14" t="s">
        <v>242</v>
      </c>
      <c r="G112" s="27">
        <v>45260</v>
      </c>
      <c r="H112" s="14" t="s">
        <v>243</v>
      </c>
      <c r="I112" s="24">
        <v>3.06</v>
      </c>
      <c r="J112" s="14" t="s">
        <v>2290</v>
      </c>
      <c r="K112" s="14" t="s">
        <v>50</v>
      </c>
      <c r="L112" s="13">
        <v>0.1022</v>
      </c>
      <c r="M112" s="13">
        <v>8.8200000000000001E-2</v>
      </c>
      <c r="N112" s="23">
        <v>731682.89</v>
      </c>
      <c r="O112" s="23">
        <v>100.05</v>
      </c>
      <c r="P112" s="23">
        <v>2655.14075</v>
      </c>
      <c r="Q112" s="13">
        <v>2.3714738960000001E-3</v>
      </c>
      <c r="R112" s="62">
        <v>2.09290156E-4</v>
      </c>
    </row>
    <row r="113" spans="2:18" ht="13.5" thickBot="1" x14ac:dyDescent="0.25">
      <c r="B113" s="58" t="s">
        <v>2586</v>
      </c>
      <c r="C113" s="14" t="s">
        <v>2277</v>
      </c>
      <c r="D113" s="21">
        <v>11020504</v>
      </c>
      <c r="E113" s="92" t="s">
        <v>2591</v>
      </c>
      <c r="F113" s="14" t="s">
        <v>242</v>
      </c>
      <c r="G113" s="27">
        <v>45287</v>
      </c>
      <c r="H113" s="14" t="s">
        <v>243</v>
      </c>
      <c r="I113" s="24">
        <v>2.79</v>
      </c>
      <c r="J113" s="14" t="s">
        <v>2290</v>
      </c>
      <c r="K113" s="14" t="s">
        <v>50</v>
      </c>
      <c r="L113" s="13">
        <v>0.1022</v>
      </c>
      <c r="M113" s="13">
        <v>0.1852</v>
      </c>
      <c r="N113" s="23">
        <v>51767.69</v>
      </c>
      <c r="O113" s="23">
        <v>100</v>
      </c>
      <c r="P113" s="23">
        <v>187.76141000000001</v>
      </c>
      <c r="Q113" s="13">
        <v>1.6770157300000001E-4</v>
      </c>
      <c r="R113" s="62">
        <v>1.48002002558621E-5</v>
      </c>
    </row>
    <row r="114" spans="2:18" ht="13.5" thickBot="1" x14ac:dyDescent="0.25">
      <c r="B114" s="58" t="s">
        <v>2572</v>
      </c>
      <c r="C114" s="14" t="s">
        <v>2277</v>
      </c>
      <c r="D114" s="21">
        <v>11020486</v>
      </c>
      <c r="E114" s="92" t="s">
        <v>2591</v>
      </c>
      <c r="F114" s="14" t="s">
        <v>242</v>
      </c>
      <c r="G114" s="27">
        <v>45195</v>
      </c>
      <c r="H114" s="14" t="s">
        <v>243</v>
      </c>
      <c r="I114" s="24">
        <v>2.79</v>
      </c>
      <c r="J114" s="14" t="s">
        <v>2290</v>
      </c>
      <c r="K114" s="14" t="s">
        <v>50</v>
      </c>
      <c r="L114" s="13">
        <v>0.1022</v>
      </c>
      <c r="M114" s="13">
        <v>0.1852</v>
      </c>
      <c r="N114" s="23">
        <v>138133.32</v>
      </c>
      <c r="O114" s="23">
        <v>100.05</v>
      </c>
      <c r="P114" s="23">
        <v>501.26006000000001</v>
      </c>
      <c r="Q114" s="13">
        <v>4.4770701800000002E-4</v>
      </c>
      <c r="R114" s="62">
        <v>3.9511576251293998E-5</v>
      </c>
    </row>
    <row r="115" spans="2:18" ht="13.5" thickBot="1" x14ac:dyDescent="0.25">
      <c r="B115" s="58" t="s">
        <v>2581</v>
      </c>
      <c r="C115" s="14" t="s">
        <v>2277</v>
      </c>
      <c r="D115" s="21">
        <v>11020497</v>
      </c>
      <c r="E115" s="92" t="s">
        <v>2591</v>
      </c>
      <c r="F115" s="14" t="s">
        <v>242</v>
      </c>
      <c r="G115" s="27">
        <v>45259</v>
      </c>
      <c r="H115" s="14" t="s">
        <v>243</v>
      </c>
      <c r="I115" s="24">
        <v>2.3199999999999998</v>
      </c>
      <c r="J115" s="14" t="s">
        <v>2290</v>
      </c>
      <c r="K115" s="14" t="s">
        <v>50</v>
      </c>
      <c r="L115" s="13">
        <v>0.1022</v>
      </c>
      <c r="M115" s="13">
        <v>0.1847</v>
      </c>
      <c r="N115" s="23">
        <v>31205.45</v>
      </c>
      <c r="O115" s="23">
        <v>100.05</v>
      </c>
      <c r="P115" s="23">
        <v>113.23876</v>
      </c>
      <c r="Q115" s="13">
        <v>1.01140688E-4</v>
      </c>
      <c r="R115" s="62">
        <v>8.9259892366888005E-6</v>
      </c>
    </row>
    <row r="116" spans="2:18" ht="13.5" thickBot="1" x14ac:dyDescent="0.25">
      <c r="B116" s="58" t="s">
        <v>2561</v>
      </c>
      <c r="C116" s="14" t="s">
        <v>2277</v>
      </c>
      <c r="D116" s="21">
        <v>11020460</v>
      </c>
      <c r="E116" s="92" t="s">
        <v>2591</v>
      </c>
      <c r="F116" s="14" t="s">
        <v>242</v>
      </c>
      <c r="G116" s="27">
        <v>45105</v>
      </c>
      <c r="H116" s="14" t="s">
        <v>243</v>
      </c>
      <c r="I116" s="24">
        <v>2.79</v>
      </c>
      <c r="J116" s="14" t="s">
        <v>2290</v>
      </c>
      <c r="K116" s="14" t="s">
        <v>50</v>
      </c>
      <c r="L116" s="13">
        <v>0.1022</v>
      </c>
      <c r="M116" s="13">
        <v>0.1852</v>
      </c>
      <c r="N116" s="23">
        <v>27538.02</v>
      </c>
      <c r="O116" s="23">
        <v>100.05</v>
      </c>
      <c r="P116" s="23">
        <v>99.930340000000001</v>
      </c>
      <c r="Q116" s="13">
        <v>8.9254098036443705E-5</v>
      </c>
      <c r="R116" s="62">
        <v>7.8769596139930505E-6</v>
      </c>
    </row>
    <row r="117" spans="2:18" ht="13.5" thickBot="1" x14ac:dyDescent="0.25">
      <c r="B117" s="58" t="s">
        <v>2569</v>
      </c>
      <c r="C117" s="14" t="s">
        <v>2277</v>
      </c>
      <c r="D117" s="21">
        <v>11020478</v>
      </c>
      <c r="E117" s="92" t="s">
        <v>2591</v>
      </c>
      <c r="F117" s="14" t="s">
        <v>242</v>
      </c>
      <c r="G117" s="27">
        <v>45166</v>
      </c>
      <c r="H117" s="14" t="s">
        <v>243</v>
      </c>
      <c r="I117" s="24">
        <v>2.79</v>
      </c>
      <c r="J117" s="14" t="s">
        <v>2290</v>
      </c>
      <c r="K117" s="14" t="s">
        <v>50</v>
      </c>
      <c r="L117" s="13">
        <v>0.1022</v>
      </c>
      <c r="M117" s="13">
        <v>0.1852</v>
      </c>
      <c r="N117" s="23">
        <v>107014.26</v>
      </c>
      <c r="O117" s="23">
        <v>100.05</v>
      </c>
      <c r="P117" s="23">
        <v>388.33479</v>
      </c>
      <c r="Q117" s="13">
        <v>3.4684632699999999E-4</v>
      </c>
      <c r="R117" s="62">
        <v>3.0610297708768702E-5</v>
      </c>
    </row>
    <row r="118" spans="2:18" ht="13.5" thickBot="1" x14ac:dyDescent="0.25">
      <c r="B118" s="58" t="s">
        <v>2577</v>
      </c>
      <c r="C118" s="14" t="s">
        <v>2277</v>
      </c>
      <c r="D118" s="21">
        <v>11020493</v>
      </c>
      <c r="E118" s="92" t="s">
        <v>2591</v>
      </c>
      <c r="F118" s="14" t="s">
        <v>242</v>
      </c>
      <c r="G118" s="27">
        <v>45229</v>
      </c>
      <c r="H118" s="14" t="s">
        <v>243</v>
      </c>
      <c r="I118" s="24">
        <v>2.65</v>
      </c>
      <c r="J118" s="14" t="s">
        <v>2290</v>
      </c>
      <c r="K118" s="14" t="s">
        <v>50</v>
      </c>
      <c r="L118" s="13">
        <v>0.1022</v>
      </c>
      <c r="M118" s="13">
        <v>0.18490000000000001</v>
      </c>
      <c r="N118" s="23">
        <v>217025.86</v>
      </c>
      <c r="O118" s="23">
        <v>100.05</v>
      </c>
      <c r="P118" s="23">
        <v>787.54637000000002</v>
      </c>
      <c r="Q118" s="13">
        <v>7.0340740199999999E-4</v>
      </c>
      <c r="R118" s="62">
        <v>6.2077953008434004E-5</v>
      </c>
    </row>
    <row r="119" spans="2:18" ht="13.5" thickBot="1" x14ac:dyDescent="0.25">
      <c r="B119" s="58" t="s">
        <v>2548</v>
      </c>
      <c r="C119" s="14" t="s">
        <v>2277</v>
      </c>
      <c r="D119" s="21">
        <v>11020020</v>
      </c>
      <c r="E119" s="92" t="s">
        <v>2591</v>
      </c>
      <c r="F119" s="14" t="s">
        <v>242</v>
      </c>
      <c r="G119" s="27">
        <v>45041</v>
      </c>
      <c r="H119" s="14" t="s">
        <v>243</v>
      </c>
      <c r="I119" s="24">
        <v>3.1</v>
      </c>
      <c r="J119" s="14" t="s">
        <v>2290</v>
      </c>
      <c r="K119" s="14" t="s">
        <v>50</v>
      </c>
      <c r="L119" s="13">
        <v>0.1022</v>
      </c>
      <c r="M119" s="13">
        <v>0.1822</v>
      </c>
      <c r="N119" s="23">
        <v>522244.29</v>
      </c>
      <c r="O119" s="23">
        <v>100.24</v>
      </c>
      <c r="P119" s="23">
        <v>1898.7260699999999</v>
      </c>
      <c r="Q119" s="13">
        <v>1.6958721719999999E-3</v>
      </c>
      <c r="R119" s="62">
        <v>1.4966614300000001E-4</v>
      </c>
    </row>
    <row r="120" spans="2:18" ht="13.5" thickBot="1" x14ac:dyDescent="0.25">
      <c r="B120" s="58" t="s">
        <v>2565</v>
      </c>
      <c r="C120" s="14" t="s">
        <v>2277</v>
      </c>
      <c r="D120" s="21">
        <v>11020465</v>
      </c>
      <c r="E120" s="92" t="s">
        <v>2591</v>
      </c>
      <c r="F120" s="14" t="s">
        <v>242</v>
      </c>
      <c r="G120" s="27">
        <v>45132</v>
      </c>
      <c r="H120" s="14" t="s">
        <v>243</v>
      </c>
      <c r="I120" s="24">
        <v>3.1</v>
      </c>
      <c r="J120" s="14" t="s">
        <v>2290</v>
      </c>
      <c r="K120" s="14" t="s">
        <v>50</v>
      </c>
      <c r="L120" s="13">
        <v>0.1022</v>
      </c>
      <c r="M120" s="13">
        <v>0.1822</v>
      </c>
      <c r="N120" s="23">
        <v>69690.16</v>
      </c>
      <c r="O120" s="23">
        <v>100.05</v>
      </c>
      <c r="P120" s="23">
        <v>252.89259000000001</v>
      </c>
      <c r="Q120" s="13">
        <v>2.2587434399999999E-4</v>
      </c>
      <c r="R120" s="62">
        <v>1.99341332983367E-5</v>
      </c>
    </row>
    <row r="121" spans="2:18" ht="13.5" thickBot="1" x14ac:dyDescent="0.25">
      <c r="B121" s="58" t="s">
        <v>2572</v>
      </c>
      <c r="C121" s="14" t="s">
        <v>2277</v>
      </c>
      <c r="D121" s="21">
        <v>11020485</v>
      </c>
      <c r="E121" s="92" t="s">
        <v>2591</v>
      </c>
      <c r="F121" s="14" t="s">
        <v>242</v>
      </c>
      <c r="G121" s="27">
        <v>45195</v>
      </c>
      <c r="H121" s="14" t="s">
        <v>243</v>
      </c>
      <c r="I121" s="24">
        <v>3.1</v>
      </c>
      <c r="J121" s="14" t="s">
        <v>2290</v>
      </c>
      <c r="K121" s="14" t="s">
        <v>50</v>
      </c>
      <c r="L121" s="13">
        <v>0.1022</v>
      </c>
      <c r="M121" s="13">
        <v>0.1822</v>
      </c>
      <c r="N121" s="23">
        <v>0.01</v>
      </c>
      <c r="O121" s="23">
        <v>99.89</v>
      </c>
      <c r="P121" s="23">
        <v>4.0000000000000003E-5</v>
      </c>
      <c r="Q121" s="13">
        <v>3.5726526312807002E-11</v>
      </c>
      <c r="R121" s="62">
        <v>3.1529802116126302E-12</v>
      </c>
    </row>
    <row r="122" spans="2:18" ht="13.5" thickBot="1" x14ac:dyDescent="0.25">
      <c r="B122" s="58" t="s">
        <v>2555</v>
      </c>
      <c r="C122" s="14" t="s">
        <v>2277</v>
      </c>
      <c r="D122" s="21">
        <v>11020026</v>
      </c>
      <c r="E122" s="92" t="s">
        <v>2591</v>
      </c>
      <c r="F122" s="14" t="s">
        <v>242</v>
      </c>
      <c r="G122" s="27">
        <v>45076</v>
      </c>
      <c r="H122" s="14" t="s">
        <v>243</v>
      </c>
      <c r="I122" s="24">
        <v>3.1</v>
      </c>
      <c r="J122" s="14" t="s">
        <v>2290</v>
      </c>
      <c r="K122" s="14" t="s">
        <v>50</v>
      </c>
      <c r="L122" s="13">
        <v>0.1022</v>
      </c>
      <c r="M122" s="13">
        <v>0.1822</v>
      </c>
      <c r="N122" s="23">
        <v>121020.65</v>
      </c>
      <c r="O122" s="23">
        <v>100.05</v>
      </c>
      <c r="P122" s="23">
        <v>439.16136999999998</v>
      </c>
      <c r="Q122" s="13">
        <v>3.9224275600000002E-4</v>
      </c>
      <c r="R122" s="62">
        <v>3.4616677732867299E-5</v>
      </c>
    </row>
    <row r="123" spans="2:18" ht="13.5" thickBot="1" x14ac:dyDescent="0.25">
      <c r="B123" s="58" t="s">
        <v>2495</v>
      </c>
      <c r="C123" s="14" t="s">
        <v>2277</v>
      </c>
      <c r="D123" s="21">
        <v>11019035</v>
      </c>
      <c r="E123" s="92" t="s">
        <v>2591</v>
      </c>
      <c r="F123" s="14" t="s">
        <v>242</v>
      </c>
      <c r="G123" s="27">
        <v>44329</v>
      </c>
      <c r="H123" s="14" t="s">
        <v>243</v>
      </c>
      <c r="I123" s="26">
        <v>0</v>
      </c>
      <c r="J123" s="14" t="s">
        <v>2291</v>
      </c>
      <c r="K123" s="14" t="s">
        <v>50</v>
      </c>
      <c r="L123" s="13">
        <v>0.09</v>
      </c>
      <c r="M123" s="13">
        <v>0</v>
      </c>
      <c r="N123" s="23">
        <v>1100000</v>
      </c>
      <c r="O123" s="23">
        <v>91.34</v>
      </c>
      <c r="P123" s="23">
        <v>3644.1919800000001</v>
      </c>
      <c r="Q123" s="13">
        <v>3.2548580160000002E-3</v>
      </c>
      <c r="R123" s="62">
        <v>2.8725163000000001E-4</v>
      </c>
    </row>
    <row r="124" spans="2:18" ht="13.5" thickBot="1" x14ac:dyDescent="0.25">
      <c r="B124" s="58" t="s">
        <v>2539</v>
      </c>
      <c r="C124" s="14" t="s">
        <v>2277</v>
      </c>
      <c r="D124" s="21">
        <v>11019998</v>
      </c>
      <c r="E124" s="92" t="s">
        <v>2591</v>
      </c>
      <c r="F124" s="14" t="s">
        <v>242</v>
      </c>
      <c r="G124" s="27">
        <v>44979</v>
      </c>
      <c r="H124" s="14" t="s">
        <v>243</v>
      </c>
      <c r="I124" s="26">
        <v>0</v>
      </c>
      <c r="J124" s="14" t="s">
        <v>2290</v>
      </c>
      <c r="K124" s="14" t="s">
        <v>50</v>
      </c>
      <c r="L124" s="13">
        <v>0.1</v>
      </c>
      <c r="M124" s="13">
        <v>0</v>
      </c>
      <c r="N124" s="23">
        <v>0.01</v>
      </c>
      <c r="O124" s="23">
        <v>96.16</v>
      </c>
      <c r="P124" s="23">
        <v>3.0000000000000001E-5</v>
      </c>
      <c r="Q124" s="13">
        <v>2.6794894734605201E-11</v>
      </c>
      <c r="R124" s="62">
        <v>2.3647351587094702E-12</v>
      </c>
    </row>
    <row r="125" spans="2:18" ht="13.5" thickBot="1" x14ac:dyDescent="0.25">
      <c r="B125" s="58" t="s">
        <v>2589</v>
      </c>
      <c r="C125" s="14" t="s">
        <v>2277</v>
      </c>
      <c r="D125" s="21">
        <v>11020464</v>
      </c>
      <c r="E125" s="92" t="s">
        <v>2591</v>
      </c>
      <c r="F125" s="14" t="s">
        <v>242</v>
      </c>
      <c r="G125" s="27">
        <v>45132</v>
      </c>
      <c r="H125" s="14" t="s">
        <v>243</v>
      </c>
      <c r="I125" s="26">
        <v>0</v>
      </c>
      <c r="J125" s="14" t="s">
        <v>2290</v>
      </c>
      <c r="K125" s="14" t="s">
        <v>50</v>
      </c>
      <c r="L125" s="13">
        <v>0.106</v>
      </c>
      <c r="M125" s="13">
        <v>0</v>
      </c>
      <c r="N125" s="23">
        <v>0.01</v>
      </c>
      <c r="O125" s="23">
        <v>99.89</v>
      </c>
      <c r="P125" s="23">
        <v>4.0000000000000003E-5</v>
      </c>
      <c r="Q125" s="13">
        <v>3.5726526312807002E-11</v>
      </c>
      <c r="R125" s="62">
        <v>3.1529802116126302E-12</v>
      </c>
    </row>
    <row r="126" spans="2:18" ht="13.5" thickBot="1" x14ac:dyDescent="0.25">
      <c r="B126" s="58" t="s">
        <v>2552</v>
      </c>
      <c r="C126" s="14" t="s">
        <v>2277</v>
      </c>
      <c r="D126" s="21">
        <v>11020025</v>
      </c>
      <c r="E126" s="92" t="s">
        <v>2591</v>
      </c>
      <c r="F126" s="14" t="s">
        <v>242</v>
      </c>
      <c r="G126" s="27">
        <v>45076</v>
      </c>
      <c r="H126" s="14" t="s">
        <v>243</v>
      </c>
      <c r="I126" s="26">
        <v>0</v>
      </c>
      <c r="J126" s="14" t="s">
        <v>2290</v>
      </c>
      <c r="K126" s="14" t="s">
        <v>50</v>
      </c>
      <c r="L126" s="13">
        <v>0.1</v>
      </c>
      <c r="M126" s="13">
        <v>0</v>
      </c>
      <c r="N126" s="23">
        <v>0.01</v>
      </c>
      <c r="O126" s="23">
        <v>103.35</v>
      </c>
      <c r="P126" s="23">
        <v>4.0000000000000003E-5</v>
      </c>
      <c r="Q126" s="13">
        <v>3.5726526312807002E-11</v>
      </c>
      <c r="R126" s="62">
        <v>3.1529802116126302E-12</v>
      </c>
    </row>
    <row r="127" spans="2:18" ht="13.5" thickBot="1" x14ac:dyDescent="0.25">
      <c r="B127" s="58" t="s">
        <v>2590</v>
      </c>
      <c r="C127" s="14" t="s">
        <v>2277</v>
      </c>
      <c r="D127" s="21">
        <v>11020108</v>
      </c>
      <c r="E127" s="92" t="s">
        <v>2591</v>
      </c>
      <c r="F127" s="14" t="s">
        <v>242</v>
      </c>
      <c r="G127" s="27">
        <v>44952</v>
      </c>
      <c r="H127" s="14" t="s">
        <v>243</v>
      </c>
      <c r="I127" s="26">
        <v>0</v>
      </c>
      <c r="J127" s="14" t="s">
        <v>2290</v>
      </c>
      <c r="K127" s="14" t="s">
        <v>50</v>
      </c>
      <c r="L127" s="13">
        <v>0.1</v>
      </c>
      <c r="M127" s="13">
        <v>0</v>
      </c>
      <c r="N127" s="23">
        <v>0.01</v>
      </c>
      <c r="O127" s="23">
        <v>94.64</v>
      </c>
      <c r="P127" s="23">
        <v>3.0000000000000001E-5</v>
      </c>
      <c r="Q127" s="13">
        <v>2.6794894734605201E-11</v>
      </c>
      <c r="R127" s="62">
        <v>2.3647351587094702E-12</v>
      </c>
    </row>
    <row r="128" spans="2:18" ht="13.5" thickBot="1" x14ac:dyDescent="0.25">
      <c r="B128" s="58" t="s">
        <v>2552</v>
      </c>
      <c r="C128" s="14" t="s">
        <v>2277</v>
      </c>
      <c r="D128" s="21">
        <v>11020023</v>
      </c>
      <c r="E128" s="92" t="s">
        <v>2591</v>
      </c>
      <c r="F128" s="14" t="s">
        <v>242</v>
      </c>
      <c r="G128" s="27">
        <v>45068</v>
      </c>
      <c r="H128" s="14" t="s">
        <v>243</v>
      </c>
      <c r="I128" s="26">
        <v>0</v>
      </c>
      <c r="J128" s="14" t="s">
        <v>2290</v>
      </c>
      <c r="K128" s="14" t="s">
        <v>50</v>
      </c>
      <c r="L128" s="13">
        <v>0.1032</v>
      </c>
      <c r="M128" s="13">
        <v>0</v>
      </c>
      <c r="N128" s="23">
        <v>0.01</v>
      </c>
      <c r="O128" s="23">
        <v>99.86</v>
      </c>
      <c r="P128" s="23">
        <v>4.0000000000000003E-5</v>
      </c>
      <c r="Q128" s="13">
        <v>3.5726526312807002E-11</v>
      </c>
      <c r="R128" s="62">
        <v>3.1529802116126302E-12</v>
      </c>
    </row>
    <row r="129" spans="2:18" ht="13.5" thickBot="1" x14ac:dyDescent="0.25">
      <c r="B129" s="58" t="s">
        <v>2588</v>
      </c>
      <c r="C129" s="14" t="s">
        <v>2277</v>
      </c>
      <c r="D129" s="21">
        <v>11020505</v>
      </c>
      <c r="E129" s="92" t="s">
        <v>2591</v>
      </c>
      <c r="F129" s="14" t="s">
        <v>242</v>
      </c>
      <c r="G129" s="27">
        <v>45288</v>
      </c>
      <c r="H129" s="14" t="s">
        <v>243</v>
      </c>
      <c r="I129" s="14" t="s">
        <v>23</v>
      </c>
      <c r="J129" s="14" t="s">
        <v>2290</v>
      </c>
      <c r="K129" s="14" t="s">
        <v>50</v>
      </c>
      <c r="L129" s="13">
        <v>0.1</v>
      </c>
      <c r="M129" s="14" t="s">
        <v>24</v>
      </c>
      <c r="N129" s="23">
        <v>3600819.46</v>
      </c>
      <c r="O129" s="23">
        <v>100.93</v>
      </c>
      <c r="P129" s="23">
        <v>13181.63178</v>
      </c>
      <c r="Q129" s="13">
        <v>1.1773347865E-2</v>
      </c>
      <c r="R129" s="62">
        <v>1.039035603E-3</v>
      </c>
    </row>
    <row r="130" spans="2:18" ht="13.5" thickBot="1" x14ac:dyDescent="0.25">
      <c r="B130" s="57" t="s">
        <v>2292</v>
      </c>
      <c r="C130" s="54" t="s">
        <v>2591</v>
      </c>
      <c r="D130" s="54" t="s">
        <v>2591</v>
      </c>
      <c r="E130" s="54" t="s">
        <v>2591</v>
      </c>
      <c r="F130" s="54" t="s">
        <v>2591</v>
      </c>
      <c r="G130" s="54" t="s">
        <v>2591</v>
      </c>
      <c r="H130" s="54" t="s">
        <v>2591</v>
      </c>
      <c r="I130" s="22">
        <v>1.742546014999</v>
      </c>
      <c r="J130" s="54" t="s">
        <v>2591</v>
      </c>
      <c r="K130" s="54" t="s">
        <v>2591</v>
      </c>
      <c r="L130" s="54" t="s">
        <v>2591</v>
      </c>
      <c r="M130" s="54" t="s">
        <v>2591</v>
      </c>
      <c r="N130" s="54" t="s">
        <v>2591</v>
      </c>
      <c r="O130" s="54" t="s">
        <v>2591</v>
      </c>
      <c r="P130" s="22">
        <v>192182.75927000001</v>
      </c>
      <c r="Q130" s="20">
        <v>0.17165056014800001</v>
      </c>
      <c r="R130" s="61">
        <v>1.5148710924000001E-2</v>
      </c>
    </row>
    <row r="131" spans="2:18" ht="13.5" thickBot="1" x14ac:dyDescent="0.25">
      <c r="B131" s="58" t="s">
        <v>2493</v>
      </c>
      <c r="C131" s="14" t="s">
        <v>2277</v>
      </c>
      <c r="D131" s="21">
        <v>11019036</v>
      </c>
      <c r="E131" s="92" t="s">
        <v>2591</v>
      </c>
      <c r="F131" s="14" t="s">
        <v>242</v>
      </c>
      <c r="G131" s="27">
        <v>44329</v>
      </c>
      <c r="H131" s="14" t="s">
        <v>243</v>
      </c>
      <c r="I131" s="24">
        <v>6.02</v>
      </c>
      <c r="J131" s="14" t="s">
        <v>2291</v>
      </c>
      <c r="K131" s="14" t="s">
        <v>50</v>
      </c>
      <c r="L131" s="13">
        <v>0.05</v>
      </c>
      <c r="M131" s="13">
        <v>9.4899999999999998E-2</v>
      </c>
      <c r="N131" s="23">
        <v>852500</v>
      </c>
      <c r="O131" s="23">
        <v>85.67</v>
      </c>
      <c r="P131" s="23">
        <v>2648.9313900000002</v>
      </c>
      <c r="Q131" s="13">
        <v>2.3659279250000001E-3</v>
      </c>
      <c r="R131" s="62">
        <v>2.08800706E-4</v>
      </c>
    </row>
    <row r="132" spans="2:18" ht="13.5" thickBot="1" x14ac:dyDescent="0.25">
      <c r="B132" s="58" t="s">
        <v>2545</v>
      </c>
      <c r="C132" s="14" t="s">
        <v>2277</v>
      </c>
      <c r="D132" s="21">
        <v>11020015</v>
      </c>
      <c r="E132" s="92" t="s">
        <v>2591</v>
      </c>
      <c r="F132" s="14" t="s">
        <v>242</v>
      </c>
      <c r="G132" s="27">
        <v>45033</v>
      </c>
      <c r="H132" s="14" t="s">
        <v>243</v>
      </c>
      <c r="I132" s="24">
        <v>3.29</v>
      </c>
      <c r="J132" s="14" t="s">
        <v>1147</v>
      </c>
      <c r="K132" s="14" t="s">
        <v>50</v>
      </c>
      <c r="L132" s="13">
        <v>0.15690000000000001</v>
      </c>
      <c r="M132" s="13">
        <v>0.1401</v>
      </c>
      <c r="N132" s="23">
        <v>1550000</v>
      </c>
      <c r="O132" s="23">
        <v>116.39</v>
      </c>
      <c r="P132" s="23">
        <v>6543.2712099999999</v>
      </c>
      <c r="Q132" s="13">
        <v>5.8442087760000004E-3</v>
      </c>
      <c r="R132" s="62">
        <v>5.15770116E-4</v>
      </c>
    </row>
    <row r="133" spans="2:18" ht="13.5" thickBot="1" x14ac:dyDescent="0.25">
      <c r="B133" s="58" t="s">
        <v>2518</v>
      </c>
      <c r="C133" s="14" t="s">
        <v>2277</v>
      </c>
      <c r="D133" s="21">
        <v>11019975</v>
      </c>
      <c r="E133" s="92" t="s">
        <v>2591</v>
      </c>
      <c r="F133" s="14" t="s">
        <v>242</v>
      </c>
      <c r="G133" s="27">
        <v>44837</v>
      </c>
      <c r="H133" s="14" t="s">
        <v>243</v>
      </c>
      <c r="I133" s="24">
        <v>0.95</v>
      </c>
      <c r="J133" s="14" t="s">
        <v>1160</v>
      </c>
      <c r="K133" s="14" t="s">
        <v>53</v>
      </c>
      <c r="L133" s="13">
        <v>0.125</v>
      </c>
      <c r="M133" s="13">
        <v>0.1731</v>
      </c>
      <c r="N133" s="23">
        <v>15656565.65</v>
      </c>
      <c r="O133" s="23">
        <v>96.48</v>
      </c>
      <c r="P133" s="23">
        <v>41375.350530000003</v>
      </c>
      <c r="Q133" s="13">
        <v>3.6954938734999998E-2</v>
      </c>
      <c r="R133" s="62">
        <v>3.2613915359999998E-3</v>
      </c>
    </row>
    <row r="134" spans="2:18" ht="13.5" thickBot="1" x14ac:dyDescent="0.25">
      <c r="B134" s="58" t="s">
        <v>2482</v>
      </c>
      <c r="C134" s="14" t="s">
        <v>2277</v>
      </c>
      <c r="D134" s="21">
        <v>11019375</v>
      </c>
      <c r="E134" s="92" t="s">
        <v>2591</v>
      </c>
      <c r="F134" s="14" t="s">
        <v>209</v>
      </c>
      <c r="G134" s="27">
        <v>44586</v>
      </c>
      <c r="H134" s="14" t="s">
        <v>96</v>
      </c>
      <c r="I134" s="24">
        <v>4.62</v>
      </c>
      <c r="J134" s="14" t="s">
        <v>1160</v>
      </c>
      <c r="K134" s="14" t="s">
        <v>49</v>
      </c>
      <c r="L134" s="13">
        <v>0</v>
      </c>
      <c r="M134" s="13">
        <v>7.8E-2</v>
      </c>
      <c r="N134" s="23">
        <v>68831751.409999996</v>
      </c>
      <c r="O134" s="23">
        <v>83.47</v>
      </c>
      <c r="P134" s="23">
        <v>57453.8629</v>
      </c>
      <c r="Q134" s="13">
        <v>5.1315673616E-2</v>
      </c>
      <c r="R134" s="62">
        <v>4.5287723199999999E-3</v>
      </c>
    </row>
    <row r="135" spans="2:18" ht="13.5" thickBot="1" x14ac:dyDescent="0.25">
      <c r="B135" s="58" t="s">
        <v>2516</v>
      </c>
      <c r="C135" s="14" t="s">
        <v>2277</v>
      </c>
      <c r="D135" s="21">
        <v>11019468</v>
      </c>
      <c r="E135" s="92" t="s">
        <v>2591</v>
      </c>
      <c r="F135" s="14" t="s">
        <v>209</v>
      </c>
      <c r="G135" s="27">
        <v>44678</v>
      </c>
      <c r="H135" s="14" t="s">
        <v>2293</v>
      </c>
      <c r="I135" s="24">
        <v>3.06</v>
      </c>
      <c r="J135" s="14" t="s">
        <v>1147</v>
      </c>
      <c r="K135" s="14" t="s">
        <v>50</v>
      </c>
      <c r="L135" s="13">
        <v>8.0799999999999997E-2</v>
      </c>
      <c r="M135" s="13">
        <v>6.5000000000000002E-2</v>
      </c>
      <c r="N135" s="23">
        <v>12400000</v>
      </c>
      <c r="O135" s="23">
        <v>105.41</v>
      </c>
      <c r="P135" s="23">
        <v>47407.936679999999</v>
      </c>
      <c r="Q135" s="13">
        <v>4.2343022430000002E-2</v>
      </c>
      <c r="R135" s="62">
        <v>3.7369071550000001E-3</v>
      </c>
    </row>
    <row r="136" spans="2:18" x14ac:dyDescent="0.2">
      <c r="B136" s="72" t="s">
        <v>2494</v>
      </c>
      <c r="C136" s="73" t="s">
        <v>2277</v>
      </c>
      <c r="D136" s="81">
        <v>53089150</v>
      </c>
      <c r="E136" s="93" t="s">
        <v>2591</v>
      </c>
      <c r="F136" s="73" t="s">
        <v>209</v>
      </c>
      <c r="G136" s="88">
        <v>44306</v>
      </c>
      <c r="H136" s="73" t="s">
        <v>2293</v>
      </c>
      <c r="I136" s="91">
        <v>0.74</v>
      </c>
      <c r="J136" s="73" t="s">
        <v>2294</v>
      </c>
      <c r="K136" s="73" t="s">
        <v>50</v>
      </c>
      <c r="L136" s="75">
        <v>5.1999999999999998E-2</v>
      </c>
      <c r="M136" s="75">
        <v>8.6699999999999999E-2</v>
      </c>
      <c r="N136" s="74">
        <v>9300000</v>
      </c>
      <c r="O136" s="74">
        <v>108.96</v>
      </c>
      <c r="P136" s="74">
        <v>36753.406560000003</v>
      </c>
      <c r="Q136" s="75">
        <v>3.2826788662999998E-2</v>
      </c>
      <c r="R136" s="76">
        <v>2.897069089E-3</v>
      </c>
    </row>
    <row r="137" spans="2:18" ht="12.75" hidden="1" customHeight="1" x14ac:dyDescent="0.2"/>
    <row r="138" spans="2:18" ht="12.75" hidden="1" customHeight="1" x14ac:dyDescent="0.2"/>
    <row r="139" spans="2:18" ht="12.75" hidden="1" customHeight="1" x14ac:dyDescent="0.2"/>
    <row r="140" spans="2:18" ht="12.75" hidden="1" customHeight="1" x14ac:dyDescent="0.2"/>
    <row r="141" spans="2:18" ht="12.75" hidden="1" customHeight="1" x14ac:dyDescent="0.2"/>
    <row r="142" spans="2:18" ht="12.75" hidden="1" customHeight="1" x14ac:dyDescent="0.2"/>
    <row r="143" spans="2:18" ht="12.75" hidden="1" customHeight="1" x14ac:dyDescent="0.2"/>
    <row r="144" spans="2:18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Z10000"/>
  <sheetViews>
    <sheetView rightToLeft="1" topLeftCell="J1" workbookViewId="0">
      <selection activeCell="P1" sqref="P1:XFD1048576"/>
    </sheetView>
  </sheetViews>
  <sheetFormatPr defaultColWidth="0" defaultRowHeight="12.75" customHeight="1" zeroHeight="1" x14ac:dyDescent="0.2"/>
  <cols>
    <col min="1" max="1" width="9.140625" customWidth="1"/>
    <col min="2" max="2" width="36.5703125" bestFit="1" customWidth="1"/>
    <col min="3" max="3" width="35.28515625" bestFit="1" customWidth="1"/>
    <col min="4" max="4" width="16.28515625" bestFit="1" customWidth="1"/>
    <col min="5" max="5" width="10.85546875" customWidth="1"/>
    <col min="6" max="6" width="12.42578125" bestFit="1" customWidth="1"/>
    <col min="7" max="7" width="10.85546875" customWidth="1"/>
    <col min="8" max="8" width="13.7109375" bestFit="1" customWidth="1"/>
    <col min="9" max="9" width="15" bestFit="1" customWidth="1"/>
    <col min="10" max="10" width="18.85546875" bestFit="1" customWidth="1"/>
    <col min="11" max="11" width="16.28515625" bestFit="1" customWidth="1"/>
    <col min="12" max="12" width="12" customWidth="1"/>
    <col min="13" max="13" width="15" bestFit="1" customWidth="1"/>
    <col min="14" max="14" width="34" bestFit="1" customWidth="1"/>
    <col min="15" max="15" width="30.140625" bestFit="1" customWidth="1"/>
    <col min="53" max="16384" width="9.140625" hidden="1"/>
  </cols>
  <sheetData>
    <row r="1" spans="2:15" ht="12.75" customHeight="1" x14ac:dyDescent="0.2">
      <c r="B1" s="1" t="s">
        <v>69</v>
      </c>
      <c r="C1" s="1" t="s">
        <v>1</v>
      </c>
    </row>
    <row r="2" spans="2:15" ht="12.75" customHeight="1" x14ac:dyDescent="0.2">
      <c r="B2" s="1" t="s">
        <v>2</v>
      </c>
      <c r="C2" s="1" t="s">
        <v>3</v>
      </c>
    </row>
    <row r="3" spans="2:15" ht="12.75" customHeight="1" x14ac:dyDescent="0.2">
      <c r="B3" s="1" t="s">
        <v>4</v>
      </c>
      <c r="C3" s="1" t="s">
        <v>5</v>
      </c>
    </row>
    <row r="4" spans="2:15" ht="12.75" customHeight="1" x14ac:dyDescent="0.2">
      <c r="B4" s="1" t="s">
        <v>6</v>
      </c>
      <c r="C4" s="2">
        <v>12533</v>
      </c>
    </row>
    <row r="5" spans="2:15" ht="12.75" customHeight="1" x14ac:dyDescent="0.2"/>
    <row r="6" spans="2:15" ht="12.75" customHeight="1" thickBot="1" x14ac:dyDescent="0.25">
      <c r="B6" s="63" t="s">
        <v>2295</v>
      </c>
      <c r="C6" s="65" t="s">
        <v>2591</v>
      </c>
      <c r="D6" s="65" t="s">
        <v>2592</v>
      </c>
      <c r="E6" s="65" t="s">
        <v>2593</v>
      </c>
      <c r="F6" s="65" t="s">
        <v>2594</v>
      </c>
      <c r="G6" s="65" t="s">
        <v>2595</v>
      </c>
      <c r="H6" s="65" t="s">
        <v>2596</v>
      </c>
      <c r="I6" s="65" t="s">
        <v>2597</v>
      </c>
      <c r="J6" s="65" t="s">
        <v>2598</v>
      </c>
      <c r="K6" s="65" t="s">
        <v>2599</v>
      </c>
      <c r="L6" s="65" t="s">
        <v>2600</v>
      </c>
      <c r="M6" s="65" t="s">
        <v>2601</v>
      </c>
      <c r="N6" s="65" t="s">
        <v>2602</v>
      </c>
      <c r="O6" s="65" t="s">
        <v>2603</v>
      </c>
    </row>
    <row r="7" spans="2:15" ht="12.75" customHeight="1" thickBot="1" x14ac:dyDescent="0.25">
      <c r="B7" s="90" t="s">
        <v>2296</v>
      </c>
      <c r="C7" s="77" t="s">
        <v>2591</v>
      </c>
      <c r="D7" s="77" t="s">
        <v>2591</v>
      </c>
      <c r="E7" s="77" t="s">
        <v>2591</v>
      </c>
      <c r="F7" s="77" t="s">
        <v>2591</v>
      </c>
      <c r="G7" s="77" t="s">
        <v>2591</v>
      </c>
      <c r="H7" s="77" t="s">
        <v>2591</v>
      </c>
      <c r="I7" s="77" t="s">
        <v>2591</v>
      </c>
      <c r="J7" s="77" t="s">
        <v>2591</v>
      </c>
      <c r="K7" s="77" t="s">
        <v>2591</v>
      </c>
      <c r="L7" s="77" t="s">
        <v>2591</v>
      </c>
      <c r="M7" s="77" t="s">
        <v>2591</v>
      </c>
      <c r="N7" s="77" t="s">
        <v>2591</v>
      </c>
      <c r="O7" s="77" t="s">
        <v>2591</v>
      </c>
    </row>
    <row r="8" spans="2:15" ht="12.75" customHeight="1" x14ac:dyDescent="0.2">
      <c r="B8" s="56" t="s">
        <v>71</v>
      </c>
      <c r="C8" s="4" t="s">
        <v>72</v>
      </c>
      <c r="D8" s="4" t="s">
        <v>73</v>
      </c>
      <c r="E8" s="4" t="s">
        <v>74</v>
      </c>
      <c r="F8" s="4" t="s">
        <v>75</v>
      </c>
      <c r="G8" s="4" t="s">
        <v>140</v>
      </c>
      <c r="H8" s="4" t="s">
        <v>76</v>
      </c>
      <c r="I8" s="4" t="s">
        <v>230</v>
      </c>
      <c r="J8" s="4" t="s">
        <v>78</v>
      </c>
      <c r="K8" s="4" t="s">
        <v>141</v>
      </c>
      <c r="L8" s="4" t="s">
        <v>142</v>
      </c>
      <c r="M8" s="4" t="s">
        <v>9</v>
      </c>
      <c r="N8" s="4" t="s">
        <v>80</v>
      </c>
      <c r="O8" s="59" t="s">
        <v>231</v>
      </c>
    </row>
    <row r="9" spans="2:15" ht="12.75" customHeight="1" x14ac:dyDescent="0.2">
      <c r="B9" s="67" t="s">
        <v>2591</v>
      </c>
      <c r="C9" s="53" t="s">
        <v>2591</v>
      </c>
      <c r="D9" s="53" t="s">
        <v>2591</v>
      </c>
      <c r="E9" s="53" t="s">
        <v>2591</v>
      </c>
      <c r="F9" s="53" t="s">
        <v>2591</v>
      </c>
      <c r="G9" s="6" t="s">
        <v>147</v>
      </c>
      <c r="H9" s="53" t="s">
        <v>2591</v>
      </c>
      <c r="I9" s="6" t="s">
        <v>12</v>
      </c>
      <c r="J9" s="6" t="s">
        <v>12</v>
      </c>
      <c r="K9" s="6" t="s">
        <v>148</v>
      </c>
      <c r="L9" s="6" t="s">
        <v>149</v>
      </c>
      <c r="M9" s="6" t="s">
        <v>11</v>
      </c>
      <c r="N9" s="6" t="s">
        <v>12</v>
      </c>
      <c r="O9" s="60" t="s">
        <v>12</v>
      </c>
    </row>
    <row r="10" spans="2:15" ht="12.75" customHeight="1" x14ac:dyDescent="0.2">
      <c r="B10" s="67" t="s">
        <v>2591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150</v>
      </c>
      <c r="N10" s="6" t="s">
        <v>151</v>
      </c>
      <c r="O10" s="60" t="s">
        <v>152</v>
      </c>
    </row>
    <row r="11" spans="2:15" ht="12.75" customHeight="1" x14ac:dyDescent="0.2">
      <c r="B11" s="57" t="s">
        <v>2297</v>
      </c>
      <c r="C11" s="54" t="s">
        <v>2591</v>
      </c>
      <c r="D11" s="54" t="s">
        <v>2591</v>
      </c>
      <c r="E11" s="54" t="s">
        <v>2591</v>
      </c>
      <c r="F11" s="54" t="s">
        <v>2591</v>
      </c>
      <c r="G11" s="22">
        <v>0.21059158297800001</v>
      </c>
      <c r="H11" s="54" t="s">
        <v>2591</v>
      </c>
      <c r="I11" s="54" t="s">
        <v>2591</v>
      </c>
      <c r="J11" s="54" t="s">
        <v>2591</v>
      </c>
      <c r="K11" s="54" t="s">
        <v>2591</v>
      </c>
      <c r="L11" s="54" t="s">
        <v>2591</v>
      </c>
      <c r="M11" s="22">
        <v>283193.39199999999</v>
      </c>
      <c r="N11" s="20">
        <v>1</v>
      </c>
      <c r="O11" s="61">
        <v>2.2322579025000001E-2</v>
      </c>
    </row>
    <row r="12" spans="2:15" ht="12.75" customHeight="1" x14ac:dyDescent="0.2">
      <c r="B12" s="57" t="s">
        <v>2298</v>
      </c>
      <c r="C12" s="54" t="s">
        <v>2591</v>
      </c>
      <c r="D12" s="54" t="s">
        <v>2591</v>
      </c>
      <c r="E12" s="54" t="s">
        <v>2591</v>
      </c>
      <c r="F12" s="54" t="s">
        <v>2591</v>
      </c>
      <c r="G12" s="22">
        <v>0.21059158297800001</v>
      </c>
      <c r="H12" s="54" t="s">
        <v>2591</v>
      </c>
      <c r="I12" s="54" t="s">
        <v>2591</v>
      </c>
      <c r="J12" s="54" t="s">
        <v>2591</v>
      </c>
      <c r="K12" s="54" t="s">
        <v>2591</v>
      </c>
      <c r="L12" s="54" t="s">
        <v>2591</v>
      </c>
      <c r="M12" s="22">
        <v>283193.39199999999</v>
      </c>
      <c r="N12" s="20">
        <v>1</v>
      </c>
      <c r="O12" s="61">
        <v>2.2322579025000001E-2</v>
      </c>
    </row>
    <row r="13" spans="2:15" ht="12.75" customHeight="1" x14ac:dyDescent="0.2">
      <c r="B13" s="57" t="s">
        <v>2299</v>
      </c>
      <c r="C13" s="54" t="s">
        <v>2591</v>
      </c>
      <c r="D13" s="54" t="s">
        <v>2591</v>
      </c>
      <c r="E13" s="54" t="s">
        <v>2591</v>
      </c>
      <c r="F13" s="54" t="s">
        <v>2591</v>
      </c>
      <c r="G13" s="54" t="s">
        <v>2591</v>
      </c>
      <c r="H13" s="54" t="s">
        <v>2591</v>
      </c>
      <c r="I13" s="54" t="s">
        <v>2591</v>
      </c>
      <c r="J13" s="54" t="s">
        <v>2591</v>
      </c>
      <c r="K13" s="54" t="s">
        <v>2591</v>
      </c>
      <c r="L13" s="54" t="s">
        <v>2591</v>
      </c>
      <c r="M13" s="54" t="s">
        <v>2591</v>
      </c>
      <c r="N13" s="54" t="s">
        <v>2591</v>
      </c>
      <c r="O13" s="68" t="s">
        <v>2591</v>
      </c>
    </row>
    <row r="14" spans="2:15" ht="12.75" customHeight="1" x14ac:dyDescent="0.2">
      <c r="B14" s="57" t="s">
        <v>2300</v>
      </c>
      <c r="C14" s="54" t="s">
        <v>2591</v>
      </c>
      <c r="D14" s="54" t="s">
        <v>2591</v>
      </c>
      <c r="E14" s="54" t="s">
        <v>2591</v>
      </c>
      <c r="F14" s="54" t="s">
        <v>2591</v>
      </c>
      <c r="G14" s="22">
        <v>0.21059158297800001</v>
      </c>
      <c r="H14" s="54" t="s">
        <v>2591</v>
      </c>
      <c r="I14" s="54" t="s">
        <v>2591</v>
      </c>
      <c r="J14" s="54" t="s">
        <v>2591</v>
      </c>
      <c r="K14" s="54" t="s">
        <v>2591</v>
      </c>
      <c r="L14" s="54" t="s">
        <v>2591</v>
      </c>
      <c r="M14" s="22">
        <v>283193.39199999999</v>
      </c>
      <c r="N14" s="20">
        <v>1</v>
      </c>
      <c r="O14" s="61">
        <v>2.2322579025000001E-2</v>
      </c>
    </row>
    <row r="15" spans="2:15" ht="12.75" customHeight="1" x14ac:dyDescent="0.2">
      <c r="B15" s="86" t="s">
        <v>2301</v>
      </c>
      <c r="C15" s="14" t="s">
        <v>2302</v>
      </c>
      <c r="D15" s="21">
        <v>10</v>
      </c>
      <c r="E15" s="14" t="s">
        <v>95</v>
      </c>
      <c r="F15" s="14" t="s">
        <v>96</v>
      </c>
      <c r="G15" s="24">
        <v>0.31</v>
      </c>
      <c r="H15" s="14" t="s">
        <v>49</v>
      </c>
      <c r="I15" s="13">
        <v>4.1500000000000002E-2</v>
      </c>
      <c r="J15" s="13">
        <v>4.1500000000000002E-2</v>
      </c>
      <c r="K15" s="23">
        <v>100000000</v>
      </c>
      <c r="L15" s="23">
        <v>104.2627</v>
      </c>
      <c r="M15" s="23">
        <v>104262.7</v>
      </c>
      <c r="N15" s="13">
        <v>0.36816784199500002</v>
      </c>
      <c r="O15" s="62">
        <v>8.2184557469999996E-3</v>
      </c>
    </row>
    <row r="16" spans="2:15" ht="12.75" customHeight="1" x14ac:dyDescent="0.2">
      <c r="B16" s="86" t="s">
        <v>2303</v>
      </c>
      <c r="C16" s="14" t="s">
        <v>2304</v>
      </c>
      <c r="D16" s="21">
        <v>20</v>
      </c>
      <c r="E16" s="14" t="s">
        <v>95</v>
      </c>
      <c r="F16" s="14" t="s">
        <v>96</v>
      </c>
      <c r="G16" s="24">
        <v>0.44</v>
      </c>
      <c r="H16" s="14" t="s">
        <v>49</v>
      </c>
      <c r="I16" s="13">
        <v>4.8000000000000001E-2</v>
      </c>
      <c r="J16" s="13">
        <v>4.1500000000000002E-2</v>
      </c>
      <c r="K16" s="23">
        <v>169200000</v>
      </c>
      <c r="L16" s="23">
        <v>105.751</v>
      </c>
      <c r="M16" s="23">
        <v>178930.69200000001</v>
      </c>
      <c r="N16" s="13">
        <v>0.63183215800400006</v>
      </c>
      <c r="O16" s="62">
        <v>1.4104123277999999E-2</v>
      </c>
    </row>
    <row r="17" spans="2:15" ht="12.75" customHeight="1" x14ac:dyDescent="0.2">
      <c r="B17" s="57" t="s">
        <v>2305</v>
      </c>
      <c r="C17" s="54" t="s">
        <v>2591</v>
      </c>
      <c r="D17" s="54" t="s">
        <v>2591</v>
      </c>
      <c r="E17" s="54" t="s">
        <v>2591</v>
      </c>
      <c r="F17" s="54" t="s">
        <v>2591</v>
      </c>
      <c r="G17" s="54" t="s">
        <v>2591</v>
      </c>
      <c r="H17" s="54" t="s">
        <v>2591</v>
      </c>
      <c r="I17" s="54" t="s">
        <v>2591</v>
      </c>
      <c r="J17" s="54" t="s">
        <v>2591</v>
      </c>
      <c r="K17" s="54" t="s">
        <v>2591</v>
      </c>
      <c r="L17" s="54" t="s">
        <v>2591</v>
      </c>
      <c r="M17" s="54" t="s">
        <v>2591</v>
      </c>
      <c r="N17" s="54" t="s">
        <v>2591</v>
      </c>
      <c r="O17" s="68" t="s">
        <v>2591</v>
      </c>
    </row>
    <row r="18" spans="2:15" ht="12.75" customHeight="1" x14ac:dyDescent="0.2">
      <c r="B18" s="57" t="s">
        <v>2306</v>
      </c>
      <c r="C18" s="54" t="s">
        <v>2591</v>
      </c>
      <c r="D18" s="54" t="s">
        <v>2591</v>
      </c>
      <c r="E18" s="54" t="s">
        <v>2591</v>
      </c>
      <c r="F18" s="54" t="s">
        <v>2591</v>
      </c>
      <c r="G18" s="54" t="s">
        <v>2591</v>
      </c>
      <c r="H18" s="54" t="s">
        <v>2591</v>
      </c>
      <c r="I18" s="54" t="s">
        <v>2591</v>
      </c>
      <c r="J18" s="54" t="s">
        <v>2591</v>
      </c>
      <c r="K18" s="54" t="s">
        <v>2591</v>
      </c>
      <c r="L18" s="54" t="s">
        <v>2591</v>
      </c>
      <c r="M18" s="54" t="s">
        <v>2591</v>
      </c>
      <c r="N18" s="54" t="s">
        <v>2591</v>
      </c>
      <c r="O18" s="68" t="s">
        <v>2591</v>
      </c>
    </row>
    <row r="19" spans="2:15" ht="12.75" customHeight="1" x14ac:dyDescent="0.2">
      <c r="B19" s="57" t="s">
        <v>2307</v>
      </c>
      <c r="C19" s="54" t="s">
        <v>2591</v>
      </c>
      <c r="D19" s="54" t="s">
        <v>2591</v>
      </c>
      <c r="E19" s="54" t="s">
        <v>2591</v>
      </c>
      <c r="F19" s="54" t="s">
        <v>2591</v>
      </c>
      <c r="G19" s="54" t="s">
        <v>2591</v>
      </c>
      <c r="H19" s="54" t="s">
        <v>2591</v>
      </c>
      <c r="I19" s="54" t="s">
        <v>2591</v>
      </c>
      <c r="J19" s="54" t="s">
        <v>2591</v>
      </c>
      <c r="K19" s="54" t="s">
        <v>2591</v>
      </c>
      <c r="L19" s="54" t="s">
        <v>2591</v>
      </c>
      <c r="M19" s="54" t="s">
        <v>2591</v>
      </c>
      <c r="N19" s="54" t="s">
        <v>2591</v>
      </c>
      <c r="O19" s="68" t="s">
        <v>2591</v>
      </c>
    </row>
    <row r="20" spans="2:15" ht="12.75" customHeight="1" thickBot="1" x14ac:dyDescent="0.25">
      <c r="B20" s="57" t="s">
        <v>2308</v>
      </c>
      <c r="C20" s="54" t="s">
        <v>2591</v>
      </c>
      <c r="D20" s="54" t="s">
        <v>2591</v>
      </c>
      <c r="E20" s="54" t="s">
        <v>2591</v>
      </c>
      <c r="F20" s="54" t="s">
        <v>2591</v>
      </c>
      <c r="G20" s="54" t="s">
        <v>2591</v>
      </c>
      <c r="H20" s="54" t="s">
        <v>2591</v>
      </c>
      <c r="I20" s="54" t="s">
        <v>2591</v>
      </c>
      <c r="J20" s="54" t="s">
        <v>2591</v>
      </c>
      <c r="K20" s="54" t="s">
        <v>2591</v>
      </c>
      <c r="L20" s="54" t="s">
        <v>2591</v>
      </c>
      <c r="M20" s="54" t="s">
        <v>2591</v>
      </c>
      <c r="N20" s="54" t="s">
        <v>2591</v>
      </c>
      <c r="O20" s="68" t="s">
        <v>2591</v>
      </c>
    </row>
    <row r="21" spans="2:15" ht="12.75" customHeight="1" x14ac:dyDescent="0.2">
      <c r="B21" s="64" t="s">
        <v>2309</v>
      </c>
      <c r="C21" s="69" t="s">
        <v>2591</v>
      </c>
      <c r="D21" s="69" t="s">
        <v>2591</v>
      </c>
      <c r="E21" s="69" t="s">
        <v>2591</v>
      </c>
      <c r="F21" s="69" t="s">
        <v>2591</v>
      </c>
      <c r="G21" s="69" t="s">
        <v>2591</v>
      </c>
      <c r="H21" s="69" t="s">
        <v>2591</v>
      </c>
      <c r="I21" s="69" t="s">
        <v>2591</v>
      </c>
      <c r="J21" s="69" t="s">
        <v>2591</v>
      </c>
      <c r="K21" s="69" t="s">
        <v>2591</v>
      </c>
      <c r="L21" s="69" t="s">
        <v>2591</v>
      </c>
      <c r="M21" s="69" t="s">
        <v>2591</v>
      </c>
      <c r="N21" s="69" t="s">
        <v>2591</v>
      </c>
      <c r="O21" s="70" t="s">
        <v>2591</v>
      </c>
    </row>
    <row r="22" spans="2:15" ht="12.75" hidden="1" customHeight="1" x14ac:dyDescent="0.2"/>
    <row r="23" spans="2:15" ht="12.75" hidden="1" customHeight="1" x14ac:dyDescent="0.2"/>
    <row r="24" spans="2:15" ht="12.75" hidden="1" customHeight="1" x14ac:dyDescent="0.2"/>
    <row r="25" spans="2:15" ht="12.75" hidden="1" customHeight="1" x14ac:dyDescent="0.2"/>
    <row r="26" spans="2:15" ht="12.75" hidden="1" customHeight="1" x14ac:dyDescent="0.2"/>
    <row r="27" spans="2:15" ht="12.75" hidden="1" customHeight="1" x14ac:dyDescent="0.2"/>
    <row r="28" spans="2:15" ht="12.75" hidden="1" customHeight="1" x14ac:dyDescent="0.2"/>
    <row r="29" spans="2:15" ht="12.75" hidden="1" customHeight="1" x14ac:dyDescent="0.2"/>
    <row r="30" spans="2:15" ht="12.75" hidden="1" customHeight="1" x14ac:dyDescent="0.2"/>
    <row r="31" spans="2:15" ht="12.75" hidden="1" customHeight="1" x14ac:dyDescent="0.2"/>
    <row r="32" spans="2:15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Z10000"/>
  <sheetViews>
    <sheetView rightToLeft="1" topLeftCell="H1" workbookViewId="0">
      <selection activeCell="K1" sqref="K1:XFD1048576"/>
    </sheetView>
  </sheetViews>
  <sheetFormatPr defaultColWidth="0" defaultRowHeight="12.75" customHeight="1" zeroHeight="1" x14ac:dyDescent="0.2"/>
  <cols>
    <col min="1" max="1" width="9.140625" customWidth="1"/>
    <col min="2" max="2" width="37.85546875" bestFit="1" customWidth="1"/>
    <col min="3" max="3" width="35.28515625" bestFit="1" customWidth="1"/>
    <col min="4" max="4" width="16.28515625" bestFit="1" customWidth="1"/>
    <col min="5" max="5" width="36.5703125" bestFit="1" customWidth="1"/>
    <col min="6" max="6" width="15" bestFit="1" customWidth="1"/>
    <col min="7" max="7" width="16.28515625" bestFit="1" customWidth="1"/>
    <col min="8" max="8" width="34" bestFit="1" customWidth="1"/>
    <col min="9" max="9" width="30.140625" bestFit="1" customWidth="1"/>
    <col min="10" max="10" width="56.7109375" bestFit="1" customWidth="1"/>
    <col min="53" max="16384" width="9.140625" hidden="1"/>
  </cols>
  <sheetData>
    <row r="1" spans="2:10" ht="12.75" customHeight="1" x14ac:dyDescent="0.2">
      <c r="B1" s="1" t="s">
        <v>69</v>
      </c>
      <c r="C1" s="1" t="s">
        <v>1</v>
      </c>
    </row>
    <row r="2" spans="2:10" ht="12.75" customHeight="1" x14ac:dyDescent="0.2">
      <c r="B2" s="1" t="s">
        <v>2</v>
      </c>
      <c r="C2" s="1" t="s">
        <v>3</v>
      </c>
    </row>
    <row r="3" spans="2:10" ht="12.75" customHeight="1" x14ac:dyDescent="0.2">
      <c r="B3" s="1" t="s">
        <v>4</v>
      </c>
      <c r="C3" s="1" t="s">
        <v>5</v>
      </c>
    </row>
    <row r="4" spans="2:10" ht="12.75" customHeight="1" x14ac:dyDescent="0.2">
      <c r="B4" s="1" t="s">
        <v>6</v>
      </c>
      <c r="C4" s="2">
        <v>12533</v>
      </c>
    </row>
    <row r="5" spans="2:10" ht="12.75" customHeight="1" x14ac:dyDescent="0.2"/>
    <row r="6" spans="2:10" ht="12.75" customHeight="1" thickBot="1" x14ac:dyDescent="0.25">
      <c r="B6" s="63" t="s">
        <v>2310</v>
      </c>
      <c r="C6" s="65" t="s">
        <v>2591</v>
      </c>
      <c r="D6" s="65" t="s">
        <v>2592</v>
      </c>
      <c r="E6" s="65" t="s">
        <v>2593</v>
      </c>
      <c r="F6" s="65" t="s">
        <v>2594</v>
      </c>
      <c r="G6" s="65" t="s">
        <v>2595</v>
      </c>
      <c r="H6" s="65" t="s">
        <v>2596</v>
      </c>
      <c r="I6" s="65" t="s">
        <v>2597</v>
      </c>
      <c r="J6" s="65" t="s">
        <v>2598</v>
      </c>
    </row>
    <row r="7" spans="2:10" ht="12.75" customHeight="1" thickBot="1" x14ac:dyDescent="0.25">
      <c r="B7" s="56" t="s">
        <v>71</v>
      </c>
      <c r="C7" s="4" t="s">
        <v>2311</v>
      </c>
      <c r="D7" s="4" t="s">
        <v>2312</v>
      </c>
      <c r="E7" s="4" t="s">
        <v>2313</v>
      </c>
      <c r="F7" s="4" t="s">
        <v>76</v>
      </c>
      <c r="G7" s="4" t="s">
        <v>2314</v>
      </c>
      <c r="H7" s="4" t="s">
        <v>80</v>
      </c>
      <c r="I7" s="4" t="s">
        <v>231</v>
      </c>
      <c r="J7" s="59" t="s">
        <v>2315</v>
      </c>
    </row>
    <row r="8" spans="2:10" ht="12.75" customHeight="1" x14ac:dyDescent="0.2">
      <c r="B8" s="66" t="s">
        <v>2591</v>
      </c>
      <c r="C8" s="4" t="s">
        <v>146</v>
      </c>
      <c r="D8" s="52" t="s">
        <v>2591</v>
      </c>
      <c r="E8" s="4" t="s">
        <v>12</v>
      </c>
      <c r="F8" s="52" t="s">
        <v>2591</v>
      </c>
      <c r="G8" s="4" t="s">
        <v>11</v>
      </c>
      <c r="H8" s="4" t="s">
        <v>12</v>
      </c>
      <c r="I8" s="4" t="s">
        <v>12</v>
      </c>
      <c r="J8" s="59" t="s">
        <v>2316</v>
      </c>
    </row>
    <row r="9" spans="2:10" ht="12.75" customHeight="1" x14ac:dyDescent="0.2">
      <c r="B9" s="67" t="s">
        <v>2591</v>
      </c>
      <c r="C9" s="6" t="s">
        <v>13</v>
      </c>
      <c r="D9" s="6" t="s">
        <v>14</v>
      </c>
      <c r="E9" s="6" t="s">
        <v>82</v>
      </c>
      <c r="F9" s="6" t="s">
        <v>83</v>
      </c>
      <c r="G9" s="6" t="s">
        <v>84</v>
      </c>
      <c r="H9" s="6" t="s">
        <v>85</v>
      </c>
      <c r="I9" s="6" t="s">
        <v>86</v>
      </c>
      <c r="J9" s="60" t="s">
        <v>87</v>
      </c>
    </row>
    <row r="10" spans="2:10" ht="12.75" customHeight="1" x14ac:dyDescent="0.2">
      <c r="B10" s="57" t="s">
        <v>2317</v>
      </c>
      <c r="C10" s="54" t="s">
        <v>2591</v>
      </c>
      <c r="D10" s="54" t="s">
        <v>2591</v>
      </c>
      <c r="E10" s="54" t="s">
        <v>2591</v>
      </c>
      <c r="F10" s="54" t="s">
        <v>2591</v>
      </c>
      <c r="G10" s="22">
        <v>321962.99286</v>
      </c>
      <c r="H10" s="20">
        <v>1</v>
      </c>
      <c r="I10" s="20">
        <v>2.5378573633000001E-2</v>
      </c>
      <c r="J10" s="68" t="s">
        <v>2591</v>
      </c>
    </row>
    <row r="11" spans="2:10" ht="12.75" customHeight="1" x14ac:dyDescent="0.2">
      <c r="B11" s="57" t="s">
        <v>2318</v>
      </c>
      <c r="C11" s="54" t="s">
        <v>2591</v>
      </c>
      <c r="D11" s="54" t="s">
        <v>2591</v>
      </c>
      <c r="E11" s="54" t="s">
        <v>2591</v>
      </c>
      <c r="F11" s="54" t="s">
        <v>2591</v>
      </c>
      <c r="G11" s="22">
        <v>235425.61475000001</v>
      </c>
      <c r="H11" s="20">
        <v>0.73121948786299995</v>
      </c>
      <c r="I11" s="20">
        <v>1.8557307615000001E-2</v>
      </c>
      <c r="J11" s="68" t="s">
        <v>2591</v>
      </c>
    </row>
    <row r="12" spans="2:10" ht="12.75" customHeight="1" x14ac:dyDescent="0.2">
      <c r="B12" s="57" t="s">
        <v>2319</v>
      </c>
      <c r="C12" s="54" t="s">
        <v>2591</v>
      </c>
      <c r="D12" s="54" t="s">
        <v>2591</v>
      </c>
      <c r="E12" s="54" t="s">
        <v>2591</v>
      </c>
      <c r="F12" s="54" t="s">
        <v>2591</v>
      </c>
      <c r="G12" s="22">
        <v>18314.687140000002</v>
      </c>
      <c r="H12" s="20">
        <v>5.6884448045000001E-2</v>
      </c>
      <c r="I12" s="20">
        <v>7.4518540559999997E-3</v>
      </c>
      <c r="J12" s="68" t="s">
        <v>2591</v>
      </c>
    </row>
    <row r="13" spans="2:10" ht="12.75" customHeight="1" x14ac:dyDescent="0.2">
      <c r="B13" s="58" t="s">
        <v>2320</v>
      </c>
      <c r="C13" s="27">
        <v>45201</v>
      </c>
      <c r="D13" s="14" t="s">
        <v>2321</v>
      </c>
      <c r="E13" s="13">
        <v>-1.3934E-2</v>
      </c>
      <c r="F13" s="14" t="s">
        <v>49</v>
      </c>
      <c r="G13" s="23">
        <v>18314.687140000002</v>
      </c>
      <c r="H13" s="13">
        <v>5.6884448045000001E-2</v>
      </c>
      <c r="I13" s="13">
        <v>1.4436461530000001E-3</v>
      </c>
      <c r="J13" s="94" t="s">
        <v>2322</v>
      </c>
    </row>
    <row r="14" spans="2:10" ht="12.75" customHeight="1" x14ac:dyDescent="0.2">
      <c r="B14" s="57" t="s">
        <v>2323</v>
      </c>
      <c r="C14" s="54" t="s">
        <v>2591</v>
      </c>
      <c r="D14" s="54" t="s">
        <v>2591</v>
      </c>
      <c r="E14" s="54" t="s">
        <v>2591</v>
      </c>
      <c r="F14" s="54" t="s">
        <v>2591</v>
      </c>
      <c r="G14" s="22">
        <v>217110.92761000001</v>
      </c>
      <c r="H14" s="20">
        <v>0.67433503981700005</v>
      </c>
      <c r="I14" s="20">
        <v>1.7926719577000001E-2</v>
      </c>
      <c r="J14" s="68" t="s">
        <v>2591</v>
      </c>
    </row>
    <row r="15" spans="2:10" ht="12.75" customHeight="1" x14ac:dyDescent="0.2">
      <c r="B15" s="58" t="s">
        <v>2324</v>
      </c>
      <c r="C15" s="27">
        <v>45153</v>
      </c>
      <c r="D15" s="14" t="s">
        <v>2325</v>
      </c>
      <c r="E15" s="13">
        <v>0</v>
      </c>
      <c r="F15" s="14" t="s">
        <v>49</v>
      </c>
      <c r="G15" s="23">
        <v>41730.0429</v>
      </c>
      <c r="H15" s="13">
        <v>0.129611302619</v>
      </c>
      <c r="I15" s="13">
        <v>3.289349987E-3</v>
      </c>
      <c r="J15" s="94" t="s">
        <v>2326</v>
      </c>
    </row>
    <row r="16" spans="2:10" ht="12.75" customHeight="1" x14ac:dyDescent="0.2">
      <c r="B16" s="58" t="s">
        <v>2327</v>
      </c>
      <c r="C16" s="27">
        <v>45054</v>
      </c>
      <c r="D16" s="14" t="s">
        <v>2328</v>
      </c>
      <c r="E16" s="13">
        <v>0</v>
      </c>
      <c r="F16" s="14" t="s">
        <v>49</v>
      </c>
      <c r="G16" s="23">
        <v>34765.167710000002</v>
      </c>
      <c r="H16" s="13">
        <v>0.10797876923999999</v>
      </c>
      <c r="I16" s="13">
        <v>2.740347146E-3</v>
      </c>
      <c r="J16" s="94" t="s">
        <v>2329</v>
      </c>
    </row>
    <row r="17" spans="2:10" ht="12.75" customHeight="1" x14ac:dyDescent="0.2">
      <c r="B17" s="58" t="s">
        <v>2330</v>
      </c>
      <c r="C17" s="27">
        <v>45069</v>
      </c>
      <c r="D17" s="14" t="s">
        <v>2325</v>
      </c>
      <c r="E17" s="13">
        <v>0</v>
      </c>
      <c r="F17" s="14" t="s">
        <v>49</v>
      </c>
      <c r="G17" s="23">
        <v>59178.073909999999</v>
      </c>
      <c r="H17" s="13">
        <v>0.18380396263599999</v>
      </c>
      <c r="I17" s="13">
        <v>4.6646823990000004E-3</v>
      </c>
      <c r="J17" s="94" t="s">
        <v>2331</v>
      </c>
    </row>
    <row r="18" spans="2:10" ht="12.75" customHeight="1" x14ac:dyDescent="0.2">
      <c r="B18" s="58" t="s">
        <v>2332</v>
      </c>
      <c r="C18" s="27">
        <v>45069</v>
      </c>
      <c r="D18" s="14" t="s">
        <v>2325</v>
      </c>
      <c r="E18" s="13">
        <v>0</v>
      </c>
      <c r="F18" s="14" t="s">
        <v>49</v>
      </c>
      <c r="G18" s="23">
        <v>18722.8125</v>
      </c>
      <c r="H18" s="13">
        <v>5.8152063793000003E-2</v>
      </c>
      <c r="I18" s="13">
        <v>1.475816432E-3</v>
      </c>
      <c r="J18" s="94" t="s">
        <v>2333</v>
      </c>
    </row>
    <row r="19" spans="2:10" ht="12.75" customHeight="1" x14ac:dyDescent="0.2">
      <c r="B19" s="58" t="s">
        <v>2334</v>
      </c>
      <c r="C19" s="27">
        <v>45054</v>
      </c>
      <c r="D19" s="14" t="s">
        <v>2325</v>
      </c>
      <c r="E19" s="13">
        <v>0</v>
      </c>
      <c r="F19" s="14" t="s">
        <v>49</v>
      </c>
      <c r="G19" s="23">
        <v>62714.830589999998</v>
      </c>
      <c r="H19" s="13">
        <v>0.19478894152599999</v>
      </c>
      <c r="I19" s="13">
        <v>4.9434654950000004E-3</v>
      </c>
      <c r="J19" s="94" t="s">
        <v>2335</v>
      </c>
    </row>
    <row r="20" spans="2:10" ht="12.75" customHeight="1" x14ac:dyDescent="0.2">
      <c r="B20" s="57" t="s">
        <v>2336</v>
      </c>
      <c r="C20" s="54" t="s">
        <v>2591</v>
      </c>
      <c r="D20" s="54" t="s">
        <v>2591</v>
      </c>
      <c r="E20" s="54" t="s">
        <v>2591</v>
      </c>
      <c r="F20" s="54" t="s">
        <v>2591</v>
      </c>
      <c r="G20" s="22">
        <v>86537.378110000005</v>
      </c>
      <c r="H20" s="20">
        <v>0.26878051213600002</v>
      </c>
      <c r="I20" s="20">
        <v>6.8212660180000002E-3</v>
      </c>
      <c r="J20" s="68" t="s">
        <v>2591</v>
      </c>
    </row>
    <row r="21" spans="2:10" ht="12.75" customHeight="1" x14ac:dyDescent="0.2">
      <c r="B21" s="57" t="s">
        <v>2337</v>
      </c>
      <c r="C21" s="54" t="s">
        <v>2591</v>
      </c>
      <c r="D21" s="54" t="s">
        <v>2591</v>
      </c>
      <c r="E21" s="54" t="s">
        <v>2591</v>
      </c>
      <c r="F21" s="54" t="s">
        <v>2591</v>
      </c>
      <c r="G21" s="22">
        <v>76222.589420000004</v>
      </c>
      <c r="H21" s="20">
        <v>0.236743324886</v>
      </c>
      <c r="I21" s="20">
        <v>7.4518540559999997E-3</v>
      </c>
      <c r="J21" s="68" t="s">
        <v>2591</v>
      </c>
    </row>
    <row r="22" spans="2:10" ht="12.75" customHeight="1" x14ac:dyDescent="0.2">
      <c r="B22" s="58" t="s">
        <v>2338</v>
      </c>
      <c r="C22" s="27">
        <v>45203</v>
      </c>
      <c r="D22" s="14" t="s">
        <v>2325</v>
      </c>
      <c r="E22" s="13">
        <v>0</v>
      </c>
      <c r="F22" s="14" t="s">
        <v>50</v>
      </c>
      <c r="G22" s="23">
        <v>4616.9171100000003</v>
      </c>
      <c r="H22" s="13">
        <v>1.4339899963999999E-2</v>
      </c>
      <c r="I22" s="13">
        <v>3.6392620700000002E-4</v>
      </c>
      <c r="J22" s="94" t="s">
        <v>2339</v>
      </c>
    </row>
    <row r="23" spans="2:10" ht="12.75" customHeight="1" x14ac:dyDescent="0.2">
      <c r="B23" s="58" t="s">
        <v>2340</v>
      </c>
      <c r="C23" s="27">
        <v>45203</v>
      </c>
      <c r="D23" s="14" t="s">
        <v>2325</v>
      </c>
      <c r="E23" s="13">
        <v>0</v>
      </c>
      <c r="F23" s="14" t="s">
        <v>50</v>
      </c>
      <c r="G23" s="23">
        <v>2210.38643</v>
      </c>
      <c r="H23" s="13">
        <v>6.8653431570000001E-3</v>
      </c>
      <c r="I23" s="13">
        <v>1.74232616E-4</v>
      </c>
      <c r="J23" s="94" t="s">
        <v>2341</v>
      </c>
    </row>
    <row r="24" spans="2:10" ht="12.75" customHeight="1" x14ac:dyDescent="0.2">
      <c r="B24" s="58" t="s">
        <v>2342</v>
      </c>
      <c r="C24" s="27">
        <v>45274</v>
      </c>
      <c r="D24" s="14" t="s">
        <v>2343</v>
      </c>
      <c r="E24" s="13">
        <v>2.6074E-2</v>
      </c>
      <c r="F24" s="14" t="s">
        <v>50</v>
      </c>
      <c r="G24" s="23">
        <v>18165.01771</v>
      </c>
      <c r="H24" s="13">
        <v>5.6419582724000002E-2</v>
      </c>
      <c r="I24" s="13">
        <v>1.4318485339999999E-3</v>
      </c>
      <c r="J24" s="94" t="s">
        <v>2344</v>
      </c>
    </row>
    <row r="25" spans="2:10" ht="12.75" customHeight="1" x14ac:dyDescent="0.2">
      <c r="B25" s="58" t="s">
        <v>2345</v>
      </c>
      <c r="C25" s="27">
        <v>45161</v>
      </c>
      <c r="D25" s="14" t="s">
        <v>2321</v>
      </c>
      <c r="E25" s="13">
        <v>0</v>
      </c>
      <c r="F25" s="14" t="s">
        <v>52</v>
      </c>
      <c r="G25" s="23">
        <v>4033.9259499999998</v>
      </c>
      <c r="H25" s="13">
        <v>1.2529160305E-2</v>
      </c>
      <c r="I25" s="13">
        <v>3.1797221700000002E-4</v>
      </c>
      <c r="J25" s="94" t="s">
        <v>2346</v>
      </c>
    </row>
    <row r="26" spans="2:10" ht="12.75" customHeight="1" x14ac:dyDescent="0.2">
      <c r="B26" s="58" t="s">
        <v>2347</v>
      </c>
      <c r="C26" s="27">
        <v>45274</v>
      </c>
      <c r="D26" s="14" t="s">
        <v>2343</v>
      </c>
      <c r="E26" s="13">
        <v>-4.2841999999999998E-2</v>
      </c>
      <c r="F26" s="14" t="s">
        <v>50</v>
      </c>
      <c r="G26" s="23">
        <v>5164.4059900000002</v>
      </c>
      <c r="H26" s="13">
        <v>1.6040371423000001E-2</v>
      </c>
      <c r="I26" s="13">
        <v>4.07081747E-4</v>
      </c>
      <c r="J26" s="94" t="s">
        <v>2348</v>
      </c>
    </row>
    <row r="27" spans="2:10" ht="12.75" customHeight="1" x14ac:dyDescent="0.2">
      <c r="B27" s="58" t="s">
        <v>2349</v>
      </c>
      <c r="C27" s="27">
        <v>45274</v>
      </c>
      <c r="D27" s="14" t="s">
        <v>2343</v>
      </c>
      <c r="E27" s="13">
        <v>-1.5051E-2</v>
      </c>
      <c r="F27" s="14" t="s">
        <v>50</v>
      </c>
      <c r="G27" s="23">
        <v>6901.8947500000004</v>
      </c>
      <c r="H27" s="13">
        <v>2.1436919469000001E-2</v>
      </c>
      <c r="I27" s="13">
        <v>5.4403843900000003E-4</v>
      </c>
      <c r="J27" s="94" t="s">
        <v>2350</v>
      </c>
    </row>
    <row r="28" spans="2:10" ht="12.75" customHeight="1" x14ac:dyDescent="0.2">
      <c r="B28" s="58" t="s">
        <v>2351</v>
      </c>
      <c r="C28" s="27">
        <v>45274</v>
      </c>
      <c r="D28" s="14" t="s">
        <v>2343</v>
      </c>
      <c r="E28" s="13">
        <v>-4.3198E-2</v>
      </c>
      <c r="F28" s="14" t="s">
        <v>50</v>
      </c>
      <c r="G28" s="23">
        <v>4564.2257399999999</v>
      </c>
      <c r="H28" s="13">
        <v>1.417624336E-2</v>
      </c>
      <c r="I28" s="13">
        <v>3.5977283499999998E-4</v>
      </c>
      <c r="J28" s="94" t="s">
        <v>2352</v>
      </c>
    </row>
    <row r="29" spans="2:10" ht="12.75" customHeight="1" x14ac:dyDescent="0.2">
      <c r="B29" s="58" t="s">
        <v>2353</v>
      </c>
      <c r="C29" s="27">
        <v>45274</v>
      </c>
      <c r="D29" s="14" t="s">
        <v>2343</v>
      </c>
      <c r="E29" s="13">
        <v>0.1368</v>
      </c>
      <c r="F29" s="14" t="s">
        <v>50</v>
      </c>
      <c r="G29" s="23">
        <v>3812.3642</v>
      </c>
      <c r="H29" s="13">
        <v>1.1841001247000001E-2</v>
      </c>
      <c r="I29" s="13">
        <v>3.0050772199999998E-4</v>
      </c>
      <c r="J29" s="94" t="s">
        <v>2354</v>
      </c>
    </row>
    <row r="30" spans="2:10" ht="12.75" customHeight="1" x14ac:dyDescent="0.2">
      <c r="B30" s="58" t="s">
        <v>2355</v>
      </c>
      <c r="C30" s="27">
        <v>45274</v>
      </c>
      <c r="D30" s="14" t="s">
        <v>2343</v>
      </c>
      <c r="E30" s="13">
        <v>4.2833000000000003E-2</v>
      </c>
      <c r="F30" s="14" t="s">
        <v>50</v>
      </c>
      <c r="G30" s="23">
        <v>4011.0408600000001</v>
      </c>
      <c r="H30" s="13">
        <v>1.2458080428E-2</v>
      </c>
      <c r="I30" s="13">
        <v>3.1616831099999998E-4</v>
      </c>
      <c r="J30" s="94" t="s">
        <v>2354</v>
      </c>
    </row>
    <row r="31" spans="2:10" ht="12.75" customHeight="1" x14ac:dyDescent="0.2">
      <c r="B31" s="58" t="s">
        <v>2356</v>
      </c>
      <c r="C31" s="27">
        <v>45274</v>
      </c>
      <c r="D31" s="14" t="s">
        <v>2343</v>
      </c>
      <c r="E31" s="13">
        <v>-0.11873599999999999</v>
      </c>
      <c r="F31" s="14" t="s">
        <v>50</v>
      </c>
      <c r="G31" s="23">
        <v>14219.005950000001</v>
      </c>
      <c r="H31" s="13">
        <v>4.4163479236000003E-2</v>
      </c>
      <c r="I31" s="13">
        <v>1.120806109E-3</v>
      </c>
      <c r="J31" s="94" t="s">
        <v>2357</v>
      </c>
    </row>
    <row r="32" spans="2:10" ht="12.75" customHeight="1" x14ac:dyDescent="0.2">
      <c r="B32" s="58" t="s">
        <v>2358</v>
      </c>
      <c r="C32" s="27">
        <v>45279</v>
      </c>
      <c r="D32" s="14" t="s">
        <v>2359</v>
      </c>
      <c r="E32" s="13">
        <v>-5.3239999999999997E-3</v>
      </c>
      <c r="F32" s="14" t="s">
        <v>50</v>
      </c>
      <c r="G32" s="23">
        <v>8523.4047300000002</v>
      </c>
      <c r="H32" s="13">
        <v>2.6473243568000002E-2</v>
      </c>
      <c r="I32" s="13">
        <v>6.7185316100000004E-4</v>
      </c>
      <c r="J32" s="94" t="s">
        <v>2360</v>
      </c>
    </row>
    <row r="33" spans="2:10" ht="12.75" customHeight="1" x14ac:dyDescent="0.2">
      <c r="B33" s="57" t="s">
        <v>2361</v>
      </c>
      <c r="C33" s="54" t="s">
        <v>2591</v>
      </c>
      <c r="D33" s="54" t="s">
        <v>2591</v>
      </c>
      <c r="E33" s="54" t="s">
        <v>2591</v>
      </c>
      <c r="F33" s="54" t="s">
        <v>2591</v>
      </c>
      <c r="G33" s="22">
        <v>10314.788689999999</v>
      </c>
      <c r="H33" s="20">
        <v>3.2037187250000002E-2</v>
      </c>
      <c r="I33" s="20">
        <v>1.7926719577000001E-2</v>
      </c>
      <c r="J33" s="68" t="s">
        <v>2591</v>
      </c>
    </row>
    <row r="34" spans="2:10" ht="12.75" customHeight="1" x14ac:dyDescent="0.2">
      <c r="B34" s="58" t="s">
        <v>2362</v>
      </c>
      <c r="C34" s="27">
        <v>45203</v>
      </c>
      <c r="D34" s="14" t="s">
        <v>2325</v>
      </c>
      <c r="E34" s="13">
        <v>0</v>
      </c>
      <c r="F34" s="14" t="s">
        <v>50</v>
      </c>
      <c r="G34" s="23">
        <v>4380.3266700000004</v>
      </c>
      <c r="H34" s="13">
        <v>1.3605062591E-2</v>
      </c>
      <c r="I34" s="13">
        <v>3.4527708200000001E-4</v>
      </c>
      <c r="J34" s="94" t="s">
        <v>2363</v>
      </c>
    </row>
    <row r="35" spans="2:10" ht="12.75" customHeight="1" x14ac:dyDescent="0.2">
      <c r="B35" s="58" t="s">
        <v>2364</v>
      </c>
      <c r="C35" s="27">
        <v>45203</v>
      </c>
      <c r="D35" s="14" t="s">
        <v>2325</v>
      </c>
      <c r="E35" s="13">
        <v>0</v>
      </c>
      <c r="F35" s="14" t="s">
        <v>50</v>
      </c>
      <c r="G35" s="23">
        <v>1113.4424899999999</v>
      </c>
      <c r="H35" s="13">
        <v>3.4582933890000001E-3</v>
      </c>
      <c r="I35" s="13">
        <v>8.7766553443467297E-5</v>
      </c>
      <c r="J35" s="94" t="s">
        <v>2365</v>
      </c>
    </row>
    <row r="36" spans="2:10" ht="12.75" customHeight="1" thickBot="1" x14ac:dyDescent="0.25">
      <c r="B36" s="58" t="s">
        <v>2366</v>
      </c>
      <c r="C36" s="27">
        <v>45203</v>
      </c>
      <c r="D36" s="14" t="s">
        <v>2325</v>
      </c>
      <c r="E36" s="13">
        <v>0</v>
      </c>
      <c r="F36" s="14" t="s">
        <v>50</v>
      </c>
      <c r="G36" s="23">
        <v>2168.1415699999998</v>
      </c>
      <c r="H36" s="13">
        <v>6.7341328600000003E-3</v>
      </c>
      <c r="I36" s="13">
        <v>1.7090268600000001E-4</v>
      </c>
      <c r="J36" s="94" t="s">
        <v>2367</v>
      </c>
    </row>
    <row r="37" spans="2:10" ht="12.75" customHeight="1" x14ac:dyDescent="0.2">
      <c r="B37" s="72" t="s">
        <v>2368</v>
      </c>
      <c r="C37" s="88">
        <v>45203</v>
      </c>
      <c r="D37" s="73" t="s">
        <v>2325</v>
      </c>
      <c r="E37" s="75">
        <v>8.6969999999999999E-3</v>
      </c>
      <c r="F37" s="73" t="s">
        <v>50</v>
      </c>
      <c r="G37" s="74">
        <v>2652.8779599999998</v>
      </c>
      <c r="H37" s="75">
        <v>8.2396984080000003E-3</v>
      </c>
      <c r="I37" s="75">
        <v>2.09111792E-4</v>
      </c>
      <c r="J37" s="95" t="s">
        <v>2369</v>
      </c>
    </row>
    <row r="38" spans="2:10" ht="12.75" hidden="1" customHeight="1" x14ac:dyDescent="0.2"/>
    <row r="39" spans="2:10" ht="12.75" hidden="1" customHeight="1" x14ac:dyDescent="0.2"/>
    <row r="40" spans="2:10" ht="12.75" hidden="1" customHeight="1" x14ac:dyDescent="0.2"/>
    <row r="41" spans="2:10" ht="12.75" hidden="1" customHeight="1" x14ac:dyDescent="0.2"/>
    <row r="42" spans="2:10" ht="12.75" hidden="1" customHeight="1" x14ac:dyDescent="0.2"/>
    <row r="43" spans="2:10" ht="12.75" hidden="1" customHeight="1" x14ac:dyDescent="0.2"/>
    <row r="44" spans="2:10" ht="12.75" hidden="1" customHeight="1" x14ac:dyDescent="0.2"/>
    <row r="45" spans="2:10" ht="12.75" hidden="1" customHeight="1" x14ac:dyDescent="0.2"/>
    <row r="46" spans="2:10" ht="12.75" hidden="1" customHeight="1" x14ac:dyDescent="0.2"/>
    <row r="47" spans="2:10" ht="12.75" hidden="1" customHeight="1" x14ac:dyDescent="0.2"/>
    <row r="48" spans="2:10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1:K12"/>
  <sheetViews>
    <sheetView rightToLeft="1" workbookViewId="0"/>
  </sheetViews>
  <sheetFormatPr defaultRowHeight="12.75" customHeight="1" x14ac:dyDescent="0.2"/>
  <cols>
    <col min="2" max="2" width="37.85546875" bestFit="1" customWidth="1"/>
    <col min="3" max="3" width="35.28515625" bestFit="1" customWidth="1"/>
    <col min="4" max="4" width="7.42578125" bestFit="1" customWidth="1"/>
    <col min="5" max="5" width="12.42578125" bestFit="1" customWidth="1"/>
    <col min="6" max="6" width="15" bestFit="1" customWidth="1"/>
    <col min="7" max="7" width="13.7109375" bestFit="1" customWidth="1"/>
    <col min="8" max="8" width="18.85546875" bestFit="1" customWidth="1"/>
    <col min="9" max="9" width="13.7109375" bestFit="1" customWidth="1"/>
    <col min="10" max="10" width="34" bestFit="1" customWidth="1"/>
    <col min="11" max="11" width="30.140625" bestFit="1" customWidth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12533</v>
      </c>
    </row>
    <row r="6" spans="2:11" ht="12.75" customHeight="1" x14ac:dyDescent="0.2">
      <c r="B6" s="45" t="s">
        <v>2370</v>
      </c>
      <c r="C6" s="46"/>
      <c r="D6" s="46"/>
      <c r="E6" s="46"/>
      <c r="F6" s="46"/>
      <c r="G6" s="46"/>
      <c r="H6" s="46"/>
      <c r="I6" s="46"/>
      <c r="J6" s="46"/>
      <c r="K6" s="47"/>
    </row>
    <row r="7" spans="2:11" ht="12.75" customHeight="1" x14ac:dyDescent="0.2">
      <c r="B7" s="4" t="s">
        <v>71</v>
      </c>
      <c r="C7" s="4" t="s">
        <v>73</v>
      </c>
      <c r="D7" s="4" t="s">
        <v>74</v>
      </c>
      <c r="E7" s="4" t="s">
        <v>75</v>
      </c>
      <c r="F7" s="4" t="s">
        <v>230</v>
      </c>
      <c r="G7" s="4" t="s">
        <v>76</v>
      </c>
      <c r="H7" s="4" t="s">
        <v>78</v>
      </c>
      <c r="I7" s="4" t="s">
        <v>9</v>
      </c>
      <c r="J7" s="4" t="s">
        <v>80</v>
      </c>
      <c r="K7" s="4" t="s">
        <v>231</v>
      </c>
    </row>
    <row r="8" spans="2:11" ht="12.75" customHeight="1" x14ac:dyDescent="0.2">
      <c r="B8" s="3"/>
      <c r="C8" s="3"/>
      <c r="D8" s="3"/>
      <c r="E8" s="3"/>
      <c r="F8" s="4" t="s">
        <v>12</v>
      </c>
      <c r="G8" s="3"/>
      <c r="H8" s="4" t="s">
        <v>12</v>
      </c>
      <c r="I8" s="4" t="s">
        <v>11</v>
      </c>
      <c r="J8" s="4" t="s">
        <v>12</v>
      </c>
      <c r="K8" s="4" t="s">
        <v>12</v>
      </c>
    </row>
    <row r="9" spans="2:11" ht="12.75" customHeight="1" x14ac:dyDescent="0.2">
      <c r="B9" s="5"/>
      <c r="C9" s="6" t="s">
        <v>13</v>
      </c>
      <c r="D9" s="6" t="s">
        <v>14</v>
      </c>
      <c r="E9" s="6" t="s">
        <v>82</v>
      </c>
      <c r="F9" s="6" t="s">
        <v>83</v>
      </c>
      <c r="G9" s="6" t="s">
        <v>84</v>
      </c>
      <c r="H9" s="6" t="s">
        <v>85</v>
      </c>
      <c r="I9" s="6" t="s">
        <v>86</v>
      </c>
      <c r="J9" s="6" t="s">
        <v>87</v>
      </c>
      <c r="K9" s="6" t="s">
        <v>88</v>
      </c>
    </row>
    <row r="10" spans="2:11" ht="12.75" customHeight="1" x14ac:dyDescent="0.2">
      <c r="B10" s="18" t="s">
        <v>2371</v>
      </c>
      <c r="C10" s="9"/>
      <c r="D10" s="9"/>
      <c r="E10" s="9"/>
      <c r="F10" s="9"/>
      <c r="G10" s="9"/>
      <c r="H10" s="9"/>
      <c r="I10" s="9"/>
      <c r="J10" s="9"/>
      <c r="K10" s="9"/>
    </row>
    <row r="11" spans="2:11" ht="12.75" customHeight="1" x14ac:dyDescent="0.2">
      <c r="B11" s="18" t="s">
        <v>2372</v>
      </c>
      <c r="C11" s="9"/>
      <c r="D11" s="9"/>
      <c r="E11" s="9"/>
      <c r="F11" s="9"/>
      <c r="G11" s="9"/>
      <c r="H11" s="9"/>
      <c r="I11" s="9"/>
      <c r="J11" s="9"/>
      <c r="K11" s="9"/>
    </row>
    <row r="12" spans="2:11" ht="12.75" customHeight="1" x14ac:dyDescent="0.2">
      <c r="B12" s="18" t="s">
        <v>2373</v>
      </c>
      <c r="C12" s="9"/>
      <c r="D12" s="9"/>
      <c r="E12" s="9"/>
      <c r="F12" s="9"/>
      <c r="G12" s="9"/>
      <c r="H12" s="9"/>
      <c r="I12" s="9"/>
      <c r="J12" s="9"/>
      <c r="K12" s="9"/>
    </row>
  </sheetData>
  <mergeCells count="1">
    <mergeCell ref="B6:K6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1:K12"/>
  <sheetViews>
    <sheetView rightToLeft="1" workbookViewId="0"/>
  </sheetViews>
  <sheetFormatPr defaultRowHeight="12.75" customHeight="1" x14ac:dyDescent="0.2"/>
  <cols>
    <col min="2" max="2" width="32.7109375" bestFit="1" customWidth="1"/>
    <col min="3" max="3" width="35.28515625" bestFit="1" customWidth="1"/>
    <col min="4" max="4" width="7.42578125" bestFit="1" customWidth="1"/>
    <col min="5" max="5" width="12.42578125" bestFit="1" customWidth="1"/>
    <col min="6" max="6" width="15" bestFit="1" customWidth="1"/>
    <col min="7" max="7" width="13.7109375" bestFit="1" customWidth="1"/>
    <col min="8" max="8" width="18.85546875" bestFit="1" customWidth="1"/>
    <col min="9" max="9" width="13.7109375" bestFit="1" customWidth="1"/>
    <col min="10" max="10" width="34" bestFit="1" customWidth="1"/>
    <col min="11" max="11" width="30.140625" bestFit="1" customWidth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12533</v>
      </c>
    </row>
    <row r="6" spans="2:11" ht="12.75" customHeight="1" x14ac:dyDescent="0.2">
      <c r="B6" s="45" t="s">
        <v>2374</v>
      </c>
      <c r="C6" s="46"/>
      <c r="D6" s="46"/>
      <c r="E6" s="46"/>
      <c r="F6" s="46"/>
      <c r="G6" s="46"/>
      <c r="H6" s="46"/>
      <c r="I6" s="46"/>
      <c r="J6" s="46"/>
      <c r="K6" s="47"/>
    </row>
    <row r="7" spans="2:11" ht="12.75" customHeight="1" x14ac:dyDescent="0.2">
      <c r="B7" s="4" t="s">
        <v>71</v>
      </c>
      <c r="C7" s="4" t="s">
        <v>2375</v>
      </c>
      <c r="D7" s="4" t="s">
        <v>74</v>
      </c>
      <c r="E7" s="4" t="s">
        <v>75</v>
      </c>
      <c r="F7" s="4" t="s">
        <v>230</v>
      </c>
      <c r="G7" s="4" t="s">
        <v>76</v>
      </c>
      <c r="H7" s="4" t="s">
        <v>78</v>
      </c>
      <c r="I7" s="4" t="s">
        <v>9</v>
      </c>
      <c r="J7" s="4" t="s">
        <v>80</v>
      </c>
      <c r="K7" s="4" t="s">
        <v>231</v>
      </c>
    </row>
    <row r="8" spans="2:11" ht="12.75" customHeight="1" x14ac:dyDescent="0.2">
      <c r="B8" s="3"/>
      <c r="C8" s="3"/>
      <c r="D8" s="3"/>
      <c r="E8" s="3"/>
      <c r="F8" s="4" t="s">
        <v>12</v>
      </c>
      <c r="G8" s="3"/>
      <c r="H8" s="4" t="s">
        <v>12</v>
      </c>
      <c r="I8" s="4" t="s">
        <v>11</v>
      </c>
      <c r="J8" s="4" t="s">
        <v>12</v>
      </c>
      <c r="K8" s="4" t="s">
        <v>12</v>
      </c>
    </row>
    <row r="9" spans="2:11" ht="12.75" customHeight="1" x14ac:dyDescent="0.2">
      <c r="B9" s="5"/>
      <c r="C9" s="6" t="s">
        <v>13</v>
      </c>
      <c r="D9" s="6" t="s">
        <v>14</v>
      </c>
      <c r="E9" s="6" t="s">
        <v>82</v>
      </c>
      <c r="F9" s="6" t="s">
        <v>83</v>
      </c>
      <c r="G9" s="6" t="s">
        <v>84</v>
      </c>
      <c r="H9" s="6" t="s">
        <v>85</v>
      </c>
      <c r="I9" s="6" t="s">
        <v>86</v>
      </c>
      <c r="J9" s="6" t="s">
        <v>87</v>
      </c>
      <c r="K9" s="6" t="s">
        <v>88</v>
      </c>
    </row>
    <row r="10" spans="2:11" ht="12.75" customHeight="1" x14ac:dyDescent="0.2">
      <c r="B10" s="30" t="s">
        <v>2376</v>
      </c>
      <c r="C10" s="5"/>
      <c r="D10" s="5"/>
      <c r="E10" s="5"/>
      <c r="F10" s="5"/>
      <c r="G10" s="5"/>
      <c r="H10" s="5"/>
      <c r="I10" s="5"/>
      <c r="J10" s="5"/>
      <c r="K10" s="5"/>
    </row>
    <row r="11" spans="2:11" ht="12.75" customHeight="1" x14ac:dyDescent="0.2">
      <c r="B11" s="31" t="s">
        <v>2377</v>
      </c>
      <c r="C11" s="9"/>
      <c r="D11" s="9"/>
      <c r="E11" s="9"/>
      <c r="F11" s="9"/>
      <c r="G11" s="9"/>
      <c r="H11" s="9"/>
      <c r="I11" s="9"/>
      <c r="J11" s="9"/>
      <c r="K11" s="9"/>
    </row>
    <row r="12" spans="2:11" ht="12.75" customHeight="1" x14ac:dyDescent="0.2">
      <c r="B12" s="18" t="s">
        <v>2378</v>
      </c>
      <c r="C12" s="9"/>
      <c r="D12" s="9"/>
      <c r="E12" s="9"/>
      <c r="F12" s="9"/>
      <c r="G12" s="9"/>
      <c r="H12" s="9"/>
      <c r="I12" s="9"/>
      <c r="J12" s="9"/>
      <c r="K12" s="9"/>
    </row>
  </sheetData>
  <mergeCells count="1">
    <mergeCell ref="B6:K6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Z10000"/>
  <sheetViews>
    <sheetView rightToLeft="1" workbookViewId="0">
      <selection activeCell="E1" sqref="E1:XFD1048576"/>
    </sheetView>
  </sheetViews>
  <sheetFormatPr defaultColWidth="0" defaultRowHeight="12.75" customHeight="1" zeroHeight="1" x14ac:dyDescent="0.2"/>
  <cols>
    <col min="1" max="1" width="9.140625" customWidth="1"/>
    <col min="2" max="2" width="51.7109375" bestFit="1" customWidth="1"/>
    <col min="3" max="3" width="35.28515625" bestFit="1" customWidth="1"/>
    <col min="4" max="4" width="29" bestFit="1" customWidth="1"/>
    <col min="53" max="16384" width="9.140625" hidden="1"/>
  </cols>
  <sheetData>
    <row r="1" spans="2:4" ht="12.75" customHeight="1" x14ac:dyDescent="0.2">
      <c r="B1" s="1" t="s">
        <v>69</v>
      </c>
      <c r="C1" s="1" t="s">
        <v>1</v>
      </c>
    </row>
    <row r="2" spans="2:4" ht="12.75" customHeight="1" x14ac:dyDescent="0.2">
      <c r="B2" s="1" t="s">
        <v>2</v>
      </c>
      <c r="C2" s="1" t="s">
        <v>3</v>
      </c>
    </row>
    <row r="3" spans="2:4" ht="12.75" customHeight="1" x14ac:dyDescent="0.2">
      <c r="B3" s="1" t="s">
        <v>4</v>
      </c>
      <c r="C3" s="1" t="s">
        <v>5</v>
      </c>
    </row>
    <row r="4" spans="2:4" ht="12.75" customHeight="1" x14ac:dyDescent="0.2">
      <c r="B4" s="1" t="s">
        <v>6</v>
      </c>
      <c r="C4" s="2">
        <v>12533</v>
      </c>
    </row>
    <row r="5" spans="2:4" ht="12.75" customHeight="1" x14ac:dyDescent="0.2"/>
    <row r="6" spans="2:4" ht="12.75" customHeight="1" thickBot="1" x14ac:dyDescent="0.25">
      <c r="B6" s="63" t="s">
        <v>2379</v>
      </c>
      <c r="C6" s="65" t="s">
        <v>2591</v>
      </c>
      <c r="D6" s="65" t="s">
        <v>2592</v>
      </c>
    </row>
    <row r="7" spans="2:4" ht="12.75" customHeight="1" thickBot="1" x14ac:dyDescent="0.25">
      <c r="B7" s="56" t="s">
        <v>71</v>
      </c>
      <c r="C7" s="4" t="s">
        <v>2380</v>
      </c>
      <c r="D7" s="59" t="s">
        <v>2381</v>
      </c>
    </row>
    <row r="8" spans="2:4" ht="12.75" customHeight="1" x14ac:dyDescent="0.2">
      <c r="B8" s="67" t="s">
        <v>2591</v>
      </c>
      <c r="C8" s="6" t="s">
        <v>11</v>
      </c>
      <c r="D8" s="60" t="s">
        <v>146</v>
      </c>
    </row>
    <row r="9" spans="2:4" ht="12.75" customHeight="1" x14ac:dyDescent="0.2">
      <c r="B9" s="67" t="s">
        <v>2591</v>
      </c>
      <c r="C9" s="6" t="s">
        <v>13</v>
      </c>
      <c r="D9" s="60" t="s">
        <v>14</v>
      </c>
    </row>
    <row r="10" spans="2:4" ht="12.75" customHeight="1" x14ac:dyDescent="0.2">
      <c r="B10" s="57" t="s">
        <v>2382</v>
      </c>
      <c r="C10" s="22">
        <v>954258.66943000001</v>
      </c>
      <c r="D10" s="68" t="s">
        <v>2591</v>
      </c>
    </row>
    <row r="11" spans="2:4" ht="12.75" customHeight="1" x14ac:dyDescent="0.2">
      <c r="B11" s="57" t="s">
        <v>2383</v>
      </c>
      <c r="C11" s="54" t="s">
        <v>2591</v>
      </c>
      <c r="D11" s="68" t="s">
        <v>2591</v>
      </c>
    </row>
    <row r="12" spans="2:4" ht="12.75" customHeight="1" x14ac:dyDescent="0.2">
      <c r="B12" s="57" t="s">
        <v>2384</v>
      </c>
      <c r="C12" s="22">
        <v>954258.66943000001</v>
      </c>
      <c r="D12" s="68" t="s">
        <v>2591</v>
      </c>
    </row>
    <row r="13" spans="2:4" ht="12.75" customHeight="1" x14ac:dyDescent="0.2">
      <c r="B13" s="58" t="s">
        <v>2385</v>
      </c>
      <c r="C13" s="23">
        <v>21474.393520000001</v>
      </c>
      <c r="D13" s="96">
        <v>45291</v>
      </c>
    </row>
    <row r="14" spans="2:4" ht="12.75" customHeight="1" x14ac:dyDescent="0.2">
      <c r="B14" s="58" t="s">
        <v>2386</v>
      </c>
      <c r="C14" s="23">
        <v>560.33835999999997</v>
      </c>
      <c r="D14" s="96">
        <v>46142</v>
      </c>
    </row>
    <row r="15" spans="2:4" ht="12.75" customHeight="1" x14ac:dyDescent="0.2">
      <c r="B15" s="58" t="s">
        <v>2387</v>
      </c>
      <c r="C15" s="23">
        <v>1020.01311</v>
      </c>
      <c r="D15" s="96">
        <v>45657</v>
      </c>
    </row>
    <row r="16" spans="2:4" ht="12.75" customHeight="1" x14ac:dyDescent="0.2">
      <c r="B16" s="58" t="s">
        <v>2388</v>
      </c>
      <c r="C16" s="23">
        <v>19421.877670000002</v>
      </c>
      <c r="D16" s="68" t="s">
        <v>2591</v>
      </c>
    </row>
    <row r="17" spans="2:4" ht="12.75" customHeight="1" x14ac:dyDescent="0.2">
      <c r="B17" s="58" t="s">
        <v>2059</v>
      </c>
      <c r="C17" s="23">
        <v>7216.98614</v>
      </c>
      <c r="D17" s="96">
        <v>45291</v>
      </c>
    </row>
    <row r="18" spans="2:4" ht="12.75" customHeight="1" x14ac:dyDescent="0.2">
      <c r="B18" s="58" t="s">
        <v>2389</v>
      </c>
      <c r="C18" s="23">
        <v>2146.9982799999998</v>
      </c>
      <c r="D18" s="96">
        <v>45291</v>
      </c>
    </row>
    <row r="19" spans="2:4" ht="12.75" customHeight="1" x14ac:dyDescent="0.2">
      <c r="B19" s="58" t="s">
        <v>2390</v>
      </c>
      <c r="C19" s="23">
        <v>2146.9982799999998</v>
      </c>
      <c r="D19" s="96">
        <v>45291</v>
      </c>
    </row>
    <row r="20" spans="2:4" ht="12.75" customHeight="1" x14ac:dyDescent="0.2">
      <c r="B20" s="58" t="s">
        <v>2391</v>
      </c>
      <c r="C20" s="23">
        <v>6772.5677699999997</v>
      </c>
      <c r="D20" s="96">
        <v>46990</v>
      </c>
    </row>
    <row r="21" spans="2:4" ht="12.75" customHeight="1" x14ac:dyDescent="0.2">
      <c r="B21" s="58" t="s">
        <v>2392</v>
      </c>
      <c r="C21" s="23">
        <v>8025.8876200000004</v>
      </c>
      <c r="D21" s="96">
        <v>46990</v>
      </c>
    </row>
    <row r="22" spans="2:4" ht="12.75" customHeight="1" x14ac:dyDescent="0.2">
      <c r="B22" s="58" t="s">
        <v>2393</v>
      </c>
      <c r="C22" s="23">
        <v>2183.4178999999999</v>
      </c>
      <c r="D22" s="96">
        <v>46624</v>
      </c>
    </row>
    <row r="23" spans="2:4" ht="12.75" customHeight="1" x14ac:dyDescent="0.2">
      <c r="B23" s="58" t="s">
        <v>2394</v>
      </c>
      <c r="C23" s="23">
        <v>5211.3228200000003</v>
      </c>
      <c r="D23" s="96">
        <v>45291</v>
      </c>
    </row>
    <row r="24" spans="2:4" ht="12.75" customHeight="1" x14ac:dyDescent="0.2">
      <c r="B24" s="58" t="s">
        <v>2395</v>
      </c>
      <c r="C24" s="23">
        <v>5491.3266599999997</v>
      </c>
      <c r="D24" s="96">
        <v>45291</v>
      </c>
    </row>
    <row r="25" spans="2:4" ht="12.75" customHeight="1" x14ac:dyDescent="0.2">
      <c r="B25" s="58" t="s">
        <v>2396</v>
      </c>
      <c r="C25" s="23">
        <v>13329.63672</v>
      </c>
      <c r="D25" s="96">
        <v>45291</v>
      </c>
    </row>
    <row r="26" spans="2:4" ht="12.75" customHeight="1" x14ac:dyDescent="0.2">
      <c r="B26" s="58" t="s">
        <v>2397</v>
      </c>
      <c r="C26" s="23">
        <v>33917.874750000003</v>
      </c>
      <c r="D26" s="96">
        <v>45291</v>
      </c>
    </row>
    <row r="27" spans="2:4" ht="12.75" customHeight="1" x14ac:dyDescent="0.2">
      <c r="B27" s="58" t="s">
        <v>2398</v>
      </c>
      <c r="C27" s="23">
        <v>849.37256000000002</v>
      </c>
      <c r="D27" s="68" t="s">
        <v>2591</v>
      </c>
    </row>
    <row r="28" spans="2:4" ht="12.75" customHeight="1" x14ac:dyDescent="0.2">
      <c r="B28" s="58" t="s">
        <v>2399</v>
      </c>
      <c r="C28" s="23">
        <v>7091.6234199999999</v>
      </c>
      <c r="D28" s="96">
        <v>45291</v>
      </c>
    </row>
    <row r="29" spans="2:4" ht="12.75" customHeight="1" x14ac:dyDescent="0.2">
      <c r="B29" s="58" t="s">
        <v>2400</v>
      </c>
      <c r="C29" s="23">
        <v>45758.232000000004</v>
      </c>
      <c r="D29" s="96">
        <v>48434</v>
      </c>
    </row>
    <row r="30" spans="2:4" ht="12.75" customHeight="1" x14ac:dyDescent="0.2">
      <c r="B30" s="58" t="s">
        <v>2401</v>
      </c>
      <c r="C30" s="23">
        <v>11591.908789999999</v>
      </c>
      <c r="D30" s="96">
        <v>46934</v>
      </c>
    </row>
    <row r="31" spans="2:4" ht="12.75" customHeight="1" x14ac:dyDescent="0.2">
      <c r="B31" s="58" t="s">
        <v>2402</v>
      </c>
      <c r="C31" s="23">
        <v>15875.518899999999</v>
      </c>
      <c r="D31" s="96">
        <v>46934</v>
      </c>
    </row>
    <row r="32" spans="2:4" ht="12.75" customHeight="1" x14ac:dyDescent="0.2">
      <c r="B32" s="58" t="s">
        <v>2403</v>
      </c>
      <c r="C32" s="23">
        <v>31405.765800000001</v>
      </c>
      <c r="D32" s="96">
        <v>45291</v>
      </c>
    </row>
    <row r="33" spans="2:4" ht="12.75" customHeight="1" x14ac:dyDescent="0.2">
      <c r="B33" s="58" t="s">
        <v>2404</v>
      </c>
      <c r="C33" s="23">
        <v>55853.248399999997</v>
      </c>
      <c r="D33" s="96">
        <v>45291</v>
      </c>
    </row>
    <row r="34" spans="2:4" ht="12.75" customHeight="1" x14ac:dyDescent="0.2">
      <c r="B34" s="58" t="s">
        <v>2405</v>
      </c>
      <c r="C34" s="23">
        <v>4432.9518399999997</v>
      </c>
      <c r="D34" s="96">
        <v>45291</v>
      </c>
    </row>
    <row r="35" spans="2:4" ht="12.75" customHeight="1" x14ac:dyDescent="0.2">
      <c r="B35" s="58" t="s">
        <v>2406</v>
      </c>
      <c r="C35" s="23">
        <v>435.24</v>
      </c>
      <c r="D35" s="96">
        <v>45291</v>
      </c>
    </row>
    <row r="36" spans="2:4" ht="12.75" customHeight="1" x14ac:dyDescent="0.2">
      <c r="B36" s="58" t="s">
        <v>1992</v>
      </c>
      <c r="C36" s="23">
        <v>101.33405999999999</v>
      </c>
      <c r="D36" s="96">
        <v>45291</v>
      </c>
    </row>
    <row r="37" spans="2:4" ht="12.75" customHeight="1" x14ac:dyDescent="0.2">
      <c r="B37" s="58" t="s">
        <v>2407</v>
      </c>
      <c r="C37" s="23">
        <v>2720.25</v>
      </c>
      <c r="D37" s="96">
        <v>45291</v>
      </c>
    </row>
    <row r="38" spans="2:4" ht="12.75" customHeight="1" x14ac:dyDescent="0.2">
      <c r="B38" s="58" t="s">
        <v>2408</v>
      </c>
      <c r="C38" s="23">
        <v>2813.1439700000001</v>
      </c>
      <c r="D38" s="96">
        <v>45291</v>
      </c>
    </row>
    <row r="39" spans="2:4" ht="12.75" customHeight="1" x14ac:dyDescent="0.2">
      <c r="B39" s="58" t="s">
        <v>2409</v>
      </c>
      <c r="C39" s="23">
        <v>6290.5247300000001</v>
      </c>
      <c r="D39" s="96">
        <v>46990</v>
      </c>
    </row>
    <row r="40" spans="2:4" ht="12.75" customHeight="1" x14ac:dyDescent="0.2">
      <c r="B40" s="58" t="s">
        <v>2410</v>
      </c>
      <c r="C40" s="23">
        <v>25389.001079999998</v>
      </c>
      <c r="D40" s="96">
        <v>46203</v>
      </c>
    </row>
    <row r="41" spans="2:4" ht="12.75" customHeight="1" x14ac:dyDescent="0.2">
      <c r="B41" s="58" t="s">
        <v>2411</v>
      </c>
      <c r="C41" s="23">
        <v>1024.0076899999999</v>
      </c>
      <c r="D41" s="96">
        <v>48845</v>
      </c>
    </row>
    <row r="42" spans="2:4" x14ac:dyDescent="0.2">
      <c r="B42" s="58" t="s">
        <v>2412</v>
      </c>
      <c r="C42" s="23">
        <v>5680.7887499999997</v>
      </c>
      <c r="D42" s="96">
        <v>45291</v>
      </c>
    </row>
    <row r="43" spans="2:4" x14ac:dyDescent="0.2">
      <c r="B43" s="58" t="s">
        <v>2413</v>
      </c>
      <c r="C43" s="23">
        <v>25151.068800000001</v>
      </c>
      <c r="D43" s="96">
        <v>46234</v>
      </c>
    </row>
    <row r="44" spans="2:4" x14ac:dyDescent="0.2">
      <c r="B44" s="58" t="s">
        <v>2414</v>
      </c>
      <c r="C44" s="23">
        <v>21807.856090000001</v>
      </c>
      <c r="D44" s="96">
        <v>46430</v>
      </c>
    </row>
    <row r="45" spans="2:4" x14ac:dyDescent="0.2">
      <c r="B45" s="58" t="s">
        <v>2415</v>
      </c>
      <c r="C45" s="23">
        <v>503.24624999999997</v>
      </c>
      <c r="D45" s="68" t="s">
        <v>2591</v>
      </c>
    </row>
    <row r="46" spans="2:4" x14ac:dyDescent="0.2">
      <c r="B46" s="58" t="s">
        <v>2416</v>
      </c>
      <c r="C46" s="23">
        <v>27939.767889999999</v>
      </c>
      <c r="D46" s="96">
        <v>46243</v>
      </c>
    </row>
    <row r="47" spans="2:4" x14ac:dyDescent="0.2">
      <c r="B47" s="58" t="s">
        <v>2417</v>
      </c>
      <c r="C47" s="23">
        <v>59875.533320000002</v>
      </c>
      <c r="D47" s="96">
        <v>46029</v>
      </c>
    </row>
    <row r="48" spans="2:4" x14ac:dyDescent="0.2">
      <c r="B48" s="58" t="s">
        <v>2418</v>
      </c>
      <c r="C48" s="23">
        <v>3529.82078</v>
      </c>
      <c r="D48" s="96">
        <v>45291</v>
      </c>
    </row>
    <row r="49" spans="2:4" x14ac:dyDescent="0.2">
      <c r="B49" s="58" t="s">
        <v>2419</v>
      </c>
      <c r="C49" s="23">
        <v>28768.711960000001</v>
      </c>
      <c r="D49" s="96">
        <v>45747</v>
      </c>
    </row>
    <row r="50" spans="2:4" x14ac:dyDescent="0.2">
      <c r="B50" s="58" t="s">
        <v>2420</v>
      </c>
      <c r="C50" s="23">
        <v>2545.2924699999999</v>
      </c>
      <c r="D50" s="96">
        <v>47945</v>
      </c>
    </row>
    <row r="51" spans="2:4" x14ac:dyDescent="0.2">
      <c r="B51" s="58" t="s">
        <v>2421</v>
      </c>
      <c r="C51" s="23">
        <v>5670.55008</v>
      </c>
      <c r="D51" s="96">
        <v>46310</v>
      </c>
    </row>
    <row r="52" spans="2:4" x14ac:dyDescent="0.2">
      <c r="B52" s="58" t="s">
        <v>2422</v>
      </c>
      <c r="C52" s="23">
        <v>2907.4982199999999</v>
      </c>
      <c r="D52" s="96">
        <v>45291</v>
      </c>
    </row>
    <row r="53" spans="2:4" x14ac:dyDescent="0.2">
      <c r="B53" s="58" t="s">
        <v>2423</v>
      </c>
      <c r="C53" s="23">
        <v>813.82799</v>
      </c>
      <c r="D53" s="96">
        <v>45291</v>
      </c>
    </row>
    <row r="54" spans="2:4" x14ac:dyDescent="0.2">
      <c r="B54" s="58" t="s">
        <v>2424</v>
      </c>
      <c r="C54" s="23">
        <v>6137.9999900000003</v>
      </c>
      <c r="D54" s="96">
        <v>45291</v>
      </c>
    </row>
    <row r="55" spans="2:4" x14ac:dyDescent="0.2">
      <c r="B55" s="58" t="s">
        <v>1967</v>
      </c>
      <c r="C55" s="23">
        <v>2321.2800400000001</v>
      </c>
      <c r="D55" s="96">
        <v>45291</v>
      </c>
    </row>
    <row r="56" spans="2:4" x14ac:dyDescent="0.2">
      <c r="B56" s="58" t="s">
        <v>2425</v>
      </c>
      <c r="C56" s="23">
        <v>13776.00081</v>
      </c>
      <c r="D56" s="96">
        <v>46990</v>
      </c>
    </row>
    <row r="57" spans="2:4" x14ac:dyDescent="0.2">
      <c r="B57" s="58" t="s">
        <v>2426</v>
      </c>
      <c r="C57" s="23">
        <v>3768.1397499999998</v>
      </c>
      <c r="D57" s="96">
        <v>46112</v>
      </c>
    </row>
    <row r="58" spans="2:4" x14ac:dyDescent="0.2">
      <c r="B58" s="58" t="s">
        <v>2427</v>
      </c>
      <c r="C58" s="23">
        <v>1055.4769100000001</v>
      </c>
      <c r="D58" s="96">
        <v>46112</v>
      </c>
    </row>
    <row r="59" spans="2:4" x14ac:dyDescent="0.2">
      <c r="B59" s="58" t="s">
        <v>2428</v>
      </c>
      <c r="C59" s="23">
        <v>52895.504390000002</v>
      </c>
      <c r="D59" s="96">
        <v>45939</v>
      </c>
    </row>
    <row r="60" spans="2:4" x14ac:dyDescent="0.2">
      <c r="B60" s="58" t="s">
        <v>2429</v>
      </c>
      <c r="C60" s="23">
        <v>16129.01017</v>
      </c>
      <c r="D60" s="96">
        <v>45635</v>
      </c>
    </row>
    <row r="61" spans="2:4" x14ac:dyDescent="0.2">
      <c r="B61" s="58" t="s">
        <v>2430</v>
      </c>
      <c r="C61" s="23">
        <v>877.39855</v>
      </c>
      <c r="D61" s="96">
        <v>46491</v>
      </c>
    </row>
    <row r="62" spans="2:4" x14ac:dyDescent="0.2">
      <c r="B62" s="58" t="s">
        <v>2431</v>
      </c>
      <c r="C62" s="23">
        <v>1845.336</v>
      </c>
      <c r="D62" s="96">
        <v>47067</v>
      </c>
    </row>
    <row r="63" spans="2:4" x14ac:dyDescent="0.2">
      <c r="B63" s="58" t="s">
        <v>2432</v>
      </c>
      <c r="C63" s="23">
        <v>1832.67128</v>
      </c>
      <c r="D63" s="96">
        <v>45291</v>
      </c>
    </row>
    <row r="64" spans="2:4" x14ac:dyDescent="0.2">
      <c r="B64" s="58" t="s">
        <v>2433</v>
      </c>
      <c r="C64" s="23">
        <v>4612.5</v>
      </c>
      <c r="D64" s="68" t="s">
        <v>2591</v>
      </c>
    </row>
    <row r="65" spans="2:4" x14ac:dyDescent="0.2">
      <c r="B65" s="58" t="s">
        <v>2434</v>
      </c>
      <c r="C65" s="23">
        <v>5720</v>
      </c>
      <c r="D65" s="68" t="s">
        <v>2591</v>
      </c>
    </row>
    <row r="66" spans="2:4" x14ac:dyDescent="0.2">
      <c r="B66" s="58" t="s">
        <v>2435</v>
      </c>
      <c r="C66" s="23">
        <v>6093.36</v>
      </c>
      <c r="D66" s="96">
        <v>46023</v>
      </c>
    </row>
    <row r="67" spans="2:4" x14ac:dyDescent="0.2">
      <c r="B67" s="58" t="s">
        <v>2436</v>
      </c>
      <c r="C67" s="23">
        <v>12753.61861</v>
      </c>
      <c r="D67" s="96">
        <v>45291</v>
      </c>
    </row>
    <row r="68" spans="2:4" x14ac:dyDescent="0.2">
      <c r="B68" s="58" t="s">
        <v>2117</v>
      </c>
      <c r="C68" s="23">
        <v>2734.8305399999999</v>
      </c>
      <c r="D68" s="96">
        <v>47291</v>
      </c>
    </row>
    <row r="69" spans="2:4" x14ac:dyDescent="0.2">
      <c r="B69" s="58" t="s">
        <v>2437</v>
      </c>
      <c r="C69" s="23">
        <v>20265.20939</v>
      </c>
      <c r="D69" s="96">
        <v>45958</v>
      </c>
    </row>
    <row r="70" spans="2:4" x14ac:dyDescent="0.2">
      <c r="B70" s="58" t="s">
        <v>2438</v>
      </c>
      <c r="C70" s="23">
        <v>9909.6652200000008</v>
      </c>
      <c r="D70" s="96">
        <v>45958</v>
      </c>
    </row>
    <row r="71" spans="2:4" x14ac:dyDescent="0.2">
      <c r="B71" s="58" t="s">
        <v>2439</v>
      </c>
      <c r="C71" s="23">
        <v>27078.940839999999</v>
      </c>
      <c r="D71" s="96">
        <v>46624</v>
      </c>
    </row>
    <row r="72" spans="2:4" x14ac:dyDescent="0.2">
      <c r="B72" s="58" t="s">
        <v>2440</v>
      </c>
      <c r="C72" s="23">
        <v>24044.99267</v>
      </c>
      <c r="D72" s="96">
        <v>47158</v>
      </c>
    </row>
    <row r="73" spans="2:4" x14ac:dyDescent="0.2">
      <c r="B73" s="58" t="s">
        <v>2020</v>
      </c>
      <c r="C73" s="23">
        <v>8219.6887499999993</v>
      </c>
      <c r="D73" s="96">
        <v>45291</v>
      </c>
    </row>
    <row r="74" spans="2:4" x14ac:dyDescent="0.2">
      <c r="B74" s="58" t="s">
        <v>2441</v>
      </c>
      <c r="C74" s="23">
        <v>12571.492179999999</v>
      </c>
      <c r="D74" s="96">
        <v>45291</v>
      </c>
    </row>
    <row r="75" spans="2:4" x14ac:dyDescent="0.2">
      <c r="B75" s="58" t="s">
        <v>2496</v>
      </c>
      <c r="C75" s="23">
        <v>34543.81</v>
      </c>
      <c r="D75" s="96">
        <v>47559</v>
      </c>
    </row>
    <row r="76" spans="2:4" x14ac:dyDescent="0.2">
      <c r="B76" s="58" t="s">
        <v>2479</v>
      </c>
      <c r="C76" s="23">
        <v>2414.5640400000002</v>
      </c>
      <c r="D76" s="96">
        <v>47269</v>
      </c>
    </row>
    <row r="77" spans="2:4" x14ac:dyDescent="0.2">
      <c r="B77" s="58" t="s">
        <v>2497</v>
      </c>
      <c r="C77" s="23">
        <v>37107.220029999997</v>
      </c>
      <c r="D77" s="96">
        <v>45840</v>
      </c>
    </row>
    <row r="78" spans="2:4" x14ac:dyDescent="0.2">
      <c r="B78" s="58" t="s">
        <v>2517</v>
      </c>
      <c r="C78" s="23">
        <v>8703.1524800000007</v>
      </c>
      <c r="D78" s="96">
        <v>46478</v>
      </c>
    </row>
    <row r="79" spans="2:4" x14ac:dyDescent="0.2">
      <c r="B79" s="58" t="s">
        <v>2498</v>
      </c>
      <c r="C79" s="23">
        <v>48364.95998</v>
      </c>
      <c r="D79" s="96">
        <v>46568</v>
      </c>
    </row>
    <row r="80" spans="2:4" x14ac:dyDescent="0.2">
      <c r="B80" s="58" t="s">
        <v>2499</v>
      </c>
      <c r="C80" s="23">
        <v>19886.948810000002</v>
      </c>
      <c r="D80" s="96">
        <v>47186</v>
      </c>
    </row>
    <row r="81" spans="2:4" x14ac:dyDescent="0.2">
      <c r="B81" s="58" t="s">
        <v>2560</v>
      </c>
      <c r="C81" s="23">
        <v>435.50833999999998</v>
      </c>
      <c r="D81" s="96">
        <v>45836</v>
      </c>
    </row>
    <row r="82" spans="2:4" x14ac:dyDescent="0.2">
      <c r="B82" s="58" t="s">
        <v>1988</v>
      </c>
      <c r="C82" s="23">
        <v>23994.874110000001</v>
      </c>
      <c r="D82" s="96">
        <v>48343</v>
      </c>
    </row>
    <row r="83" spans="2:4" x14ac:dyDescent="0.2">
      <c r="B83" s="58" t="s">
        <v>2442</v>
      </c>
      <c r="C83" s="23">
        <v>2029.0605599999999</v>
      </c>
      <c r="D83" s="96">
        <v>45291</v>
      </c>
    </row>
    <row r="84" spans="2:4" ht="13.5" thickBot="1" x14ac:dyDescent="0.25">
      <c r="B84" s="58" t="s">
        <v>2443</v>
      </c>
      <c r="C84" s="23">
        <v>7212.0526099999997</v>
      </c>
      <c r="D84" s="96">
        <v>45291</v>
      </c>
    </row>
    <row r="85" spans="2:4" x14ac:dyDescent="0.2">
      <c r="B85" s="72" t="s">
        <v>2444</v>
      </c>
      <c r="C85" s="74">
        <v>9177.6769399999994</v>
      </c>
      <c r="D85" s="97">
        <v>45291</v>
      </c>
    </row>
    <row r="86" spans="2:4" ht="12.75" hidden="1" customHeight="1" x14ac:dyDescent="0.2"/>
    <row r="87" spans="2:4" ht="12.75" hidden="1" customHeight="1" x14ac:dyDescent="0.2"/>
    <row r="88" spans="2:4" ht="12.75" hidden="1" customHeight="1" x14ac:dyDescent="0.2"/>
    <row r="89" spans="2:4" ht="12.75" hidden="1" customHeight="1" x14ac:dyDescent="0.2"/>
    <row r="90" spans="2:4" ht="12.75" hidden="1" customHeight="1" x14ac:dyDescent="0.2"/>
    <row r="91" spans="2:4" ht="12.75" hidden="1" customHeight="1" x14ac:dyDescent="0.2"/>
    <row r="92" spans="2:4" ht="12.75" hidden="1" customHeight="1" x14ac:dyDescent="0.2"/>
    <row r="93" spans="2:4" ht="12.75" hidden="1" customHeight="1" x14ac:dyDescent="0.2"/>
    <row r="94" spans="2:4" ht="12.75" hidden="1" customHeight="1" x14ac:dyDescent="0.2"/>
    <row r="95" spans="2:4" ht="12.75" hidden="1" customHeight="1" x14ac:dyDescent="0.2"/>
    <row r="96" spans="2:4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1:P18"/>
  <sheetViews>
    <sheetView rightToLeft="1" workbookViewId="0"/>
  </sheetViews>
  <sheetFormatPr defaultRowHeight="12.75" customHeight="1" x14ac:dyDescent="0.2"/>
  <cols>
    <col min="2" max="2" width="36.5703125" bestFit="1" customWidth="1"/>
    <col min="3" max="3" width="35.28515625" bestFit="1" customWidth="1"/>
    <col min="4" max="4" width="13.7109375" bestFit="1" customWidth="1"/>
    <col min="5" max="5" width="7.42578125" bestFit="1" customWidth="1"/>
    <col min="6" max="6" width="12.42578125" bestFit="1" customWidth="1"/>
    <col min="7" max="7" width="17.5703125" bestFit="1" customWidth="1"/>
    <col min="8" max="8" width="8.7109375" bestFit="1" customWidth="1"/>
    <col min="9" max="9" width="13.7109375" bestFit="1" customWidth="1"/>
    <col min="10" max="10" width="16.28515625" bestFit="1" customWidth="1"/>
    <col min="11" max="11" width="21.28515625" bestFit="1" customWidth="1"/>
    <col min="12" max="12" width="12.42578125" bestFit="1" customWidth="1"/>
    <col min="13" max="13" width="18.85546875" bestFit="1" customWidth="1"/>
    <col min="14" max="14" width="29" bestFit="1" customWidth="1"/>
    <col min="15" max="15" width="34" bestFit="1" customWidth="1"/>
    <col min="16" max="16" width="30.14062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12533</v>
      </c>
    </row>
    <row r="6" spans="2:16" ht="12.75" customHeight="1" x14ac:dyDescent="0.2">
      <c r="B6" s="45" t="s">
        <v>2445</v>
      </c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7"/>
    </row>
    <row r="7" spans="2:16" ht="12.75" customHeight="1" x14ac:dyDescent="0.2">
      <c r="B7" s="51" t="s">
        <v>2446</v>
      </c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50"/>
    </row>
    <row r="8" spans="2:16" ht="12.75" customHeight="1" x14ac:dyDescent="0.2">
      <c r="B8" s="4" t="s">
        <v>71</v>
      </c>
      <c r="C8" s="4" t="s">
        <v>72</v>
      </c>
      <c r="D8" s="4" t="s">
        <v>229</v>
      </c>
      <c r="E8" s="4" t="s">
        <v>74</v>
      </c>
      <c r="F8" s="4" t="s">
        <v>75</v>
      </c>
      <c r="G8" s="4" t="s">
        <v>139</v>
      </c>
      <c r="H8" s="4" t="s">
        <v>140</v>
      </c>
      <c r="I8" s="4" t="s">
        <v>76</v>
      </c>
      <c r="J8" s="4" t="s">
        <v>77</v>
      </c>
      <c r="K8" s="4" t="s">
        <v>2447</v>
      </c>
      <c r="L8" s="4" t="s">
        <v>141</v>
      </c>
      <c r="M8" s="4" t="s">
        <v>2448</v>
      </c>
      <c r="N8" s="4" t="s">
        <v>144</v>
      </c>
      <c r="O8" s="4" t="s">
        <v>80</v>
      </c>
      <c r="P8" s="4" t="s">
        <v>231</v>
      </c>
    </row>
    <row r="9" spans="2:16" ht="12.75" customHeight="1" x14ac:dyDescent="0.2">
      <c r="B9" s="5"/>
      <c r="C9" s="5"/>
      <c r="D9" s="5"/>
      <c r="E9" s="5"/>
      <c r="F9" s="5"/>
      <c r="G9" s="6" t="s">
        <v>146</v>
      </c>
      <c r="H9" s="6" t="s">
        <v>147</v>
      </c>
      <c r="I9" s="5"/>
      <c r="J9" s="6" t="s">
        <v>12</v>
      </c>
      <c r="K9" s="6" t="s">
        <v>12</v>
      </c>
      <c r="L9" s="6" t="s">
        <v>148</v>
      </c>
      <c r="M9" s="6" t="s">
        <v>11</v>
      </c>
      <c r="N9" s="6" t="s">
        <v>12</v>
      </c>
      <c r="O9" s="6" t="s">
        <v>12</v>
      </c>
      <c r="P9" s="6" t="s">
        <v>12</v>
      </c>
    </row>
    <row r="10" spans="2:16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150</v>
      </c>
      <c r="N10" s="6" t="s">
        <v>151</v>
      </c>
      <c r="O10" s="6" t="s">
        <v>152</v>
      </c>
      <c r="P10" s="6" t="s">
        <v>153</v>
      </c>
    </row>
    <row r="11" spans="2:16" ht="12.75" customHeight="1" x14ac:dyDescent="0.2">
      <c r="B11" s="18" t="s">
        <v>2449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 ht="12.75" customHeight="1" x14ac:dyDescent="0.2">
      <c r="B12" s="18" t="s">
        <v>2450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 ht="12.75" customHeight="1" x14ac:dyDescent="0.2">
      <c r="B13" s="18" t="s">
        <v>2451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16" ht="12.75" customHeight="1" x14ac:dyDescent="0.2">
      <c r="B14" s="18" t="s">
        <v>2452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16" ht="12.75" customHeight="1" x14ac:dyDescent="0.2">
      <c r="B15" s="18" t="s">
        <v>2453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2:16" ht="12.75" customHeight="1" x14ac:dyDescent="0.2">
      <c r="B16" s="18" t="s">
        <v>2454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  <row r="17" spans="2:16" ht="12.75" customHeight="1" x14ac:dyDescent="0.2">
      <c r="B17" s="18" t="s">
        <v>2455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</row>
    <row r="18" spans="2:16" ht="12.75" customHeight="1" x14ac:dyDescent="0.2">
      <c r="B18" s="18" t="s">
        <v>2456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</row>
  </sheetData>
  <mergeCells count="2">
    <mergeCell ref="B6:P6"/>
    <mergeCell ref="B7:P7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1:P18"/>
  <sheetViews>
    <sheetView rightToLeft="1" workbookViewId="0"/>
  </sheetViews>
  <sheetFormatPr defaultRowHeight="12.75" customHeight="1" x14ac:dyDescent="0.2"/>
  <cols>
    <col min="2" max="2" width="36.5703125" bestFit="1" customWidth="1"/>
    <col min="3" max="3" width="35.28515625" bestFit="1" customWidth="1"/>
    <col min="4" max="4" width="13.7109375" bestFit="1" customWidth="1"/>
    <col min="5" max="5" width="7.42578125" bestFit="1" customWidth="1"/>
    <col min="6" max="6" width="12.42578125" bestFit="1" customWidth="1"/>
    <col min="7" max="7" width="17.5703125" bestFit="1" customWidth="1"/>
    <col min="8" max="8" width="8.7109375" bestFit="1" customWidth="1"/>
    <col min="9" max="9" width="13.7109375" bestFit="1" customWidth="1"/>
    <col min="10" max="10" width="16.28515625" bestFit="1" customWidth="1"/>
    <col min="11" max="11" width="21.28515625" bestFit="1" customWidth="1"/>
    <col min="12" max="12" width="12.42578125" bestFit="1" customWidth="1"/>
    <col min="13" max="13" width="18.85546875" bestFit="1" customWidth="1"/>
    <col min="14" max="14" width="29" bestFit="1" customWidth="1"/>
    <col min="15" max="15" width="34" bestFit="1" customWidth="1"/>
    <col min="16" max="16" width="30.14062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12533</v>
      </c>
    </row>
    <row r="6" spans="2:16" ht="12.75" customHeight="1" x14ac:dyDescent="0.2">
      <c r="B6" s="45" t="s">
        <v>2457</v>
      </c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7"/>
    </row>
    <row r="7" spans="2:16" ht="12.75" customHeight="1" x14ac:dyDescent="0.2">
      <c r="B7" s="51" t="s">
        <v>2458</v>
      </c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50"/>
    </row>
    <row r="8" spans="2:16" ht="12.75" customHeight="1" x14ac:dyDescent="0.2">
      <c r="B8" s="4" t="s">
        <v>71</v>
      </c>
      <c r="C8" s="4" t="s">
        <v>72</v>
      </c>
      <c r="D8" s="4" t="s">
        <v>229</v>
      </c>
      <c r="E8" s="4" t="s">
        <v>74</v>
      </c>
      <c r="F8" s="4" t="s">
        <v>75</v>
      </c>
      <c r="G8" s="4" t="s">
        <v>139</v>
      </c>
      <c r="H8" s="4" t="s">
        <v>140</v>
      </c>
      <c r="I8" s="4" t="s">
        <v>76</v>
      </c>
      <c r="J8" s="4" t="s">
        <v>77</v>
      </c>
      <c r="K8" s="4" t="s">
        <v>2447</v>
      </c>
      <c r="L8" s="4" t="s">
        <v>141</v>
      </c>
      <c r="M8" s="4" t="s">
        <v>2448</v>
      </c>
      <c r="N8" s="4" t="s">
        <v>144</v>
      </c>
      <c r="O8" s="4" t="s">
        <v>80</v>
      </c>
      <c r="P8" s="4" t="s">
        <v>231</v>
      </c>
    </row>
    <row r="9" spans="2:16" ht="12.75" customHeight="1" x14ac:dyDescent="0.2">
      <c r="B9" s="5"/>
      <c r="C9" s="5"/>
      <c r="D9" s="5"/>
      <c r="E9" s="5"/>
      <c r="F9" s="5"/>
      <c r="G9" s="6" t="s">
        <v>146</v>
      </c>
      <c r="H9" s="6" t="s">
        <v>147</v>
      </c>
      <c r="I9" s="5"/>
      <c r="J9" s="6" t="s">
        <v>12</v>
      </c>
      <c r="K9" s="6" t="s">
        <v>12</v>
      </c>
      <c r="L9" s="6" t="s">
        <v>148</v>
      </c>
      <c r="M9" s="6" t="s">
        <v>11</v>
      </c>
      <c r="N9" s="6" t="s">
        <v>12</v>
      </c>
      <c r="O9" s="6" t="s">
        <v>12</v>
      </c>
      <c r="P9" s="6" t="s">
        <v>12</v>
      </c>
    </row>
    <row r="10" spans="2:16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150</v>
      </c>
      <c r="N10" s="6" t="s">
        <v>151</v>
      </c>
      <c r="O10" s="6" t="s">
        <v>152</v>
      </c>
      <c r="P10" s="6" t="s">
        <v>153</v>
      </c>
    </row>
    <row r="11" spans="2:16" ht="12.75" customHeight="1" x14ac:dyDescent="0.2">
      <c r="B11" s="18" t="s">
        <v>2459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 ht="12.75" customHeight="1" x14ac:dyDescent="0.2">
      <c r="B12" s="18" t="s">
        <v>2460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 ht="12.75" customHeight="1" x14ac:dyDescent="0.2">
      <c r="B13" s="18" t="s">
        <v>2461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16" ht="12.75" customHeight="1" x14ac:dyDescent="0.2">
      <c r="B14" s="18" t="s">
        <v>2462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16" ht="12.75" customHeight="1" x14ac:dyDescent="0.2">
      <c r="B15" s="18" t="s">
        <v>2463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2:16" ht="12.75" customHeight="1" x14ac:dyDescent="0.2">
      <c r="B16" s="18" t="s">
        <v>2464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  <row r="17" spans="2:16" ht="12.75" customHeight="1" x14ac:dyDescent="0.2">
      <c r="B17" s="18" t="s">
        <v>2465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</row>
    <row r="18" spans="2:16" ht="12.75" customHeight="1" x14ac:dyDescent="0.2">
      <c r="B18" s="18" t="s">
        <v>2466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</row>
  </sheetData>
  <mergeCells count="2">
    <mergeCell ref="B6:P6"/>
    <mergeCell ref="B7:P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10000"/>
  <sheetViews>
    <sheetView rightToLeft="1" topLeftCell="O1" workbookViewId="0">
      <selection activeCell="S1" sqref="S1:XFD1048576"/>
    </sheetView>
  </sheetViews>
  <sheetFormatPr defaultColWidth="0" defaultRowHeight="12.75" customHeight="1" zeroHeight="1" x14ac:dyDescent="0.2"/>
  <cols>
    <col min="1" max="1" width="9.140625" customWidth="1"/>
    <col min="2" max="2" width="61.85546875" bestFit="1" customWidth="1"/>
    <col min="3" max="3" width="35.28515625" bestFit="1" customWidth="1"/>
    <col min="4" max="4" width="15" bestFit="1" customWidth="1"/>
    <col min="5" max="5" width="10.85546875" customWidth="1"/>
    <col min="6" max="6" width="12.42578125" bestFit="1" customWidth="1"/>
    <col min="7" max="7" width="17.5703125" bestFit="1" customWidth="1"/>
    <col min="8" max="8" width="10.85546875" customWidth="1"/>
    <col min="9" max="9" width="15" bestFit="1" customWidth="1"/>
    <col min="10" max="10" width="16.28515625" bestFit="1" customWidth="1"/>
    <col min="11" max="11" width="18.85546875" bestFit="1" customWidth="1"/>
    <col min="12" max="12" width="16.28515625" bestFit="1" customWidth="1"/>
    <col min="13" max="13" width="12" customWidth="1"/>
    <col min="14" max="14" width="23.85546875" bestFit="1" customWidth="1"/>
    <col min="15" max="15" width="17.5703125" bestFit="1" customWidth="1"/>
    <col min="16" max="16" width="29" bestFit="1" customWidth="1"/>
    <col min="17" max="17" width="34" bestFit="1" customWidth="1"/>
    <col min="18" max="18" width="32.7109375" bestFit="1" customWidth="1"/>
    <col min="53" max="16384" width="9.140625" hidden="1"/>
  </cols>
  <sheetData>
    <row r="1" spans="2:18" ht="12.75" customHeight="1" x14ac:dyDescent="0.2">
      <c r="B1" s="1" t="s">
        <v>69</v>
      </c>
      <c r="C1" s="1" t="s">
        <v>1</v>
      </c>
    </row>
    <row r="2" spans="2:18" ht="12.75" customHeight="1" x14ac:dyDescent="0.2">
      <c r="B2" s="1" t="s">
        <v>2</v>
      </c>
      <c r="C2" s="1" t="s">
        <v>3</v>
      </c>
    </row>
    <row r="3" spans="2:18" ht="12.75" customHeight="1" x14ac:dyDescent="0.2">
      <c r="B3" s="1" t="s">
        <v>4</v>
      </c>
      <c r="C3" s="1" t="s">
        <v>5</v>
      </c>
    </row>
    <row r="4" spans="2:18" ht="12.75" customHeight="1" x14ac:dyDescent="0.2">
      <c r="B4" s="1" t="s">
        <v>6</v>
      </c>
      <c r="C4" s="2">
        <v>12533</v>
      </c>
    </row>
    <row r="5" spans="2:18" ht="12.75" customHeight="1" x14ac:dyDescent="0.2"/>
    <row r="6" spans="2:18" ht="12.75" customHeight="1" thickBot="1" x14ac:dyDescent="0.25">
      <c r="B6" s="63" t="s">
        <v>136</v>
      </c>
      <c r="C6" s="65" t="s">
        <v>2591</v>
      </c>
      <c r="D6" s="65" t="s">
        <v>2592</v>
      </c>
      <c r="E6" s="65" t="s">
        <v>2593</v>
      </c>
      <c r="F6" s="65" t="s">
        <v>2594</v>
      </c>
      <c r="G6" s="65" t="s">
        <v>2595</v>
      </c>
      <c r="H6" s="65" t="s">
        <v>2596</v>
      </c>
      <c r="I6" s="65" t="s">
        <v>2597</v>
      </c>
      <c r="J6" s="65" t="s">
        <v>2598</v>
      </c>
      <c r="K6" s="65" t="s">
        <v>2599</v>
      </c>
      <c r="L6" s="65" t="s">
        <v>2600</v>
      </c>
      <c r="M6" s="65" t="s">
        <v>2601</v>
      </c>
      <c r="N6" s="65" t="s">
        <v>2602</v>
      </c>
      <c r="O6" s="65" t="s">
        <v>2603</v>
      </c>
      <c r="P6" s="65" t="s">
        <v>2604</v>
      </c>
      <c r="Q6" s="65" t="s">
        <v>2605</v>
      </c>
      <c r="R6" s="65" t="s">
        <v>2606</v>
      </c>
    </row>
    <row r="7" spans="2:18" ht="12.75" customHeight="1" thickBot="1" x14ac:dyDescent="0.25">
      <c r="B7" s="71" t="s">
        <v>137</v>
      </c>
      <c r="C7" s="77" t="s">
        <v>2591</v>
      </c>
      <c r="D7" s="77" t="s">
        <v>2591</v>
      </c>
      <c r="E7" s="77" t="s">
        <v>2591</v>
      </c>
      <c r="F7" s="77" t="s">
        <v>2591</v>
      </c>
      <c r="G7" s="77" t="s">
        <v>2591</v>
      </c>
      <c r="H7" s="77" t="s">
        <v>2591</v>
      </c>
      <c r="I7" s="77" t="s">
        <v>2591</v>
      </c>
      <c r="J7" s="77" t="s">
        <v>2591</v>
      </c>
      <c r="K7" s="77" t="s">
        <v>2591</v>
      </c>
      <c r="L7" s="77" t="s">
        <v>2591</v>
      </c>
      <c r="M7" s="77" t="s">
        <v>2591</v>
      </c>
      <c r="N7" s="77" t="s">
        <v>2591</v>
      </c>
      <c r="O7" s="77" t="s">
        <v>2591</v>
      </c>
      <c r="P7" s="77" t="s">
        <v>2591</v>
      </c>
      <c r="Q7" s="77" t="s">
        <v>2591</v>
      </c>
      <c r="R7" s="77" t="s">
        <v>2591</v>
      </c>
    </row>
    <row r="8" spans="2:18" ht="12.75" customHeight="1" x14ac:dyDescent="0.2">
      <c r="B8" s="56" t="s">
        <v>71</v>
      </c>
      <c r="C8" s="4" t="s">
        <v>72</v>
      </c>
      <c r="D8" s="4" t="s">
        <v>138</v>
      </c>
      <c r="E8" s="4" t="s">
        <v>74</v>
      </c>
      <c r="F8" s="4" t="s">
        <v>75</v>
      </c>
      <c r="G8" s="4" t="s">
        <v>139</v>
      </c>
      <c r="H8" s="4" t="s">
        <v>140</v>
      </c>
      <c r="I8" s="4" t="s">
        <v>76</v>
      </c>
      <c r="J8" s="4" t="s">
        <v>77</v>
      </c>
      <c r="K8" s="4" t="s">
        <v>78</v>
      </c>
      <c r="L8" s="4" t="s">
        <v>141</v>
      </c>
      <c r="M8" s="4" t="s">
        <v>142</v>
      </c>
      <c r="N8" s="4" t="s">
        <v>143</v>
      </c>
      <c r="O8" s="4" t="s">
        <v>79</v>
      </c>
      <c r="P8" s="4" t="s">
        <v>144</v>
      </c>
      <c r="Q8" s="4" t="s">
        <v>80</v>
      </c>
      <c r="R8" s="59" t="s">
        <v>145</v>
      </c>
    </row>
    <row r="9" spans="2:18" ht="12.75" customHeight="1" x14ac:dyDescent="0.2">
      <c r="B9" s="67" t="s">
        <v>2591</v>
      </c>
      <c r="C9" s="53" t="s">
        <v>2591</v>
      </c>
      <c r="D9" s="53" t="s">
        <v>2591</v>
      </c>
      <c r="E9" s="53" t="s">
        <v>2591</v>
      </c>
      <c r="F9" s="53" t="s">
        <v>2591</v>
      </c>
      <c r="G9" s="6" t="s">
        <v>146</v>
      </c>
      <c r="H9" s="6" t="s">
        <v>147</v>
      </c>
      <c r="I9" s="53" t="s">
        <v>2591</v>
      </c>
      <c r="J9" s="6" t="s">
        <v>12</v>
      </c>
      <c r="K9" s="6" t="s">
        <v>12</v>
      </c>
      <c r="L9" s="6" t="s">
        <v>148</v>
      </c>
      <c r="M9" s="6" t="s">
        <v>149</v>
      </c>
      <c r="N9" s="6" t="s">
        <v>11</v>
      </c>
      <c r="O9" s="6" t="s">
        <v>11</v>
      </c>
      <c r="P9" s="6" t="s">
        <v>12</v>
      </c>
      <c r="Q9" s="6" t="s">
        <v>12</v>
      </c>
      <c r="R9" s="60" t="s">
        <v>12</v>
      </c>
    </row>
    <row r="10" spans="2:18" ht="12.75" customHeight="1" x14ac:dyDescent="0.2">
      <c r="B10" s="67" t="s">
        <v>2591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150</v>
      </c>
      <c r="N10" s="6" t="s">
        <v>151</v>
      </c>
      <c r="O10" s="6" t="s">
        <v>152</v>
      </c>
      <c r="P10" s="6" t="s">
        <v>153</v>
      </c>
      <c r="Q10" s="6" t="s">
        <v>154</v>
      </c>
      <c r="R10" s="60" t="s">
        <v>155</v>
      </c>
    </row>
    <row r="11" spans="2:18" ht="12.75" customHeight="1" x14ac:dyDescent="0.2">
      <c r="B11" s="57" t="s">
        <v>156</v>
      </c>
      <c r="C11" s="54" t="s">
        <v>2591</v>
      </c>
      <c r="D11" s="54" t="s">
        <v>2591</v>
      </c>
      <c r="E11" s="54" t="s">
        <v>2591</v>
      </c>
      <c r="F11" s="54" t="s">
        <v>2591</v>
      </c>
      <c r="G11" s="54" t="s">
        <v>2591</v>
      </c>
      <c r="H11" s="22">
        <v>1.5475754949010001</v>
      </c>
      <c r="I11" s="54" t="s">
        <v>2591</v>
      </c>
      <c r="J11" s="54" t="s">
        <v>2591</v>
      </c>
      <c r="K11" s="54" t="s">
        <v>2591</v>
      </c>
      <c r="L11" s="54" t="s">
        <v>2591</v>
      </c>
      <c r="M11" s="54" t="s">
        <v>2591</v>
      </c>
      <c r="N11" s="54" t="s">
        <v>2591</v>
      </c>
      <c r="O11" s="22">
        <v>2465841.5977599998</v>
      </c>
      <c r="P11" s="54" t="s">
        <v>2591</v>
      </c>
      <c r="Q11" s="20">
        <v>1</v>
      </c>
      <c r="R11" s="61">
        <v>0.194368744067</v>
      </c>
    </row>
    <row r="12" spans="2:18" ht="12.75" customHeight="1" x14ac:dyDescent="0.2">
      <c r="B12" s="57" t="s">
        <v>157</v>
      </c>
      <c r="C12" s="54" t="s">
        <v>2591</v>
      </c>
      <c r="D12" s="54" t="s">
        <v>2591</v>
      </c>
      <c r="E12" s="54" t="s">
        <v>2591</v>
      </c>
      <c r="F12" s="54" t="s">
        <v>2591</v>
      </c>
      <c r="G12" s="54" t="s">
        <v>2591</v>
      </c>
      <c r="H12" s="22">
        <v>1.7991894789409999</v>
      </c>
      <c r="I12" s="54" t="s">
        <v>2591</v>
      </c>
      <c r="J12" s="54" t="s">
        <v>2591</v>
      </c>
      <c r="K12" s="54" t="s">
        <v>2591</v>
      </c>
      <c r="L12" s="54" t="s">
        <v>2591</v>
      </c>
      <c r="M12" s="54" t="s">
        <v>2591</v>
      </c>
      <c r="N12" s="54" t="s">
        <v>2591</v>
      </c>
      <c r="O12" s="22">
        <v>1965339.1355300001</v>
      </c>
      <c r="P12" s="54" t="s">
        <v>2591</v>
      </c>
      <c r="Q12" s="20">
        <v>0.79702570404899997</v>
      </c>
      <c r="R12" s="61">
        <v>0.15491688508500001</v>
      </c>
    </row>
    <row r="13" spans="2:18" ht="12.75" customHeight="1" x14ac:dyDescent="0.2">
      <c r="B13" s="57" t="s">
        <v>158</v>
      </c>
      <c r="C13" s="54" t="s">
        <v>2591</v>
      </c>
      <c r="D13" s="54" t="s">
        <v>2591</v>
      </c>
      <c r="E13" s="54" t="s">
        <v>2591</v>
      </c>
      <c r="F13" s="54" t="s">
        <v>2591</v>
      </c>
      <c r="G13" s="54" t="s">
        <v>2591</v>
      </c>
      <c r="H13" s="22">
        <v>2.8472756541669999</v>
      </c>
      <c r="I13" s="54" t="s">
        <v>2591</v>
      </c>
      <c r="J13" s="54" t="s">
        <v>2591</v>
      </c>
      <c r="K13" s="54" t="s">
        <v>2591</v>
      </c>
      <c r="L13" s="54" t="s">
        <v>2591</v>
      </c>
      <c r="M13" s="54" t="s">
        <v>2591</v>
      </c>
      <c r="N13" s="54" t="s">
        <v>2591</v>
      </c>
      <c r="O13" s="22">
        <v>945692.00017000001</v>
      </c>
      <c r="P13" s="54" t="s">
        <v>2591</v>
      </c>
      <c r="Q13" s="20">
        <v>0.38351693029599998</v>
      </c>
      <c r="R13" s="61">
        <v>7.4543704069999994E-2</v>
      </c>
    </row>
    <row r="14" spans="2:18" ht="12.75" customHeight="1" x14ac:dyDescent="0.2">
      <c r="B14" s="57" t="s">
        <v>159</v>
      </c>
      <c r="C14" s="54" t="s">
        <v>2591</v>
      </c>
      <c r="D14" s="54" t="s">
        <v>2591</v>
      </c>
      <c r="E14" s="54" t="s">
        <v>2591</v>
      </c>
      <c r="F14" s="54" t="s">
        <v>2591</v>
      </c>
      <c r="G14" s="54" t="s">
        <v>2591</v>
      </c>
      <c r="H14" s="22">
        <v>2.8472756541669999</v>
      </c>
      <c r="I14" s="54" t="s">
        <v>2591</v>
      </c>
      <c r="J14" s="54" t="s">
        <v>2591</v>
      </c>
      <c r="K14" s="54" t="s">
        <v>2591</v>
      </c>
      <c r="L14" s="54" t="s">
        <v>2591</v>
      </c>
      <c r="M14" s="54" t="s">
        <v>2591</v>
      </c>
      <c r="N14" s="54" t="s">
        <v>2591</v>
      </c>
      <c r="O14" s="22">
        <v>945692.00017000001</v>
      </c>
      <c r="P14" s="54" t="s">
        <v>2591</v>
      </c>
      <c r="Q14" s="20">
        <v>0.38351693029599998</v>
      </c>
      <c r="R14" s="61">
        <v>7.4543704069999994E-2</v>
      </c>
    </row>
    <row r="15" spans="2:18" ht="12.75" customHeight="1" x14ac:dyDescent="0.2">
      <c r="B15" s="58" t="s">
        <v>160</v>
      </c>
      <c r="C15" s="14" t="s">
        <v>161</v>
      </c>
      <c r="D15" s="14" t="s">
        <v>162</v>
      </c>
      <c r="E15" s="14" t="s">
        <v>163</v>
      </c>
      <c r="F15" s="14" t="s">
        <v>164</v>
      </c>
      <c r="G15" s="54" t="s">
        <v>2591</v>
      </c>
      <c r="H15" s="23">
        <v>0.57999999999999996</v>
      </c>
      <c r="I15" s="14" t="s">
        <v>49</v>
      </c>
      <c r="J15" s="13">
        <v>0.04</v>
      </c>
      <c r="K15" s="13">
        <v>8.0999999999999996E-3</v>
      </c>
      <c r="L15" s="23">
        <v>5608000</v>
      </c>
      <c r="M15" s="23">
        <v>142.53</v>
      </c>
      <c r="N15" s="23">
        <v>0</v>
      </c>
      <c r="O15" s="23">
        <v>7993.0824000000002</v>
      </c>
      <c r="P15" s="13">
        <v>6.4069146799999995E-4</v>
      </c>
      <c r="Q15" s="13">
        <v>3.2415230589999998E-3</v>
      </c>
      <c r="R15" s="62">
        <v>6.3005076500000003E-4</v>
      </c>
    </row>
    <row r="16" spans="2:18" ht="12.75" customHeight="1" x14ac:dyDescent="0.2">
      <c r="B16" s="58" t="s">
        <v>165</v>
      </c>
      <c r="C16" s="14" t="s">
        <v>166</v>
      </c>
      <c r="D16" s="14" t="s">
        <v>162</v>
      </c>
      <c r="E16" s="14" t="s">
        <v>163</v>
      </c>
      <c r="F16" s="14" t="s">
        <v>164</v>
      </c>
      <c r="G16" s="54" t="s">
        <v>2591</v>
      </c>
      <c r="H16" s="23">
        <v>5.34</v>
      </c>
      <c r="I16" s="14" t="s">
        <v>49</v>
      </c>
      <c r="J16" s="13">
        <v>5.0000000000000001E-3</v>
      </c>
      <c r="K16" s="13">
        <v>1.26E-2</v>
      </c>
      <c r="L16" s="23">
        <v>300310200</v>
      </c>
      <c r="M16" s="23">
        <v>107.42</v>
      </c>
      <c r="N16" s="23">
        <v>0</v>
      </c>
      <c r="O16" s="23">
        <v>322593.21684000001</v>
      </c>
      <c r="P16" s="13">
        <v>1.4775012322E-2</v>
      </c>
      <c r="Q16" s="13">
        <v>0.13082479309799999</v>
      </c>
      <c r="R16" s="62">
        <v>2.5428250727000001E-2</v>
      </c>
    </row>
    <row r="17" spans="2:18" ht="12.75" customHeight="1" x14ac:dyDescent="0.2">
      <c r="B17" s="58" t="s">
        <v>167</v>
      </c>
      <c r="C17" s="14" t="s">
        <v>168</v>
      </c>
      <c r="D17" s="14" t="s">
        <v>162</v>
      </c>
      <c r="E17" s="14" t="s">
        <v>163</v>
      </c>
      <c r="F17" s="14" t="s">
        <v>164</v>
      </c>
      <c r="G17" s="54" t="s">
        <v>2591</v>
      </c>
      <c r="H17" s="23">
        <v>3.37</v>
      </c>
      <c r="I17" s="14" t="s">
        <v>49</v>
      </c>
      <c r="J17" s="13">
        <v>7.4999999999999997E-3</v>
      </c>
      <c r="K17" s="13">
        <v>1.1599999999999999E-2</v>
      </c>
      <c r="L17" s="23">
        <v>119853241</v>
      </c>
      <c r="M17" s="23">
        <v>111.6</v>
      </c>
      <c r="N17" s="23">
        <v>0</v>
      </c>
      <c r="O17" s="23">
        <v>133756.21695999999</v>
      </c>
      <c r="P17" s="13">
        <v>5.7238298979999996E-3</v>
      </c>
      <c r="Q17" s="13">
        <v>5.4243637174999998E-2</v>
      </c>
      <c r="R17" s="62">
        <v>1.0543267631000001E-2</v>
      </c>
    </row>
    <row r="18" spans="2:18" ht="12.75" customHeight="1" x14ac:dyDescent="0.2">
      <c r="B18" s="58" t="s">
        <v>169</v>
      </c>
      <c r="C18" s="14" t="s">
        <v>170</v>
      </c>
      <c r="D18" s="14" t="s">
        <v>162</v>
      </c>
      <c r="E18" s="14" t="s">
        <v>163</v>
      </c>
      <c r="F18" s="14" t="s">
        <v>164</v>
      </c>
      <c r="G18" s="54" t="s">
        <v>2591</v>
      </c>
      <c r="H18" s="23">
        <v>1.83</v>
      </c>
      <c r="I18" s="14" t="s">
        <v>49</v>
      </c>
      <c r="J18" s="13">
        <v>7.4999999999999997E-3</v>
      </c>
      <c r="K18" s="13">
        <v>1.2500000000000001E-2</v>
      </c>
      <c r="L18" s="23">
        <v>183408131</v>
      </c>
      <c r="M18" s="23">
        <v>111.09</v>
      </c>
      <c r="N18" s="23">
        <v>0</v>
      </c>
      <c r="O18" s="23">
        <v>203748.09273</v>
      </c>
      <c r="P18" s="13">
        <v>8.450925263E-3</v>
      </c>
      <c r="Q18" s="13">
        <v>8.2628216229999996E-2</v>
      </c>
      <c r="R18" s="62">
        <v>1.6060342613E-2</v>
      </c>
    </row>
    <row r="19" spans="2:18" ht="12.75" customHeight="1" x14ac:dyDescent="0.2">
      <c r="B19" s="58" t="s">
        <v>171</v>
      </c>
      <c r="C19" s="14" t="s">
        <v>172</v>
      </c>
      <c r="D19" s="14" t="s">
        <v>162</v>
      </c>
      <c r="E19" s="14" t="s">
        <v>163</v>
      </c>
      <c r="F19" s="14" t="s">
        <v>164</v>
      </c>
      <c r="G19" s="54" t="s">
        <v>2591</v>
      </c>
      <c r="H19" s="23">
        <v>2.58</v>
      </c>
      <c r="I19" s="14" t="s">
        <v>49</v>
      </c>
      <c r="J19" s="13">
        <v>1E-3</v>
      </c>
      <c r="K19" s="13">
        <v>1.1299999999999999E-2</v>
      </c>
      <c r="L19" s="23">
        <v>18335663</v>
      </c>
      <c r="M19" s="23">
        <v>108.67</v>
      </c>
      <c r="N19" s="23">
        <v>0</v>
      </c>
      <c r="O19" s="23">
        <v>19925.364979999998</v>
      </c>
      <c r="P19" s="13">
        <v>9.1360540199999997E-4</v>
      </c>
      <c r="Q19" s="13">
        <v>8.0805535099999996E-3</v>
      </c>
      <c r="R19" s="62">
        <v>1.570607037E-3</v>
      </c>
    </row>
    <row r="20" spans="2:18" ht="12.75" customHeight="1" x14ac:dyDescent="0.2">
      <c r="B20" s="58" t="s">
        <v>173</v>
      </c>
      <c r="C20" s="14" t="s">
        <v>174</v>
      </c>
      <c r="D20" s="14" t="s">
        <v>162</v>
      </c>
      <c r="E20" s="14" t="s">
        <v>163</v>
      </c>
      <c r="F20" s="14" t="s">
        <v>164</v>
      </c>
      <c r="G20" s="54" t="s">
        <v>2591</v>
      </c>
      <c r="H20" s="23">
        <v>4.7300000000000004</v>
      </c>
      <c r="I20" s="14" t="s">
        <v>49</v>
      </c>
      <c r="J20" s="13">
        <v>1.0999999999999999E-2</v>
      </c>
      <c r="K20" s="13">
        <v>1.21E-2</v>
      </c>
      <c r="L20" s="23">
        <v>6175000</v>
      </c>
      <c r="M20" s="23">
        <v>100.55</v>
      </c>
      <c r="N20" s="23">
        <v>0</v>
      </c>
      <c r="O20" s="23">
        <v>6208.9624999999996</v>
      </c>
      <c r="P20" s="13">
        <v>9.0836328199999999E-4</v>
      </c>
      <c r="Q20" s="13">
        <v>2.5179891950000001E-3</v>
      </c>
      <c r="R20" s="62">
        <v>4.8941839699999997E-4</v>
      </c>
    </row>
    <row r="21" spans="2:18" ht="12.75" customHeight="1" x14ac:dyDescent="0.2">
      <c r="B21" s="58" t="s">
        <v>175</v>
      </c>
      <c r="C21" s="14" t="s">
        <v>176</v>
      </c>
      <c r="D21" s="14" t="s">
        <v>162</v>
      </c>
      <c r="E21" s="14" t="s">
        <v>163</v>
      </c>
      <c r="F21" s="14" t="s">
        <v>164</v>
      </c>
      <c r="G21" s="54" t="s">
        <v>2591</v>
      </c>
      <c r="H21" s="23">
        <v>7.89</v>
      </c>
      <c r="I21" s="14" t="s">
        <v>49</v>
      </c>
      <c r="J21" s="13">
        <v>1E-3</v>
      </c>
      <c r="K21" s="13">
        <v>1.46E-2</v>
      </c>
      <c r="L21" s="23">
        <v>250714919</v>
      </c>
      <c r="M21" s="23">
        <v>100.3</v>
      </c>
      <c r="N21" s="23">
        <v>0</v>
      </c>
      <c r="O21" s="23">
        <v>251467.06375999999</v>
      </c>
      <c r="P21" s="13">
        <v>9.7174159490000002E-3</v>
      </c>
      <c r="Q21" s="13">
        <v>0.101980218027</v>
      </c>
      <c r="R21" s="62">
        <v>1.9821766897E-2</v>
      </c>
    </row>
    <row r="22" spans="2:18" ht="12.75" customHeight="1" x14ac:dyDescent="0.2">
      <c r="B22" s="57" t="s">
        <v>177</v>
      </c>
      <c r="C22" s="54" t="s">
        <v>2591</v>
      </c>
      <c r="D22" s="54" t="s">
        <v>2591</v>
      </c>
      <c r="E22" s="54" t="s">
        <v>2591</v>
      </c>
      <c r="F22" s="54" t="s">
        <v>2591</v>
      </c>
      <c r="G22" s="54" t="s">
        <v>2591</v>
      </c>
      <c r="H22" s="22">
        <v>0.75268726915799999</v>
      </c>
      <c r="I22" s="54" t="s">
        <v>2591</v>
      </c>
      <c r="J22" s="54" t="s">
        <v>2591</v>
      </c>
      <c r="K22" s="54" t="s">
        <v>2591</v>
      </c>
      <c r="L22" s="54" t="s">
        <v>2591</v>
      </c>
      <c r="M22" s="54" t="s">
        <v>2591</v>
      </c>
      <c r="N22" s="54" t="s">
        <v>2591</v>
      </c>
      <c r="O22" s="22">
        <v>1019647.13536</v>
      </c>
      <c r="P22" s="54" t="s">
        <v>2591</v>
      </c>
      <c r="Q22" s="20">
        <v>0.41350877375299999</v>
      </c>
      <c r="R22" s="61">
        <v>8.0373181015000003E-2</v>
      </c>
    </row>
    <row r="23" spans="2:18" ht="12.75" customHeight="1" x14ac:dyDescent="0.2">
      <c r="B23" s="57" t="s">
        <v>178</v>
      </c>
      <c r="C23" s="54" t="s">
        <v>2591</v>
      </c>
      <c r="D23" s="54" t="s">
        <v>2591</v>
      </c>
      <c r="E23" s="54" t="s">
        <v>2591</v>
      </c>
      <c r="F23" s="54" t="s">
        <v>2591</v>
      </c>
      <c r="G23" s="54" t="s">
        <v>2591</v>
      </c>
      <c r="H23" s="22">
        <v>1.6714385964999998E-2</v>
      </c>
      <c r="I23" s="54" t="s">
        <v>2591</v>
      </c>
      <c r="J23" s="54" t="s">
        <v>2591</v>
      </c>
      <c r="K23" s="54" t="s">
        <v>2591</v>
      </c>
      <c r="L23" s="54" t="s">
        <v>2591</v>
      </c>
      <c r="M23" s="54" t="s">
        <v>2591</v>
      </c>
      <c r="N23" s="54" t="s">
        <v>2591</v>
      </c>
      <c r="O23" s="22">
        <v>765631.03821000003</v>
      </c>
      <c r="P23" s="54" t="s">
        <v>2591</v>
      </c>
      <c r="Q23" s="20">
        <v>0.31049481803899998</v>
      </c>
      <c r="R23" s="61">
        <v>6.0350487820999998E-2</v>
      </c>
    </row>
    <row r="24" spans="2:18" ht="12.75" customHeight="1" x14ac:dyDescent="0.2">
      <c r="B24" s="58" t="s">
        <v>179</v>
      </c>
      <c r="C24" s="14" t="s">
        <v>180</v>
      </c>
      <c r="D24" s="14" t="s">
        <v>162</v>
      </c>
      <c r="E24" s="14" t="s">
        <v>163</v>
      </c>
      <c r="F24" s="14" t="s">
        <v>164</v>
      </c>
      <c r="G24" s="54" t="s">
        <v>2591</v>
      </c>
      <c r="H24" s="23">
        <v>0.01</v>
      </c>
      <c r="I24" s="14" t="s">
        <v>49</v>
      </c>
      <c r="J24" s="13">
        <v>0</v>
      </c>
      <c r="K24" s="13">
        <v>3.7199999999999997E-2</v>
      </c>
      <c r="L24" s="23">
        <v>632842127</v>
      </c>
      <c r="M24" s="23">
        <v>99.98</v>
      </c>
      <c r="N24" s="23">
        <v>0</v>
      </c>
      <c r="O24" s="23">
        <v>632715.55856999999</v>
      </c>
      <c r="P24" s="13">
        <v>1.2170040902999999E-2</v>
      </c>
      <c r="Q24" s="13">
        <v>0.25659213436200001</v>
      </c>
      <c r="R24" s="62">
        <v>4.9873490893E-2</v>
      </c>
    </row>
    <row r="25" spans="2:18" ht="12.75" customHeight="1" x14ac:dyDescent="0.2">
      <c r="B25" s="58" t="s">
        <v>181</v>
      </c>
      <c r="C25" s="14" t="s">
        <v>182</v>
      </c>
      <c r="D25" s="14" t="s">
        <v>162</v>
      </c>
      <c r="E25" s="14" t="s">
        <v>163</v>
      </c>
      <c r="F25" s="14" t="s">
        <v>164</v>
      </c>
      <c r="G25" s="54" t="s">
        <v>2591</v>
      </c>
      <c r="H25" s="23">
        <v>0.1</v>
      </c>
      <c r="I25" s="14" t="s">
        <v>49</v>
      </c>
      <c r="J25" s="13">
        <v>0</v>
      </c>
      <c r="K25" s="13">
        <v>4.5499999999999999E-2</v>
      </c>
      <c r="L25" s="23">
        <v>133516303</v>
      </c>
      <c r="M25" s="23">
        <v>99.55</v>
      </c>
      <c r="N25" s="23">
        <v>0</v>
      </c>
      <c r="O25" s="23">
        <v>132915.47964000001</v>
      </c>
      <c r="P25" s="13">
        <v>2.67032606E-3</v>
      </c>
      <c r="Q25" s="13">
        <v>5.3902683675999999E-2</v>
      </c>
      <c r="R25" s="62">
        <v>1.0476996928E-2</v>
      </c>
    </row>
    <row r="26" spans="2:18" ht="12.75" customHeight="1" x14ac:dyDescent="0.2">
      <c r="B26" s="57" t="s">
        <v>183</v>
      </c>
      <c r="C26" s="54" t="s">
        <v>2591</v>
      </c>
      <c r="D26" s="54" t="s">
        <v>2591</v>
      </c>
      <c r="E26" s="54" t="s">
        <v>2591</v>
      </c>
      <c r="F26" s="54" t="s">
        <v>2591</v>
      </c>
      <c r="G26" s="54" t="s">
        <v>2591</v>
      </c>
      <c r="H26" s="22">
        <v>2.7590804908169999</v>
      </c>
      <c r="I26" s="54" t="s">
        <v>2591</v>
      </c>
      <c r="J26" s="54" t="s">
        <v>2591</v>
      </c>
      <c r="K26" s="54" t="s">
        <v>2591</v>
      </c>
      <c r="L26" s="54" t="s">
        <v>2591</v>
      </c>
      <c r="M26" s="54" t="s">
        <v>2591</v>
      </c>
      <c r="N26" s="54" t="s">
        <v>2591</v>
      </c>
      <c r="O26" s="22">
        <v>234291.76733</v>
      </c>
      <c r="P26" s="54" t="s">
        <v>2591</v>
      </c>
      <c r="Q26" s="20">
        <v>9.5014930213999996E-2</v>
      </c>
      <c r="R26" s="61">
        <v>1.8467932653000001E-2</v>
      </c>
    </row>
    <row r="27" spans="2:18" ht="12.75" customHeight="1" x14ac:dyDescent="0.2">
      <c r="B27" s="58" t="s">
        <v>184</v>
      </c>
      <c r="C27" s="14" t="s">
        <v>185</v>
      </c>
      <c r="D27" s="14" t="s">
        <v>162</v>
      </c>
      <c r="E27" s="14" t="s">
        <v>163</v>
      </c>
      <c r="F27" s="14" t="s">
        <v>164</v>
      </c>
      <c r="G27" s="54" t="s">
        <v>2591</v>
      </c>
      <c r="H27" s="23">
        <v>4.67</v>
      </c>
      <c r="I27" s="14" t="s">
        <v>49</v>
      </c>
      <c r="J27" s="13">
        <v>3.7499999999999999E-2</v>
      </c>
      <c r="K27" s="13">
        <v>3.7100000000000001E-2</v>
      </c>
      <c r="L27" s="23">
        <v>102868036</v>
      </c>
      <c r="M27" s="23">
        <v>102.8</v>
      </c>
      <c r="N27" s="23">
        <v>0</v>
      </c>
      <c r="O27" s="23">
        <v>105748.34101</v>
      </c>
      <c r="P27" s="13">
        <v>8.0325603279999998E-3</v>
      </c>
      <c r="Q27" s="13">
        <v>4.2885293647999999E-2</v>
      </c>
      <c r="R27" s="62">
        <v>8.335560665E-3</v>
      </c>
    </row>
    <row r="28" spans="2:18" ht="12.75" customHeight="1" x14ac:dyDescent="0.2">
      <c r="B28" s="58" t="s">
        <v>186</v>
      </c>
      <c r="C28" s="14" t="s">
        <v>187</v>
      </c>
      <c r="D28" s="14" t="s">
        <v>162</v>
      </c>
      <c r="E28" s="14" t="s">
        <v>163</v>
      </c>
      <c r="F28" s="14" t="s">
        <v>164</v>
      </c>
      <c r="G28" s="54" t="s">
        <v>2591</v>
      </c>
      <c r="H28" s="23">
        <v>2.14</v>
      </c>
      <c r="I28" s="14" t="s">
        <v>49</v>
      </c>
      <c r="J28" s="13">
        <v>5.0000000000000001E-3</v>
      </c>
      <c r="K28" s="13">
        <v>3.7600000000000001E-2</v>
      </c>
      <c r="L28" s="23">
        <v>176931</v>
      </c>
      <c r="M28" s="23">
        <v>93.78</v>
      </c>
      <c r="N28" s="23">
        <v>0</v>
      </c>
      <c r="O28" s="23">
        <v>165.92589000000001</v>
      </c>
      <c r="P28" s="13">
        <v>6.6212367493215697E-6</v>
      </c>
      <c r="Q28" s="13">
        <v>6.7289760279301401E-5</v>
      </c>
      <c r="R28" s="62">
        <v>1.30790261941053E-5</v>
      </c>
    </row>
    <row r="29" spans="2:18" ht="12.75" customHeight="1" x14ac:dyDescent="0.2">
      <c r="B29" s="58" t="s">
        <v>188</v>
      </c>
      <c r="C29" s="14" t="s">
        <v>189</v>
      </c>
      <c r="D29" s="14" t="s">
        <v>162</v>
      </c>
      <c r="E29" s="14" t="s">
        <v>163</v>
      </c>
      <c r="F29" s="14" t="s">
        <v>164</v>
      </c>
      <c r="G29" s="54" t="s">
        <v>2591</v>
      </c>
      <c r="H29" s="23">
        <v>6.02</v>
      </c>
      <c r="I29" s="14" t="s">
        <v>49</v>
      </c>
      <c r="J29" s="13">
        <v>0.01</v>
      </c>
      <c r="K29" s="13">
        <v>3.8100000000000002E-2</v>
      </c>
      <c r="L29" s="23">
        <v>8568610</v>
      </c>
      <c r="M29" s="23">
        <v>85.38</v>
      </c>
      <c r="N29" s="23">
        <v>0</v>
      </c>
      <c r="O29" s="23">
        <v>7315.8792199999998</v>
      </c>
      <c r="P29" s="13">
        <v>2.26950275E-4</v>
      </c>
      <c r="Q29" s="13">
        <v>2.9668893680000002E-3</v>
      </c>
      <c r="R29" s="62">
        <v>5.7667055999999998E-4</v>
      </c>
    </row>
    <row r="30" spans="2:18" ht="12.75" customHeight="1" x14ac:dyDescent="0.2">
      <c r="B30" s="58" t="s">
        <v>190</v>
      </c>
      <c r="C30" s="14" t="s">
        <v>191</v>
      </c>
      <c r="D30" s="14" t="s">
        <v>162</v>
      </c>
      <c r="E30" s="14" t="s">
        <v>163</v>
      </c>
      <c r="F30" s="14" t="s">
        <v>164</v>
      </c>
      <c r="G30" s="54" t="s">
        <v>2591</v>
      </c>
      <c r="H30" s="23">
        <v>7.82</v>
      </c>
      <c r="I30" s="14" t="s">
        <v>49</v>
      </c>
      <c r="J30" s="13">
        <v>1.2999999999999999E-2</v>
      </c>
      <c r="K30" s="13">
        <v>3.9699999999999999E-2</v>
      </c>
      <c r="L30" s="23">
        <v>4800000</v>
      </c>
      <c r="M30" s="23">
        <v>82.23</v>
      </c>
      <c r="N30" s="23">
        <v>0</v>
      </c>
      <c r="O30" s="23">
        <v>3947.04</v>
      </c>
      <c r="P30" s="13">
        <v>2.22909495E-4</v>
      </c>
      <c r="Q30" s="13">
        <v>1.60068676E-3</v>
      </c>
      <c r="R30" s="62">
        <v>3.1112347500000001E-4</v>
      </c>
    </row>
    <row r="31" spans="2:18" ht="12.75" customHeight="1" x14ac:dyDescent="0.2">
      <c r="B31" s="58" t="s">
        <v>192</v>
      </c>
      <c r="C31" s="14" t="s">
        <v>193</v>
      </c>
      <c r="D31" s="14" t="s">
        <v>162</v>
      </c>
      <c r="E31" s="14" t="s">
        <v>163</v>
      </c>
      <c r="F31" s="14" t="s">
        <v>164</v>
      </c>
      <c r="G31" s="54" t="s">
        <v>2591</v>
      </c>
      <c r="H31" s="23">
        <v>11.85</v>
      </c>
      <c r="I31" s="14" t="s">
        <v>49</v>
      </c>
      <c r="J31" s="13">
        <v>1.4999999999999999E-2</v>
      </c>
      <c r="K31" s="13">
        <v>4.3299999999999998E-2</v>
      </c>
      <c r="L31" s="23">
        <v>4800000</v>
      </c>
      <c r="M31" s="23">
        <v>72.52</v>
      </c>
      <c r="N31" s="23">
        <v>0</v>
      </c>
      <c r="O31" s="23">
        <v>3480.96</v>
      </c>
      <c r="P31" s="13">
        <v>1.89782167E-4</v>
      </c>
      <c r="Q31" s="13">
        <v>1.411672186E-3</v>
      </c>
      <c r="R31" s="62">
        <v>2.7438494900000002E-4</v>
      </c>
    </row>
    <row r="32" spans="2:18" ht="12.75" customHeight="1" x14ac:dyDescent="0.2">
      <c r="B32" s="58" t="s">
        <v>194</v>
      </c>
      <c r="C32" s="14" t="s">
        <v>195</v>
      </c>
      <c r="D32" s="14" t="s">
        <v>162</v>
      </c>
      <c r="E32" s="14" t="s">
        <v>163</v>
      </c>
      <c r="F32" s="14" t="s">
        <v>164</v>
      </c>
      <c r="G32" s="54" t="s">
        <v>2591</v>
      </c>
      <c r="H32" s="23">
        <v>1.65</v>
      </c>
      <c r="I32" s="14" t="s">
        <v>49</v>
      </c>
      <c r="J32" s="13">
        <v>1.7500000000000002E-2</v>
      </c>
      <c r="K32" s="13">
        <v>3.7999999999999999E-2</v>
      </c>
      <c r="L32" s="23">
        <v>100000</v>
      </c>
      <c r="M32" s="23">
        <v>97.32</v>
      </c>
      <c r="N32" s="23">
        <v>0</v>
      </c>
      <c r="O32" s="23">
        <v>97.32</v>
      </c>
      <c r="P32" s="13">
        <v>4.2059286955954001E-6</v>
      </c>
      <c r="Q32" s="13">
        <v>3.9467255353469001E-5</v>
      </c>
      <c r="R32" s="62">
        <v>7.67120085485353E-6</v>
      </c>
    </row>
    <row r="33" spans="2:18" ht="12.75" customHeight="1" x14ac:dyDescent="0.2">
      <c r="B33" s="58" t="s">
        <v>196</v>
      </c>
      <c r="C33" s="14" t="s">
        <v>197</v>
      </c>
      <c r="D33" s="14" t="s">
        <v>162</v>
      </c>
      <c r="E33" s="14" t="s">
        <v>163</v>
      </c>
      <c r="F33" s="14" t="s">
        <v>164</v>
      </c>
      <c r="G33" s="54" t="s">
        <v>2591</v>
      </c>
      <c r="H33" s="23">
        <v>4.5199999999999996</v>
      </c>
      <c r="I33" s="14" t="s">
        <v>49</v>
      </c>
      <c r="J33" s="13">
        <v>2.2499999999999999E-2</v>
      </c>
      <c r="K33" s="13">
        <v>3.6700000000000003E-2</v>
      </c>
      <c r="L33" s="23">
        <v>89684077</v>
      </c>
      <c r="M33" s="23">
        <v>94.49</v>
      </c>
      <c r="N33" s="23">
        <v>0</v>
      </c>
      <c r="O33" s="23">
        <v>84742.484360000002</v>
      </c>
      <c r="P33" s="13">
        <v>3.3155515020000001E-3</v>
      </c>
      <c r="Q33" s="13">
        <v>3.4366556405999997E-2</v>
      </c>
      <c r="R33" s="62">
        <v>6.6797844060000004E-3</v>
      </c>
    </row>
    <row r="34" spans="2:18" ht="12.75" customHeight="1" x14ac:dyDescent="0.2">
      <c r="B34" s="58" t="s">
        <v>198</v>
      </c>
      <c r="C34" s="14" t="s">
        <v>199</v>
      </c>
      <c r="D34" s="14" t="s">
        <v>162</v>
      </c>
      <c r="E34" s="14" t="s">
        <v>163</v>
      </c>
      <c r="F34" s="14" t="s">
        <v>164</v>
      </c>
      <c r="G34" s="54" t="s">
        <v>2591</v>
      </c>
      <c r="H34" s="23">
        <v>3.13</v>
      </c>
      <c r="I34" s="14" t="s">
        <v>49</v>
      </c>
      <c r="J34" s="13">
        <v>0.02</v>
      </c>
      <c r="K34" s="13">
        <v>3.6499999999999998E-2</v>
      </c>
      <c r="L34" s="23">
        <v>29822700</v>
      </c>
      <c r="M34" s="23">
        <v>96.55</v>
      </c>
      <c r="N34" s="23">
        <v>0</v>
      </c>
      <c r="O34" s="23">
        <v>28793.816849999999</v>
      </c>
      <c r="P34" s="13">
        <v>1.1905709500000001E-3</v>
      </c>
      <c r="Q34" s="13">
        <v>1.1677074827000001E-2</v>
      </c>
      <c r="R34" s="62">
        <v>2.2696583680000002E-3</v>
      </c>
    </row>
    <row r="35" spans="2:18" ht="12.75" customHeight="1" x14ac:dyDescent="0.2">
      <c r="B35" s="57" t="s">
        <v>200</v>
      </c>
      <c r="C35" s="54" t="s">
        <v>2591</v>
      </c>
      <c r="D35" s="54" t="s">
        <v>2591</v>
      </c>
      <c r="E35" s="54" t="s">
        <v>2591</v>
      </c>
      <c r="F35" s="54" t="s">
        <v>2591</v>
      </c>
      <c r="G35" s="54" t="s">
        <v>2591</v>
      </c>
      <c r="H35" s="22">
        <v>2.081844995904</v>
      </c>
      <c r="I35" s="54" t="s">
        <v>2591</v>
      </c>
      <c r="J35" s="54" t="s">
        <v>2591</v>
      </c>
      <c r="K35" s="54" t="s">
        <v>2591</v>
      </c>
      <c r="L35" s="54" t="s">
        <v>2591</v>
      </c>
      <c r="M35" s="54" t="s">
        <v>2591</v>
      </c>
      <c r="N35" s="54" t="s">
        <v>2591</v>
      </c>
      <c r="O35" s="22">
        <v>19724.329819999999</v>
      </c>
      <c r="P35" s="54" t="s">
        <v>2591</v>
      </c>
      <c r="Q35" s="20">
        <v>7.9990254999999996E-3</v>
      </c>
      <c r="R35" s="61">
        <v>1.5547605400000001E-3</v>
      </c>
    </row>
    <row r="36" spans="2:18" ht="12.75" customHeight="1" x14ac:dyDescent="0.2">
      <c r="B36" s="58" t="s">
        <v>201</v>
      </c>
      <c r="C36" s="14" t="s">
        <v>202</v>
      </c>
      <c r="D36" s="14" t="s">
        <v>162</v>
      </c>
      <c r="E36" s="14" t="s">
        <v>163</v>
      </c>
      <c r="F36" s="14" t="s">
        <v>164</v>
      </c>
      <c r="G36" s="54" t="s">
        <v>2591</v>
      </c>
      <c r="H36" s="23">
        <v>6.02</v>
      </c>
      <c r="I36" s="14" t="s">
        <v>49</v>
      </c>
      <c r="J36" s="13">
        <v>4.1519E-2</v>
      </c>
      <c r="K36" s="13">
        <v>4.8099999999999997E-2</v>
      </c>
      <c r="L36" s="23">
        <v>20473666</v>
      </c>
      <c r="M36" s="23">
        <v>96.34</v>
      </c>
      <c r="N36" s="23">
        <v>0</v>
      </c>
      <c r="O36" s="23">
        <v>19724.329819999999</v>
      </c>
      <c r="P36" s="13">
        <v>7.4160500899999996E-4</v>
      </c>
      <c r="Q36" s="13">
        <v>7.9990254999999996E-3</v>
      </c>
      <c r="R36" s="62">
        <v>1.5547605400000001E-3</v>
      </c>
    </row>
    <row r="37" spans="2:18" ht="12.75" customHeight="1" x14ac:dyDescent="0.2">
      <c r="B37" s="57" t="s">
        <v>203</v>
      </c>
      <c r="C37" s="54" t="s">
        <v>2591</v>
      </c>
      <c r="D37" s="54" t="s">
        <v>2591</v>
      </c>
      <c r="E37" s="54" t="s">
        <v>2591</v>
      </c>
      <c r="F37" s="54" t="s">
        <v>2591</v>
      </c>
      <c r="G37" s="54" t="s">
        <v>2591</v>
      </c>
      <c r="H37" s="54" t="s">
        <v>2591</v>
      </c>
      <c r="I37" s="54" t="s">
        <v>2591</v>
      </c>
      <c r="J37" s="54" t="s">
        <v>2591</v>
      </c>
      <c r="K37" s="54" t="s">
        <v>2591</v>
      </c>
      <c r="L37" s="54" t="s">
        <v>2591</v>
      </c>
      <c r="M37" s="54" t="s">
        <v>2591</v>
      </c>
      <c r="N37" s="54" t="s">
        <v>2591</v>
      </c>
      <c r="O37" s="54" t="s">
        <v>2591</v>
      </c>
      <c r="P37" s="54" t="s">
        <v>2591</v>
      </c>
      <c r="Q37" s="54" t="s">
        <v>2591</v>
      </c>
      <c r="R37" s="68" t="s">
        <v>2591</v>
      </c>
    </row>
    <row r="38" spans="2:18" ht="12.75" customHeight="1" x14ac:dyDescent="0.2">
      <c r="B38" s="57" t="s">
        <v>204</v>
      </c>
      <c r="C38" s="54" t="s">
        <v>2591</v>
      </c>
      <c r="D38" s="54" t="s">
        <v>2591</v>
      </c>
      <c r="E38" s="54" t="s">
        <v>2591</v>
      </c>
      <c r="F38" s="54" t="s">
        <v>2591</v>
      </c>
      <c r="G38" s="54" t="s">
        <v>2591</v>
      </c>
      <c r="H38" s="22">
        <v>0.50776724737699996</v>
      </c>
      <c r="I38" s="54" t="s">
        <v>2591</v>
      </c>
      <c r="J38" s="54" t="s">
        <v>2591</v>
      </c>
      <c r="K38" s="54" t="s">
        <v>2591</v>
      </c>
      <c r="L38" s="54" t="s">
        <v>2591</v>
      </c>
      <c r="M38" s="54" t="s">
        <v>2591</v>
      </c>
      <c r="N38" s="54" t="s">
        <v>2591</v>
      </c>
      <c r="O38" s="22">
        <v>500502.46223</v>
      </c>
      <c r="P38" s="54" t="s">
        <v>2591</v>
      </c>
      <c r="Q38" s="20">
        <v>0.20297429594999999</v>
      </c>
      <c r="R38" s="61">
        <v>3.9451858981000003E-2</v>
      </c>
    </row>
    <row r="39" spans="2:18" ht="12.75" customHeight="1" x14ac:dyDescent="0.2">
      <c r="B39" s="57" t="s">
        <v>205</v>
      </c>
      <c r="C39" s="54" t="s">
        <v>2591</v>
      </c>
      <c r="D39" s="54" t="s">
        <v>2591</v>
      </c>
      <c r="E39" s="54" t="s">
        <v>2591</v>
      </c>
      <c r="F39" s="54" t="s">
        <v>2591</v>
      </c>
      <c r="G39" s="54" t="s">
        <v>2591</v>
      </c>
      <c r="H39" s="22">
        <v>3.5149847714089999</v>
      </c>
      <c r="I39" s="54" t="s">
        <v>2591</v>
      </c>
      <c r="J39" s="54" t="s">
        <v>2591</v>
      </c>
      <c r="K39" s="54" t="s">
        <v>2591</v>
      </c>
      <c r="L39" s="54" t="s">
        <v>2591</v>
      </c>
      <c r="M39" s="54" t="s">
        <v>2591</v>
      </c>
      <c r="N39" s="54" t="s">
        <v>2591</v>
      </c>
      <c r="O39" s="22">
        <v>6530.9933099999998</v>
      </c>
      <c r="P39" s="54" t="s">
        <v>2591</v>
      </c>
      <c r="Q39" s="20">
        <v>2.648585909E-3</v>
      </c>
      <c r="R39" s="61">
        <v>5.1480231600000001E-4</v>
      </c>
    </row>
    <row r="40" spans="2:18" ht="12.75" customHeight="1" x14ac:dyDescent="0.2">
      <c r="B40" s="58" t="s">
        <v>206</v>
      </c>
      <c r="C40" s="14" t="s">
        <v>207</v>
      </c>
      <c r="D40" s="14" t="s">
        <v>208</v>
      </c>
      <c r="E40" s="14" t="s">
        <v>209</v>
      </c>
      <c r="F40" s="14" t="s">
        <v>210</v>
      </c>
      <c r="G40" s="54" t="s">
        <v>2591</v>
      </c>
      <c r="H40" s="23">
        <v>6.2759999999999998</v>
      </c>
      <c r="I40" s="14" t="s">
        <v>50</v>
      </c>
      <c r="J40" s="13">
        <v>6.5000000000000002E-2</v>
      </c>
      <c r="K40" s="13">
        <v>5.2760000000000001E-2</v>
      </c>
      <c r="L40" s="23">
        <v>1655000</v>
      </c>
      <c r="M40" s="23">
        <v>108.80119999999999</v>
      </c>
      <c r="N40" s="23">
        <v>0</v>
      </c>
      <c r="O40" s="23">
        <v>6530.9933099999998</v>
      </c>
      <c r="P40" s="13">
        <v>1.1033333329999999E-3</v>
      </c>
      <c r="Q40" s="13">
        <v>2.648585909E-3</v>
      </c>
      <c r="R40" s="62">
        <v>5.1480231600000001E-4</v>
      </c>
    </row>
    <row r="41" spans="2:18" ht="12.75" customHeight="1" x14ac:dyDescent="0.2">
      <c r="B41" s="57" t="s">
        <v>211</v>
      </c>
      <c r="C41" s="54" t="s">
        <v>2591</v>
      </c>
      <c r="D41" s="54" t="s">
        <v>2591</v>
      </c>
      <c r="E41" s="54" t="s">
        <v>2591</v>
      </c>
      <c r="F41" s="54" t="s">
        <v>2591</v>
      </c>
      <c r="G41" s="54" t="s">
        <v>2591</v>
      </c>
      <c r="H41" s="22">
        <v>0.46243063424699998</v>
      </c>
      <c r="I41" s="54" t="s">
        <v>2591</v>
      </c>
      <c r="J41" s="54" t="s">
        <v>2591</v>
      </c>
      <c r="K41" s="54" t="s">
        <v>2591</v>
      </c>
      <c r="L41" s="54" t="s">
        <v>2591</v>
      </c>
      <c r="M41" s="54" t="s">
        <v>2591</v>
      </c>
      <c r="N41" s="54" t="s">
        <v>2591</v>
      </c>
      <c r="O41" s="22">
        <v>493971.46892000001</v>
      </c>
      <c r="P41" s="54" t="s">
        <v>2591</v>
      </c>
      <c r="Q41" s="20">
        <v>0.200325710041</v>
      </c>
      <c r="R41" s="61">
        <v>3.8937056664999997E-2</v>
      </c>
    </row>
    <row r="42" spans="2:18" x14ac:dyDescent="0.2">
      <c r="B42" s="58" t="s">
        <v>212</v>
      </c>
      <c r="C42" s="14" t="s">
        <v>213</v>
      </c>
      <c r="D42" s="14" t="s">
        <v>214</v>
      </c>
      <c r="E42" s="14" t="s">
        <v>215</v>
      </c>
      <c r="F42" s="14" t="s">
        <v>216</v>
      </c>
      <c r="G42" s="54" t="s">
        <v>2591</v>
      </c>
      <c r="H42" s="23">
        <v>0.85</v>
      </c>
      <c r="I42" s="14" t="s">
        <v>50</v>
      </c>
      <c r="J42" s="13">
        <v>0</v>
      </c>
      <c r="K42" s="13">
        <v>4.8149999999999998E-2</v>
      </c>
      <c r="L42" s="23">
        <v>56000000</v>
      </c>
      <c r="M42" s="23">
        <v>96.130099999999999</v>
      </c>
      <c r="N42" s="23">
        <v>0</v>
      </c>
      <c r="O42" s="23">
        <v>195251.76871</v>
      </c>
      <c r="P42" s="13">
        <v>1.147611533E-3</v>
      </c>
      <c r="Q42" s="13">
        <v>7.9182608033999999E-2</v>
      </c>
      <c r="R42" s="62">
        <v>1.5390624075E-2</v>
      </c>
    </row>
    <row r="43" spans="2:18" x14ac:dyDescent="0.2">
      <c r="B43" s="58" t="s">
        <v>217</v>
      </c>
      <c r="C43" s="14" t="s">
        <v>218</v>
      </c>
      <c r="D43" s="14" t="s">
        <v>219</v>
      </c>
      <c r="E43" s="14" t="s">
        <v>220</v>
      </c>
      <c r="F43" s="14" t="s">
        <v>210</v>
      </c>
      <c r="G43" s="54" t="s">
        <v>2591</v>
      </c>
      <c r="H43" s="23">
        <v>0.7</v>
      </c>
      <c r="I43" s="14" t="s">
        <v>50</v>
      </c>
      <c r="J43" s="13">
        <v>3.7499999999999999E-3</v>
      </c>
      <c r="K43" s="13">
        <v>4.9950000000000001E-2</v>
      </c>
      <c r="L43" s="23">
        <v>31985000</v>
      </c>
      <c r="M43" s="23">
        <v>96.969700000000003</v>
      </c>
      <c r="N43" s="23">
        <v>0</v>
      </c>
      <c r="O43" s="23">
        <v>112494.15624</v>
      </c>
      <c r="P43" s="13">
        <v>4.9839503799999996E-4</v>
      </c>
      <c r="Q43" s="13">
        <v>4.5620998665000002E-2</v>
      </c>
      <c r="R43" s="62">
        <v>8.8672962129999998E-3</v>
      </c>
    </row>
    <row r="44" spans="2:18" ht="13.5" thickBot="1" x14ac:dyDescent="0.25">
      <c r="B44" s="58" t="s">
        <v>221</v>
      </c>
      <c r="C44" s="14" t="s">
        <v>222</v>
      </c>
      <c r="D44" s="14" t="s">
        <v>223</v>
      </c>
      <c r="E44" s="14" t="s">
        <v>220</v>
      </c>
      <c r="F44" s="14" t="s">
        <v>210</v>
      </c>
      <c r="G44" s="54" t="s">
        <v>2591</v>
      </c>
      <c r="H44" s="23">
        <v>0.57399999999999995</v>
      </c>
      <c r="I44" s="14" t="s">
        <v>50</v>
      </c>
      <c r="J44" s="13">
        <v>1.7500000000000002E-2</v>
      </c>
      <c r="K44" s="13">
        <v>5.1040000000000002E-2</v>
      </c>
      <c r="L44" s="23">
        <v>31000000</v>
      </c>
      <c r="M44" s="23">
        <v>98.846500000000006</v>
      </c>
      <c r="N44" s="23">
        <v>0</v>
      </c>
      <c r="O44" s="23">
        <v>111140.0392</v>
      </c>
      <c r="P44" s="13">
        <v>7.2723860400000003E-4</v>
      </c>
      <c r="Q44" s="13">
        <v>4.5071848613000003E-2</v>
      </c>
      <c r="R44" s="62">
        <v>8.7605586070000005E-3</v>
      </c>
    </row>
    <row r="45" spans="2:18" x14ac:dyDescent="0.2">
      <c r="B45" s="72" t="s">
        <v>224</v>
      </c>
      <c r="C45" s="73" t="s">
        <v>225</v>
      </c>
      <c r="D45" s="73" t="s">
        <v>223</v>
      </c>
      <c r="E45" s="73" t="s">
        <v>220</v>
      </c>
      <c r="F45" s="73" t="s">
        <v>210</v>
      </c>
      <c r="G45" s="69" t="s">
        <v>2591</v>
      </c>
      <c r="H45" s="74">
        <v>0.65500000000000003</v>
      </c>
      <c r="I45" s="73" t="s">
        <v>50</v>
      </c>
      <c r="J45" s="75">
        <v>1.8749999999999999E-2</v>
      </c>
      <c r="K45" s="75">
        <v>5.0849999999999999E-2</v>
      </c>
      <c r="L45" s="74">
        <v>21000000</v>
      </c>
      <c r="M45" s="74">
        <v>98.580100000000002</v>
      </c>
      <c r="N45" s="74">
        <v>0</v>
      </c>
      <c r="O45" s="74">
        <v>75085.50477</v>
      </c>
      <c r="P45" s="75">
        <v>7.2719717400000002E-4</v>
      </c>
      <c r="Q45" s="75">
        <v>3.0450254727000001E-2</v>
      </c>
      <c r="R45" s="76">
        <v>5.9185777670000004E-3</v>
      </c>
    </row>
    <row r="46" spans="2:18" ht="12.75" hidden="1" customHeight="1" x14ac:dyDescent="0.2"/>
    <row r="47" spans="2:18" ht="12.75" hidden="1" customHeight="1" x14ac:dyDescent="0.2"/>
    <row r="48" spans="2:1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1:P19"/>
  <sheetViews>
    <sheetView rightToLeft="1" workbookViewId="0"/>
  </sheetViews>
  <sheetFormatPr defaultRowHeight="12.75" customHeight="1" x14ac:dyDescent="0.2"/>
  <cols>
    <col min="2" max="2" width="44.140625" bestFit="1" customWidth="1"/>
    <col min="3" max="3" width="35.28515625" bestFit="1" customWidth="1"/>
    <col min="4" max="4" width="13.7109375" bestFit="1" customWidth="1"/>
    <col min="5" max="5" width="7.42578125" bestFit="1" customWidth="1"/>
    <col min="6" max="6" width="12.42578125" bestFit="1" customWidth="1"/>
    <col min="7" max="7" width="17.5703125" bestFit="1" customWidth="1"/>
    <col min="8" max="8" width="8.7109375" bestFit="1" customWidth="1"/>
    <col min="9" max="9" width="13.7109375" bestFit="1" customWidth="1"/>
    <col min="10" max="10" width="16.28515625" bestFit="1" customWidth="1"/>
    <col min="11" max="11" width="21.28515625" bestFit="1" customWidth="1"/>
    <col min="12" max="12" width="12.42578125" bestFit="1" customWidth="1"/>
    <col min="13" max="13" width="18.85546875" bestFit="1" customWidth="1"/>
    <col min="14" max="14" width="29" bestFit="1" customWidth="1"/>
    <col min="15" max="15" width="34" bestFit="1" customWidth="1"/>
    <col min="16" max="16" width="30.14062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12533</v>
      </c>
    </row>
    <row r="6" spans="2:16" ht="12.75" customHeight="1" x14ac:dyDescent="0.2">
      <c r="B6" s="45" t="s">
        <v>2467</v>
      </c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7"/>
    </row>
    <row r="7" spans="2:16" ht="12.75" customHeight="1" x14ac:dyDescent="0.2">
      <c r="B7" s="51" t="s">
        <v>2468</v>
      </c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50"/>
    </row>
    <row r="8" spans="2:16" ht="12.75" customHeight="1" x14ac:dyDescent="0.2">
      <c r="B8" s="4" t="s">
        <v>71</v>
      </c>
      <c r="C8" s="4" t="s">
        <v>72</v>
      </c>
      <c r="D8" s="4" t="s">
        <v>229</v>
      </c>
      <c r="E8" s="4" t="s">
        <v>74</v>
      </c>
      <c r="F8" s="4" t="s">
        <v>75</v>
      </c>
      <c r="G8" s="4" t="s">
        <v>139</v>
      </c>
      <c r="H8" s="4" t="s">
        <v>140</v>
      </c>
      <c r="I8" s="4" t="s">
        <v>76</v>
      </c>
      <c r="J8" s="4" t="s">
        <v>77</v>
      </c>
      <c r="K8" s="4" t="s">
        <v>2447</v>
      </c>
      <c r="L8" s="4" t="s">
        <v>141</v>
      </c>
      <c r="M8" s="4" t="s">
        <v>2448</v>
      </c>
      <c r="N8" s="4" t="s">
        <v>144</v>
      </c>
      <c r="O8" s="4" t="s">
        <v>80</v>
      </c>
      <c r="P8" s="4" t="s">
        <v>231</v>
      </c>
    </row>
    <row r="9" spans="2:16" ht="12.75" customHeight="1" x14ac:dyDescent="0.2">
      <c r="B9" s="5"/>
      <c r="C9" s="5"/>
      <c r="D9" s="5"/>
      <c r="E9" s="5"/>
      <c r="F9" s="5"/>
      <c r="G9" s="6" t="s">
        <v>146</v>
      </c>
      <c r="H9" s="6" t="s">
        <v>147</v>
      </c>
      <c r="I9" s="5"/>
      <c r="J9" s="6" t="s">
        <v>12</v>
      </c>
      <c r="K9" s="6" t="s">
        <v>12</v>
      </c>
      <c r="L9" s="6" t="s">
        <v>148</v>
      </c>
      <c r="M9" s="6" t="s">
        <v>11</v>
      </c>
      <c r="N9" s="6" t="s">
        <v>12</v>
      </c>
      <c r="O9" s="6" t="s">
        <v>12</v>
      </c>
      <c r="P9" s="6" t="s">
        <v>12</v>
      </c>
    </row>
    <row r="10" spans="2:16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150</v>
      </c>
      <c r="N10" s="6" t="s">
        <v>151</v>
      </c>
      <c r="O10" s="6" t="s">
        <v>152</v>
      </c>
      <c r="P10" s="6" t="s">
        <v>153</v>
      </c>
    </row>
    <row r="11" spans="2:16" ht="12.75" customHeight="1" x14ac:dyDescent="0.2">
      <c r="B11" s="18" t="s">
        <v>2469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 ht="12.75" customHeight="1" x14ac:dyDescent="0.2">
      <c r="B12" s="18" t="s">
        <v>2470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 ht="12.75" customHeight="1" x14ac:dyDescent="0.2">
      <c r="B13" s="18" t="s">
        <v>2471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16" ht="12.75" customHeight="1" x14ac:dyDescent="0.2">
      <c r="B14" s="18" t="s">
        <v>2472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16" ht="12.75" customHeight="1" x14ac:dyDescent="0.2">
      <c r="B15" s="18" t="s">
        <v>2473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2:16" ht="12.75" customHeight="1" x14ac:dyDescent="0.2">
      <c r="B16" s="18" t="s">
        <v>2474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  <row r="17" spans="2:16" ht="12.75" customHeight="1" x14ac:dyDescent="0.2">
      <c r="B17" s="18" t="s">
        <v>2475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</row>
    <row r="18" spans="2:16" ht="12.75" customHeight="1" x14ac:dyDescent="0.2">
      <c r="B18" s="18" t="s">
        <v>2476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</row>
    <row r="19" spans="2:16" ht="12.75" customHeight="1" x14ac:dyDescent="0.2">
      <c r="B19" s="18" t="s">
        <v>2477</v>
      </c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</row>
  </sheetData>
  <mergeCells count="2">
    <mergeCell ref="B6:P6"/>
    <mergeCell ref="B7:P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Z10000"/>
  <sheetViews>
    <sheetView rightToLeft="1" topLeftCell="O1" workbookViewId="0">
      <selection activeCell="U1" sqref="U1:XFD1048576"/>
    </sheetView>
  </sheetViews>
  <sheetFormatPr defaultColWidth="0" defaultRowHeight="12.75" customHeight="1" zeroHeight="1" x14ac:dyDescent="0.2"/>
  <cols>
    <col min="1" max="1" width="9.140625" customWidth="1"/>
    <col min="2" max="2" width="36.5703125" bestFit="1" customWidth="1"/>
    <col min="3" max="3" width="35.28515625" bestFit="1" customWidth="1"/>
    <col min="4" max="4" width="15" bestFit="1" customWidth="1"/>
    <col min="5" max="5" width="13.7109375" bestFit="1" customWidth="1"/>
    <col min="6" max="6" width="16.28515625" bestFit="1" customWidth="1"/>
    <col min="7" max="7" width="20.140625" bestFit="1" customWidth="1"/>
    <col min="8" max="8" width="10.85546875" customWidth="1"/>
    <col min="9" max="9" width="12.42578125" bestFit="1" customWidth="1"/>
    <col min="10" max="10" width="17.5703125" bestFit="1" customWidth="1"/>
    <col min="11" max="11" width="10.85546875" customWidth="1"/>
    <col min="12" max="12" width="13.7109375" bestFit="1" customWidth="1"/>
    <col min="13" max="13" width="15" bestFit="1" customWidth="1"/>
    <col min="14" max="14" width="18.85546875" bestFit="1" customWidth="1"/>
    <col min="15" max="15" width="12.42578125" bestFit="1" customWidth="1"/>
    <col min="16" max="16" width="12" customWidth="1"/>
    <col min="17" max="17" width="13.7109375" bestFit="1" customWidth="1"/>
    <col min="18" max="18" width="29" bestFit="1" customWidth="1"/>
    <col min="19" max="19" width="34" bestFit="1" customWidth="1"/>
    <col min="20" max="20" width="30.140625" bestFit="1" customWidth="1"/>
    <col min="53" max="16384" width="9.140625" hidden="1"/>
  </cols>
  <sheetData>
    <row r="1" spans="2:20" ht="12.75" customHeight="1" x14ac:dyDescent="0.2">
      <c r="B1" s="1" t="s">
        <v>69</v>
      </c>
      <c r="C1" s="1" t="s">
        <v>1</v>
      </c>
    </row>
    <row r="2" spans="2:20" ht="12.75" customHeight="1" x14ac:dyDescent="0.2">
      <c r="B2" s="1" t="s">
        <v>2</v>
      </c>
      <c r="C2" s="1" t="s">
        <v>3</v>
      </c>
    </row>
    <row r="3" spans="2:20" ht="12.75" customHeight="1" x14ac:dyDescent="0.2">
      <c r="B3" s="1" t="s">
        <v>4</v>
      </c>
      <c r="C3" s="1" t="s">
        <v>5</v>
      </c>
    </row>
    <row r="4" spans="2:20" ht="12.75" customHeight="1" x14ac:dyDescent="0.2">
      <c r="B4" s="1" t="s">
        <v>6</v>
      </c>
      <c r="C4" s="2">
        <v>12533</v>
      </c>
    </row>
    <row r="5" spans="2:20" ht="12.75" customHeight="1" x14ac:dyDescent="0.2"/>
    <row r="6" spans="2:20" ht="12.75" customHeight="1" thickBot="1" x14ac:dyDescent="0.25">
      <c r="B6" s="63" t="s">
        <v>226</v>
      </c>
      <c r="C6" s="65" t="s">
        <v>2591</v>
      </c>
      <c r="D6" s="65" t="s">
        <v>2592</v>
      </c>
      <c r="E6" s="65" t="s">
        <v>2593</v>
      </c>
      <c r="F6" s="65" t="s">
        <v>2594</v>
      </c>
      <c r="G6" s="65" t="s">
        <v>2595</v>
      </c>
      <c r="H6" s="65" t="s">
        <v>2596</v>
      </c>
      <c r="I6" s="65" t="s">
        <v>2597</v>
      </c>
      <c r="J6" s="65" t="s">
        <v>2598</v>
      </c>
      <c r="K6" s="65" t="s">
        <v>2599</v>
      </c>
      <c r="L6" s="65" t="s">
        <v>2600</v>
      </c>
      <c r="M6" s="65" t="s">
        <v>2601</v>
      </c>
      <c r="N6" s="65" t="s">
        <v>2602</v>
      </c>
      <c r="O6" s="65" t="s">
        <v>2603</v>
      </c>
      <c r="P6" s="65" t="s">
        <v>2604</v>
      </c>
      <c r="Q6" s="65" t="s">
        <v>2605</v>
      </c>
      <c r="R6" s="65" t="s">
        <v>2606</v>
      </c>
      <c r="S6" s="65" t="s">
        <v>2607</v>
      </c>
      <c r="T6" s="65" t="s">
        <v>2608</v>
      </c>
    </row>
    <row r="7" spans="2:20" ht="12.75" customHeight="1" thickBot="1" x14ac:dyDescent="0.25">
      <c r="B7" s="71" t="s">
        <v>227</v>
      </c>
      <c r="C7" s="77" t="s">
        <v>2591</v>
      </c>
      <c r="D7" s="77" t="s">
        <v>2591</v>
      </c>
      <c r="E7" s="77" t="s">
        <v>2591</v>
      </c>
      <c r="F7" s="77" t="s">
        <v>2591</v>
      </c>
      <c r="G7" s="77" t="s">
        <v>2591</v>
      </c>
      <c r="H7" s="77" t="s">
        <v>2591</v>
      </c>
      <c r="I7" s="77" t="s">
        <v>2591</v>
      </c>
      <c r="J7" s="77" t="s">
        <v>2591</v>
      </c>
      <c r="K7" s="77" t="s">
        <v>2591</v>
      </c>
      <c r="L7" s="77" t="s">
        <v>2591</v>
      </c>
      <c r="M7" s="77" t="s">
        <v>2591</v>
      </c>
      <c r="N7" s="77" t="s">
        <v>2591</v>
      </c>
      <c r="O7" s="77" t="s">
        <v>2591</v>
      </c>
      <c r="P7" s="77" t="s">
        <v>2591</v>
      </c>
      <c r="Q7" s="77" t="s">
        <v>2591</v>
      </c>
      <c r="R7" s="77" t="s">
        <v>2591</v>
      </c>
      <c r="S7" s="77" t="s">
        <v>2591</v>
      </c>
      <c r="T7" s="77" t="s">
        <v>2591</v>
      </c>
    </row>
    <row r="8" spans="2:20" ht="12.75" customHeight="1" x14ac:dyDescent="0.2">
      <c r="B8" s="56" t="s">
        <v>71</v>
      </c>
      <c r="C8" s="4" t="s">
        <v>72</v>
      </c>
      <c r="D8" s="4" t="s">
        <v>138</v>
      </c>
      <c r="E8" s="4" t="s">
        <v>228</v>
      </c>
      <c r="F8" s="4" t="s">
        <v>73</v>
      </c>
      <c r="G8" s="4" t="s">
        <v>229</v>
      </c>
      <c r="H8" s="4" t="s">
        <v>74</v>
      </c>
      <c r="I8" s="4" t="s">
        <v>75</v>
      </c>
      <c r="J8" s="4" t="s">
        <v>139</v>
      </c>
      <c r="K8" s="4" t="s">
        <v>140</v>
      </c>
      <c r="L8" s="4" t="s">
        <v>76</v>
      </c>
      <c r="M8" s="4" t="s">
        <v>230</v>
      </c>
      <c r="N8" s="4" t="s">
        <v>78</v>
      </c>
      <c r="O8" s="4" t="s">
        <v>141</v>
      </c>
      <c r="P8" s="4" t="s">
        <v>142</v>
      </c>
      <c r="Q8" s="4" t="s">
        <v>79</v>
      </c>
      <c r="R8" s="4" t="s">
        <v>144</v>
      </c>
      <c r="S8" s="4" t="s">
        <v>80</v>
      </c>
      <c r="T8" s="59" t="s">
        <v>231</v>
      </c>
    </row>
    <row r="9" spans="2:20" ht="12.75" customHeight="1" x14ac:dyDescent="0.2">
      <c r="B9" s="67" t="s">
        <v>2591</v>
      </c>
      <c r="C9" s="53" t="s">
        <v>2591</v>
      </c>
      <c r="D9" s="53" t="s">
        <v>2591</v>
      </c>
      <c r="E9" s="53" t="s">
        <v>2591</v>
      </c>
      <c r="F9" s="53" t="s">
        <v>2591</v>
      </c>
      <c r="G9" s="53" t="s">
        <v>2591</v>
      </c>
      <c r="H9" s="53" t="s">
        <v>2591</v>
      </c>
      <c r="I9" s="53" t="s">
        <v>2591</v>
      </c>
      <c r="J9" s="6" t="s">
        <v>146</v>
      </c>
      <c r="K9" s="6" t="s">
        <v>147</v>
      </c>
      <c r="L9" s="53" t="s">
        <v>2591</v>
      </c>
      <c r="M9" s="6" t="s">
        <v>12</v>
      </c>
      <c r="N9" s="6" t="s">
        <v>12</v>
      </c>
      <c r="O9" s="6" t="s">
        <v>148</v>
      </c>
      <c r="P9" s="6" t="s">
        <v>149</v>
      </c>
      <c r="Q9" s="6" t="s">
        <v>11</v>
      </c>
      <c r="R9" s="6" t="s">
        <v>12</v>
      </c>
      <c r="S9" s="6" t="s">
        <v>12</v>
      </c>
      <c r="T9" s="60" t="s">
        <v>12</v>
      </c>
    </row>
    <row r="10" spans="2:20" ht="12.75" customHeight="1" x14ac:dyDescent="0.2">
      <c r="B10" s="67" t="s">
        <v>2591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150</v>
      </c>
      <c r="N10" s="6" t="s">
        <v>151</v>
      </c>
      <c r="O10" s="6" t="s">
        <v>152</v>
      </c>
      <c r="P10" s="6" t="s">
        <v>153</v>
      </c>
      <c r="Q10" s="6" t="s">
        <v>154</v>
      </c>
      <c r="R10" s="6" t="s">
        <v>155</v>
      </c>
      <c r="S10" s="6" t="s">
        <v>232</v>
      </c>
      <c r="T10" s="60" t="s">
        <v>233</v>
      </c>
    </row>
    <row r="11" spans="2:20" ht="12.75" customHeight="1" x14ac:dyDescent="0.2">
      <c r="B11" s="57" t="s">
        <v>234</v>
      </c>
      <c r="C11" s="54" t="s">
        <v>2591</v>
      </c>
      <c r="D11" s="54" t="s">
        <v>2591</v>
      </c>
      <c r="E11" s="54" t="s">
        <v>2591</v>
      </c>
      <c r="F11" s="54" t="s">
        <v>2591</v>
      </c>
      <c r="G11" s="54" t="s">
        <v>2591</v>
      </c>
      <c r="H11" s="54" t="s">
        <v>2591</v>
      </c>
      <c r="I11" s="54" t="s">
        <v>2591</v>
      </c>
      <c r="J11" s="54" t="s">
        <v>2591</v>
      </c>
      <c r="K11" s="22">
        <v>0.20559737020999999</v>
      </c>
      <c r="L11" s="54" t="s">
        <v>2591</v>
      </c>
      <c r="M11" s="54" t="s">
        <v>2591</v>
      </c>
      <c r="N11" s="54" t="s">
        <v>2591</v>
      </c>
      <c r="O11" s="54" t="s">
        <v>2591</v>
      </c>
      <c r="P11" s="54" t="s">
        <v>2591</v>
      </c>
      <c r="Q11" s="22">
        <v>4061.6054399999998</v>
      </c>
      <c r="R11" s="54" t="s">
        <v>2591</v>
      </c>
      <c r="S11" s="20">
        <v>1</v>
      </c>
      <c r="T11" s="61">
        <v>3.2015403900000002E-4</v>
      </c>
    </row>
    <row r="12" spans="2:20" ht="12.75" customHeight="1" x14ac:dyDescent="0.2">
      <c r="B12" s="57" t="s">
        <v>235</v>
      </c>
      <c r="C12" s="54" t="s">
        <v>2591</v>
      </c>
      <c r="D12" s="54" t="s">
        <v>2591</v>
      </c>
      <c r="E12" s="54" t="s">
        <v>2591</v>
      </c>
      <c r="F12" s="54" t="s">
        <v>2591</v>
      </c>
      <c r="G12" s="54" t="s">
        <v>2591</v>
      </c>
      <c r="H12" s="54" t="s">
        <v>2591</v>
      </c>
      <c r="I12" s="54" t="s">
        <v>2591</v>
      </c>
      <c r="J12" s="54" t="s">
        <v>2591</v>
      </c>
      <c r="K12" s="22">
        <v>0.20559737020999999</v>
      </c>
      <c r="L12" s="54" t="s">
        <v>2591</v>
      </c>
      <c r="M12" s="54" t="s">
        <v>2591</v>
      </c>
      <c r="N12" s="54" t="s">
        <v>2591</v>
      </c>
      <c r="O12" s="54" t="s">
        <v>2591</v>
      </c>
      <c r="P12" s="54" t="s">
        <v>2591</v>
      </c>
      <c r="Q12" s="22">
        <v>4061.6054399999998</v>
      </c>
      <c r="R12" s="54" t="s">
        <v>2591</v>
      </c>
      <c r="S12" s="20">
        <v>1</v>
      </c>
      <c r="T12" s="61">
        <v>3.2015403900000002E-4</v>
      </c>
    </row>
    <row r="13" spans="2:20" ht="12.75" customHeight="1" x14ac:dyDescent="0.2">
      <c r="B13" s="57" t="s">
        <v>236</v>
      </c>
      <c r="C13" s="54" t="s">
        <v>2591</v>
      </c>
      <c r="D13" s="54" t="s">
        <v>2591</v>
      </c>
      <c r="E13" s="54" t="s">
        <v>2591</v>
      </c>
      <c r="F13" s="54" t="s">
        <v>2591</v>
      </c>
      <c r="G13" s="54" t="s">
        <v>2591</v>
      </c>
      <c r="H13" s="54" t="s">
        <v>2591</v>
      </c>
      <c r="I13" s="54" t="s">
        <v>2591</v>
      </c>
      <c r="J13" s="54" t="s">
        <v>2591</v>
      </c>
      <c r="K13" s="54" t="s">
        <v>2591</v>
      </c>
      <c r="L13" s="54" t="s">
        <v>2591</v>
      </c>
      <c r="M13" s="54" t="s">
        <v>2591</v>
      </c>
      <c r="N13" s="54" t="s">
        <v>2591</v>
      </c>
      <c r="O13" s="54" t="s">
        <v>2591</v>
      </c>
      <c r="P13" s="54" t="s">
        <v>2591</v>
      </c>
      <c r="Q13" s="54" t="s">
        <v>2591</v>
      </c>
      <c r="R13" s="54" t="s">
        <v>2591</v>
      </c>
      <c r="S13" s="54" t="s">
        <v>2591</v>
      </c>
      <c r="T13" s="68" t="s">
        <v>2591</v>
      </c>
    </row>
    <row r="14" spans="2:20" ht="12.75" customHeight="1" x14ac:dyDescent="0.2">
      <c r="B14" s="57" t="s">
        <v>237</v>
      </c>
      <c r="C14" s="54" t="s">
        <v>2591</v>
      </c>
      <c r="D14" s="54" t="s">
        <v>2591</v>
      </c>
      <c r="E14" s="54" t="s">
        <v>2591</v>
      </c>
      <c r="F14" s="54" t="s">
        <v>2591</v>
      </c>
      <c r="G14" s="54" t="s">
        <v>2591</v>
      </c>
      <c r="H14" s="54" t="s">
        <v>2591</v>
      </c>
      <c r="I14" s="54" t="s">
        <v>2591</v>
      </c>
      <c r="J14" s="54" t="s">
        <v>2591</v>
      </c>
      <c r="K14" s="22">
        <v>0.20559737020999999</v>
      </c>
      <c r="L14" s="54" t="s">
        <v>2591</v>
      </c>
      <c r="M14" s="54" t="s">
        <v>2591</v>
      </c>
      <c r="N14" s="54" t="s">
        <v>2591</v>
      </c>
      <c r="O14" s="54" t="s">
        <v>2591</v>
      </c>
      <c r="P14" s="54" t="s">
        <v>2591</v>
      </c>
      <c r="Q14" s="22">
        <v>4061.6054399999998</v>
      </c>
      <c r="R14" s="54" t="s">
        <v>2591</v>
      </c>
      <c r="S14" s="20">
        <v>1</v>
      </c>
      <c r="T14" s="61">
        <v>3.2015403900000002E-4</v>
      </c>
    </row>
    <row r="15" spans="2:20" ht="12.75" customHeight="1" x14ac:dyDescent="0.2">
      <c r="B15" s="58" t="s">
        <v>238</v>
      </c>
      <c r="C15" s="14" t="s">
        <v>239</v>
      </c>
      <c r="D15" s="14" t="s">
        <v>162</v>
      </c>
      <c r="E15" s="14" t="s">
        <v>240</v>
      </c>
      <c r="F15" s="21">
        <v>513257873</v>
      </c>
      <c r="G15" s="14" t="s">
        <v>241</v>
      </c>
      <c r="H15" s="14" t="s">
        <v>242</v>
      </c>
      <c r="I15" s="14" t="s">
        <v>243</v>
      </c>
      <c r="J15" s="54" t="s">
        <v>2591</v>
      </c>
      <c r="K15" s="24">
        <v>0.46</v>
      </c>
      <c r="L15" s="14" t="s">
        <v>49</v>
      </c>
      <c r="M15" s="13">
        <v>5.9499999999999997E-2</v>
      </c>
      <c r="N15" s="13">
        <v>6.2700000000000006E-2</v>
      </c>
      <c r="O15" s="23">
        <v>394300</v>
      </c>
      <c r="P15" s="25">
        <v>1030.08</v>
      </c>
      <c r="Q15" s="23">
        <v>4061.6054399999998</v>
      </c>
      <c r="R15" s="13">
        <v>2.6286666665999998E-2</v>
      </c>
      <c r="S15" s="13">
        <v>1</v>
      </c>
      <c r="T15" s="62">
        <v>3.2015403900000002E-4</v>
      </c>
    </row>
    <row r="16" spans="2:20" ht="12.75" customHeight="1" x14ac:dyDescent="0.2">
      <c r="B16" s="57" t="s">
        <v>244</v>
      </c>
      <c r="C16" s="54" t="s">
        <v>2591</v>
      </c>
      <c r="D16" s="54" t="s">
        <v>2591</v>
      </c>
      <c r="E16" s="54" t="s">
        <v>2591</v>
      </c>
      <c r="F16" s="54" t="s">
        <v>2591</v>
      </c>
      <c r="G16" s="54" t="s">
        <v>2591</v>
      </c>
      <c r="H16" s="54" t="s">
        <v>2591</v>
      </c>
      <c r="I16" s="54" t="s">
        <v>2591</v>
      </c>
      <c r="J16" s="54" t="s">
        <v>2591</v>
      </c>
      <c r="K16" s="54" t="s">
        <v>2591</v>
      </c>
      <c r="L16" s="54" t="s">
        <v>2591</v>
      </c>
      <c r="M16" s="54" t="s">
        <v>2591</v>
      </c>
      <c r="N16" s="54" t="s">
        <v>2591</v>
      </c>
      <c r="O16" s="54" t="s">
        <v>2591</v>
      </c>
      <c r="P16" s="54" t="s">
        <v>2591</v>
      </c>
      <c r="Q16" s="54" t="s">
        <v>2591</v>
      </c>
      <c r="R16" s="54" t="s">
        <v>2591</v>
      </c>
      <c r="S16" s="54" t="s">
        <v>2591</v>
      </c>
      <c r="T16" s="68" t="s">
        <v>2591</v>
      </c>
    </row>
    <row r="17" spans="2:20" ht="12.75" customHeight="1" x14ac:dyDescent="0.2">
      <c r="B17" s="57" t="s">
        <v>245</v>
      </c>
      <c r="C17" s="54" t="s">
        <v>2591</v>
      </c>
      <c r="D17" s="54" t="s">
        <v>2591</v>
      </c>
      <c r="E17" s="54" t="s">
        <v>2591</v>
      </c>
      <c r="F17" s="54" t="s">
        <v>2591</v>
      </c>
      <c r="G17" s="54" t="s">
        <v>2591</v>
      </c>
      <c r="H17" s="54" t="s">
        <v>2591</v>
      </c>
      <c r="I17" s="54" t="s">
        <v>2591</v>
      </c>
      <c r="J17" s="54" t="s">
        <v>2591</v>
      </c>
      <c r="K17" s="54" t="s">
        <v>2591</v>
      </c>
      <c r="L17" s="54" t="s">
        <v>2591</v>
      </c>
      <c r="M17" s="54" t="s">
        <v>2591</v>
      </c>
      <c r="N17" s="54" t="s">
        <v>2591</v>
      </c>
      <c r="O17" s="54" t="s">
        <v>2591</v>
      </c>
      <c r="P17" s="54" t="s">
        <v>2591</v>
      </c>
      <c r="Q17" s="54" t="s">
        <v>2591</v>
      </c>
      <c r="R17" s="54" t="s">
        <v>2591</v>
      </c>
      <c r="S17" s="54" t="s">
        <v>2591</v>
      </c>
      <c r="T17" s="68" t="s">
        <v>2591</v>
      </c>
    </row>
    <row r="18" spans="2:20" ht="12.75" customHeight="1" thickBot="1" x14ac:dyDescent="0.25">
      <c r="B18" s="57" t="s">
        <v>246</v>
      </c>
      <c r="C18" s="54" t="s">
        <v>2591</v>
      </c>
      <c r="D18" s="54" t="s">
        <v>2591</v>
      </c>
      <c r="E18" s="54" t="s">
        <v>2591</v>
      </c>
      <c r="F18" s="54" t="s">
        <v>2591</v>
      </c>
      <c r="G18" s="54" t="s">
        <v>2591</v>
      </c>
      <c r="H18" s="54" t="s">
        <v>2591</v>
      </c>
      <c r="I18" s="54" t="s">
        <v>2591</v>
      </c>
      <c r="J18" s="54" t="s">
        <v>2591</v>
      </c>
      <c r="K18" s="54" t="s">
        <v>2591</v>
      </c>
      <c r="L18" s="54" t="s">
        <v>2591</v>
      </c>
      <c r="M18" s="54" t="s">
        <v>2591</v>
      </c>
      <c r="N18" s="54" t="s">
        <v>2591</v>
      </c>
      <c r="O18" s="54" t="s">
        <v>2591</v>
      </c>
      <c r="P18" s="54" t="s">
        <v>2591</v>
      </c>
      <c r="Q18" s="54" t="s">
        <v>2591</v>
      </c>
      <c r="R18" s="54" t="s">
        <v>2591</v>
      </c>
      <c r="S18" s="54" t="s">
        <v>2591</v>
      </c>
      <c r="T18" s="68" t="s">
        <v>2591</v>
      </c>
    </row>
    <row r="19" spans="2:20" ht="12.75" customHeight="1" x14ac:dyDescent="0.2">
      <c r="B19" s="64" t="s">
        <v>247</v>
      </c>
      <c r="C19" s="69" t="s">
        <v>2591</v>
      </c>
      <c r="D19" s="69" t="s">
        <v>2591</v>
      </c>
      <c r="E19" s="69" t="s">
        <v>2591</v>
      </c>
      <c r="F19" s="69" t="s">
        <v>2591</v>
      </c>
      <c r="G19" s="69" t="s">
        <v>2591</v>
      </c>
      <c r="H19" s="69" t="s">
        <v>2591</v>
      </c>
      <c r="I19" s="69" t="s">
        <v>2591</v>
      </c>
      <c r="J19" s="69" t="s">
        <v>2591</v>
      </c>
      <c r="K19" s="69" t="s">
        <v>2591</v>
      </c>
      <c r="L19" s="69" t="s">
        <v>2591</v>
      </c>
      <c r="M19" s="69" t="s">
        <v>2591</v>
      </c>
      <c r="N19" s="69" t="s">
        <v>2591</v>
      </c>
      <c r="O19" s="69" t="s">
        <v>2591</v>
      </c>
      <c r="P19" s="69" t="s">
        <v>2591</v>
      </c>
      <c r="Q19" s="69" t="s">
        <v>2591</v>
      </c>
      <c r="R19" s="69" t="s">
        <v>2591</v>
      </c>
      <c r="S19" s="69" t="s">
        <v>2591</v>
      </c>
      <c r="T19" s="70" t="s">
        <v>2591</v>
      </c>
    </row>
    <row r="20" spans="2:20" ht="12.75" hidden="1" customHeight="1" x14ac:dyDescent="0.2"/>
    <row r="21" spans="2:20" ht="12.75" hidden="1" customHeight="1" x14ac:dyDescent="0.2"/>
    <row r="22" spans="2:20" ht="12.75" hidden="1" customHeight="1" x14ac:dyDescent="0.2"/>
    <row r="23" spans="2:20" ht="12.75" hidden="1" customHeight="1" x14ac:dyDescent="0.2"/>
    <row r="24" spans="2:20" ht="12.75" hidden="1" customHeight="1" x14ac:dyDescent="0.2"/>
    <row r="25" spans="2:20" ht="12.75" hidden="1" customHeight="1" x14ac:dyDescent="0.2"/>
    <row r="26" spans="2:20" ht="12.75" hidden="1" customHeight="1" x14ac:dyDescent="0.2"/>
    <row r="27" spans="2:20" ht="12.75" hidden="1" customHeight="1" x14ac:dyDescent="0.2"/>
    <row r="28" spans="2:20" ht="12.75" hidden="1" customHeight="1" x14ac:dyDescent="0.2"/>
    <row r="29" spans="2:20" ht="12.75" hidden="1" customHeight="1" x14ac:dyDescent="0.2"/>
    <row r="30" spans="2:20" ht="12.75" hidden="1" customHeight="1" x14ac:dyDescent="0.2"/>
    <row r="31" spans="2:20" ht="12.75" hidden="1" customHeight="1" x14ac:dyDescent="0.2"/>
    <row r="32" spans="2:20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Z10000"/>
  <sheetViews>
    <sheetView rightToLeft="1" topLeftCell="O1" workbookViewId="0">
      <selection activeCell="V1" sqref="V1:XFD1048576"/>
    </sheetView>
  </sheetViews>
  <sheetFormatPr defaultColWidth="0" defaultRowHeight="12.75" customHeight="1" zeroHeight="1" x14ac:dyDescent="0.2"/>
  <cols>
    <col min="1" max="1" width="9.140625" customWidth="1"/>
    <col min="2" max="2" width="27.5703125" customWidth="1"/>
    <col min="3" max="3" width="31.7109375" bestFit="1" customWidth="1"/>
    <col min="4" max="5" width="10.85546875" customWidth="1"/>
    <col min="6" max="6" width="11.7109375" bestFit="1" customWidth="1"/>
    <col min="7" max="7" width="31.140625" bestFit="1" customWidth="1"/>
    <col min="8" max="9" width="10.85546875" customWidth="1"/>
    <col min="10" max="10" width="12.85546875" bestFit="1" customWidth="1"/>
    <col min="11" max="11" width="10.85546875" customWidth="1"/>
    <col min="12" max="12" width="13.28515625" bestFit="1" customWidth="1"/>
    <col min="13" max="13" width="12" customWidth="1"/>
    <col min="14" max="14" width="13.28515625" bestFit="1" customWidth="1"/>
    <col min="15" max="15" width="12.7109375" bestFit="1" customWidth="1"/>
    <col min="16" max="16" width="12" customWidth="1"/>
    <col min="17" max="17" width="17.7109375" bestFit="1" customWidth="1"/>
    <col min="18" max="18" width="13.140625" bestFit="1" customWidth="1"/>
    <col min="19" max="19" width="21.7109375" bestFit="1" customWidth="1"/>
    <col min="20" max="20" width="25.28515625" bestFit="1" customWidth="1"/>
    <col min="21" max="21" width="22.85546875" bestFit="1" customWidth="1"/>
    <col min="53" max="16384" width="9.140625" hidden="1"/>
  </cols>
  <sheetData>
    <row r="1" spans="2:21" ht="12.75" customHeight="1" x14ac:dyDescent="0.2">
      <c r="B1" s="1" t="s">
        <v>69</v>
      </c>
      <c r="C1" s="1" t="s">
        <v>1</v>
      </c>
    </row>
    <row r="2" spans="2:21" ht="12.75" customHeight="1" x14ac:dyDescent="0.2">
      <c r="B2" s="1" t="s">
        <v>2</v>
      </c>
      <c r="C2" s="1" t="s">
        <v>3</v>
      </c>
    </row>
    <row r="3" spans="2:21" ht="12.75" customHeight="1" x14ac:dyDescent="0.2">
      <c r="B3" s="1" t="s">
        <v>4</v>
      </c>
      <c r="C3" s="1" t="s">
        <v>5</v>
      </c>
    </row>
    <row r="4" spans="2:21" ht="12.75" customHeight="1" x14ac:dyDescent="0.2">
      <c r="B4" s="1" t="s">
        <v>6</v>
      </c>
      <c r="C4" s="2">
        <v>12533</v>
      </c>
    </row>
    <row r="5" spans="2:21" ht="12.75" customHeight="1" x14ac:dyDescent="0.2"/>
    <row r="6" spans="2:21" ht="12.75" customHeight="1" thickBot="1" x14ac:dyDescent="0.25">
      <c r="B6" s="63" t="s">
        <v>248</v>
      </c>
      <c r="C6" s="65" t="s">
        <v>2591</v>
      </c>
      <c r="D6" s="65" t="s">
        <v>2592</v>
      </c>
      <c r="E6" s="65" t="s">
        <v>2593</v>
      </c>
      <c r="F6" s="65" t="s">
        <v>2594</v>
      </c>
      <c r="G6" s="65" t="s">
        <v>2595</v>
      </c>
      <c r="H6" s="65" t="s">
        <v>2596</v>
      </c>
      <c r="I6" s="65" t="s">
        <v>2597</v>
      </c>
      <c r="J6" s="65" t="s">
        <v>2598</v>
      </c>
      <c r="K6" s="65" t="s">
        <v>2599</v>
      </c>
      <c r="L6" s="65" t="s">
        <v>2600</v>
      </c>
      <c r="M6" s="65" t="s">
        <v>2601</v>
      </c>
      <c r="N6" s="65" t="s">
        <v>2602</v>
      </c>
      <c r="O6" s="65" t="s">
        <v>2603</v>
      </c>
      <c r="P6" s="65" t="s">
        <v>2604</v>
      </c>
      <c r="Q6" s="65" t="s">
        <v>2605</v>
      </c>
      <c r="R6" s="65" t="s">
        <v>2606</v>
      </c>
      <c r="S6" s="65" t="s">
        <v>2607</v>
      </c>
      <c r="T6" s="65" t="s">
        <v>2608</v>
      </c>
      <c r="U6" s="65" t="s">
        <v>2609</v>
      </c>
    </row>
    <row r="7" spans="2:21" ht="12.75" customHeight="1" thickBot="1" x14ac:dyDescent="0.25">
      <c r="B7" s="71" t="s">
        <v>249</v>
      </c>
      <c r="C7" s="77" t="s">
        <v>2591</v>
      </c>
      <c r="D7" s="77" t="s">
        <v>2591</v>
      </c>
      <c r="E7" s="77" t="s">
        <v>2591</v>
      </c>
      <c r="F7" s="77" t="s">
        <v>2591</v>
      </c>
      <c r="G7" s="77" t="s">
        <v>2591</v>
      </c>
      <c r="H7" s="77" t="s">
        <v>2591</v>
      </c>
      <c r="I7" s="77" t="s">
        <v>2591</v>
      </c>
      <c r="J7" s="77" t="s">
        <v>2591</v>
      </c>
      <c r="K7" s="77" t="s">
        <v>2591</v>
      </c>
      <c r="L7" s="77" t="s">
        <v>2591</v>
      </c>
      <c r="M7" s="77" t="s">
        <v>2591</v>
      </c>
      <c r="N7" s="77" t="s">
        <v>2591</v>
      </c>
      <c r="O7" s="77" t="s">
        <v>2591</v>
      </c>
      <c r="P7" s="77" t="s">
        <v>2591</v>
      </c>
      <c r="Q7" s="77" t="s">
        <v>2591</v>
      </c>
      <c r="R7" s="77" t="s">
        <v>2591</v>
      </c>
      <c r="S7" s="77" t="s">
        <v>2591</v>
      </c>
      <c r="T7" s="77" t="s">
        <v>2591</v>
      </c>
      <c r="U7" s="77" t="s">
        <v>2591</v>
      </c>
    </row>
    <row r="8" spans="2:21" ht="12.75" customHeight="1" thickBot="1" x14ac:dyDescent="0.25">
      <c r="B8" s="56" t="s">
        <v>71</v>
      </c>
      <c r="C8" s="4" t="s">
        <v>72</v>
      </c>
      <c r="D8" s="4" t="s">
        <v>138</v>
      </c>
      <c r="E8" s="4" t="s">
        <v>228</v>
      </c>
      <c r="F8" s="4" t="s">
        <v>73</v>
      </c>
      <c r="G8" s="4" t="s">
        <v>229</v>
      </c>
      <c r="H8" s="4" t="s">
        <v>74</v>
      </c>
      <c r="I8" s="4" t="s">
        <v>75</v>
      </c>
      <c r="J8" s="4" t="s">
        <v>139</v>
      </c>
      <c r="K8" s="4" t="s">
        <v>140</v>
      </c>
      <c r="L8" s="4" t="s">
        <v>76</v>
      </c>
      <c r="M8" s="4" t="s">
        <v>77</v>
      </c>
      <c r="N8" s="4" t="s">
        <v>250</v>
      </c>
      <c r="O8" s="4" t="s">
        <v>141</v>
      </c>
      <c r="P8" s="4" t="s">
        <v>142</v>
      </c>
      <c r="Q8" s="4" t="s">
        <v>143</v>
      </c>
      <c r="R8" s="4" t="s">
        <v>79</v>
      </c>
      <c r="S8" s="4" t="s">
        <v>144</v>
      </c>
      <c r="T8" s="4" t="s">
        <v>80</v>
      </c>
      <c r="U8" s="59" t="s">
        <v>231</v>
      </c>
    </row>
    <row r="9" spans="2:21" ht="12.75" customHeight="1" thickBot="1" x14ac:dyDescent="0.25">
      <c r="B9" s="67" t="s">
        <v>2591</v>
      </c>
      <c r="C9" s="53" t="s">
        <v>2591</v>
      </c>
      <c r="D9" s="53" t="s">
        <v>2591</v>
      </c>
      <c r="E9" s="53" t="s">
        <v>2591</v>
      </c>
      <c r="F9" s="53" t="s">
        <v>2591</v>
      </c>
      <c r="G9" s="53" t="s">
        <v>2591</v>
      </c>
      <c r="H9" s="53" t="s">
        <v>2591</v>
      </c>
      <c r="I9" s="53" t="s">
        <v>2591</v>
      </c>
      <c r="J9" s="6" t="s">
        <v>146</v>
      </c>
      <c r="K9" s="6" t="s">
        <v>147</v>
      </c>
      <c r="L9" s="53" t="s">
        <v>2591</v>
      </c>
      <c r="M9" s="6" t="s">
        <v>12</v>
      </c>
      <c r="N9" s="6" t="s">
        <v>12</v>
      </c>
      <c r="O9" s="6" t="s">
        <v>148</v>
      </c>
      <c r="P9" s="6" t="s">
        <v>149</v>
      </c>
      <c r="Q9" s="6" t="s">
        <v>11</v>
      </c>
      <c r="R9" s="6" t="s">
        <v>11</v>
      </c>
      <c r="S9" s="6" t="s">
        <v>12</v>
      </c>
      <c r="T9" s="6" t="s">
        <v>12</v>
      </c>
      <c r="U9" s="60" t="s">
        <v>12</v>
      </c>
    </row>
    <row r="10" spans="2:21" ht="12.75" customHeight="1" thickBot="1" x14ac:dyDescent="0.25">
      <c r="B10" s="67" t="s">
        <v>2591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150</v>
      </c>
      <c r="N10" s="6" t="s">
        <v>151</v>
      </c>
      <c r="O10" s="6" t="s">
        <v>152</v>
      </c>
      <c r="P10" s="6" t="s">
        <v>153</v>
      </c>
      <c r="Q10" s="6" t="s">
        <v>154</v>
      </c>
      <c r="R10" s="6" t="s">
        <v>155</v>
      </c>
      <c r="S10" s="6" t="s">
        <v>232</v>
      </c>
      <c r="T10" s="6" t="s">
        <v>233</v>
      </c>
      <c r="U10" s="60" t="s">
        <v>251</v>
      </c>
    </row>
    <row r="11" spans="2:21" ht="12.75" customHeight="1" thickBot="1" x14ac:dyDescent="0.25">
      <c r="B11" s="57" t="s">
        <v>252</v>
      </c>
      <c r="C11" s="54" t="s">
        <v>2591</v>
      </c>
      <c r="D11" s="54" t="s">
        <v>2591</v>
      </c>
      <c r="E11" s="54" t="s">
        <v>2591</v>
      </c>
      <c r="F11" s="54" t="s">
        <v>2591</v>
      </c>
      <c r="G11" s="54" t="s">
        <v>2591</v>
      </c>
      <c r="H11" s="54" t="s">
        <v>2591</v>
      </c>
      <c r="I11" s="54" t="s">
        <v>2591</v>
      </c>
      <c r="J11" s="54" t="s">
        <v>2591</v>
      </c>
      <c r="K11" s="22">
        <v>2.0997142899319998</v>
      </c>
      <c r="L11" s="54" t="s">
        <v>2591</v>
      </c>
      <c r="M11" s="54" t="s">
        <v>2591</v>
      </c>
      <c r="N11" s="54" t="s">
        <v>2591</v>
      </c>
      <c r="O11" s="54" t="s">
        <v>2591</v>
      </c>
      <c r="P11" s="54" t="s">
        <v>2591</v>
      </c>
      <c r="Q11" s="54" t="s">
        <v>2591</v>
      </c>
      <c r="R11" s="22">
        <f>+R12+R419</f>
        <v>3101978.9622900011</v>
      </c>
      <c r="S11" s="54" t="s">
        <v>2591</v>
      </c>
      <c r="T11" s="20">
        <f t="shared" ref="T11:U11" si="0">+T12+T419</f>
        <v>0.99999999999999967</v>
      </c>
      <c r="U11" s="61">
        <f t="shared" si="0"/>
        <v>0.24457073969927082</v>
      </c>
    </row>
    <row r="12" spans="2:21" ht="12.75" customHeight="1" thickBot="1" x14ac:dyDescent="0.25">
      <c r="B12" s="57" t="s">
        <v>253</v>
      </c>
      <c r="C12" s="54" t="s">
        <v>2591</v>
      </c>
      <c r="D12" s="54" t="s">
        <v>2591</v>
      </c>
      <c r="E12" s="54" t="s">
        <v>2591</v>
      </c>
      <c r="F12" s="54" t="s">
        <v>2591</v>
      </c>
      <c r="G12" s="54" t="s">
        <v>2591</v>
      </c>
      <c r="H12" s="54" t="s">
        <v>2591</v>
      </c>
      <c r="I12" s="54" t="s">
        <v>2591</v>
      </c>
      <c r="J12" s="54" t="s">
        <v>2591</v>
      </c>
      <c r="K12" s="22">
        <v>2.0852492219830001</v>
      </c>
      <c r="L12" s="54" t="s">
        <v>2591</v>
      </c>
      <c r="M12" s="54" t="s">
        <v>2591</v>
      </c>
      <c r="N12" s="54" t="s">
        <v>2591</v>
      </c>
      <c r="O12" s="54" t="s">
        <v>2591</v>
      </c>
      <c r="P12" s="54" t="s">
        <v>2591</v>
      </c>
      <c r="Q12" s="54" t="s">
        <v>2591</v>
      </c>
      <c r="R12" s="22">
        <f>+R13+R211+R402</f>
        <v>2508780.8948300011</v>
      </c>
      <c r="S12" s="54" t="s">
        <v>2591</v>
      </c>
      <c r="T12" s="20">
        <f t="shared" ref="T12:U12" si="1">+T13+T211+T402</f>
        <v>0.8087678624931488</v>
      </c>
      <c r="U12" s="61">
        <f t="shared" si="1"/>
        <v>0.19780095437494763</v>
      </c>
    </row>
    <row r="13" spans="2:21" ht="12.75" customHeight="1" thickBot="1" x14ac:dyDescent="0.25">
      <c r="B13" s="57" t="s">
        <v>254</v>
      </c>
      <c r="C13" s="54" t="s">
        <v>2591</v>
      </c>
      <c r="D13" s="54" t="s">
        <v>2591</v>
      </c>
      <c r="E13" s="54" t="s">
        <v>2591</v>
      </c>
      <c r="F13" s="54" t="s">
        <v>2591</v>
      </c>
      <c r="G13" s="54" t="s">
        <v>2591</v>
      </c>
      <c r="H13" s="54" t="s">
        <v>2591</v>
      </c>
      <c r="I13" s="54" t="s">
        <v>2591</v>
      </c>
      <c r="J13" s="54" t="s">
        <v>2591</v>
      </c>
      <c r="K13" s="22">
        <v>2.3158367304010001</v>
      </c>
      <c r="L13" s="54" t="s">
        <v>2591</v>
      </c>
      <c r="M13" s="54" t="s">
        <v>2591</v>
      </c>
      <c r="N13" s="54" t="s">
        <v>2591</v>
      </c>
      <c r="O13" s="54" t="s">
        <v>2591</v>
      </c>
      <c r="P13" s="54" t="s">
        <v>2591</v>
      </c>
      <c r="Q13" s="54" t="s">
        <v>2591</v>
      </c>
      <c r="R13" s="22">
        <f>SUM(R14:R210)</f>
        <v>1609269.9701500013</v>
      </c>
      <c r="S13" s="54" t="s">
        <v>2591</v>
      </c>
      <c r="T13" s="20">
        <f t="shared" ref="T13:U13" si="2">SUM(T14:T210)</f>
        <v>0.51878816385072279</v>
      </c>
      <c r="U13" s="61">
        <f t="shared" si="2"/>
        <v>0.12688040498019784</v>
      </c>
    </row>
    <row r="14" spans="2:21" ht="12.75" customHeight="1" thickBot="1" x14ac:dyDescent="0.25">
      <c r="B14" s="58" t="s">
        <v>255</v>
      </c>
      <c r="C14" s="14" t="s">
        <v>256</v>
      </c>
      <c r="D14" s="14" t="s">
        <v>162</v>
      </c>
      <c r="E14" s="14" t="s">
        <v>240</v>
      </c>
      <c r="F14" s="21">
        <v>1153</v>
      </c>
      <c r="G14" s="14" t="s">
        <v>257</v>
      </c>
      <c r="H14" s="14" t="s">
        <v>95</v>
      </c>
      <c r="I14" s="14" t="s">
        <v>96</v>
      </c>
      <c r="J14" s="54" t="s">
        <v>2591</v>
      </c>
      <c r="K14" s="23">
        <v>1.69</v>
      </c>
      <c r="L14" s="14" t="s">
        <v>49</v>
      </c>
      <c r="M14" s="13">
        <v>1E-3</v>
      </c>
      <c r="N14" s="13">
        <v>1.8599999999999998E-2</v>
      </c>
      <c r="O14" s="23">
        <v>14509869</v>
      </c>
      <c r="P14" s="25">
        <v>107.57</v>
      </c>
      <c r="Q14" s="23">
        <v>0</v>
      </c>
      <c r="R14" s="23">
        <v>15608.266079999999</v>
      </c>
      <c r="S14" s="13">
        <v>9.6732459999999999E-3</v>
      </c>
      <c r="T14" s="13">
        <f>+R14/$R$11</f>
        <v>5.0317124228583974E-3</v>
      </c>
      <c r="U14" s="62">
        <f>+R14/'סכום נכסי הקרן'!$C$42</f>
        <v>1.2306096292124887E-3</v>
      </c>
    </row>
    <row r="15" spans="2:21" ht="12.75" customHeight="1" thickBot="1" x14ac:dyDescent="0.25">
      <c r="B15" s="58" t="s">
        <v>258</v>
      </c>
      <c r="C15" s="14" t="s">
        <v>259</v>
      </c>
      <c r="D15" s="14" t="s">
        <v>162</v>
      </c>
      <c r="E15" s="14" t="s">
        <v>240</v>
      </c>
      <c r="F15" s="21">
        <v>1153</v>
      </c>
      <c r="G15" s="14" t="s">
        <v>257</v>
      </c>
      <c r="H15" s="14" t="s">
        <v>95</v>
      </c>
      <c r="I15" s="14" t="s">
        <v>96</v>
      </c>
      <c r="J15" s="54" t="s">
        <v>2591</v>
      </c>
      <c r="K15" s="23">
        <v>0.48</v>
      </c>
      <c r="L15" s="14" t="s">
        <v>49</v>
      </c>
      <c r="M15" s="13">
        <v>5.0000000000000001E-3</v>
      </c>
      <c r="N15" s="13">
        <v>3.0200000000000001E-2</v>
      </c>
      <c r="O15" s="23">
        <v>1244439.56</v>
      </c>
      <c r="P15" s="25">
        <v>110.5</v>
      </c>
      <c r="Q15" s="23">
        <v>0</v>
      </c>
      <c r="R15" s="23">
        <v>1375.10571</v>
      </c>
      <c r="S15" s="13">
        <v>1.1010570484000001E-2</v>
      </c>
      <c r="T15" s="13">
        <f t="shared" ref="T15:T78" si="3">+R15/$R$11</f>
        <v>4.4329949581116559E-4</v>
      </c>
      <c r="U15" s="62">
        <f>+R15/'סכום נכסי הקרן'!$C$42</f>
        <v>1.0841808559885058E-4</v>
      </c>
    </row>
    <row r="16" spans="2:21" ht="12.75" customHeight="1" thickBot="1" x14ac:dyDescent="0.25">
      <c r="B16" s="58" t="s">
        <v>260</v>
      </c>
      <c r="C16" s="14" t="s">
        <v>261</v>
      </c>
      <c r="D16" s="14" t="s">
        <v>162</v>
      </c>
      <c r="E16" s="14" t="s">
        <v>240</v>
      </c>
      <c r="F16" s="21">
        <v>748</v>
      </c>
      <c r="G16" s="14" t="s">
        <v>257</v>
      </c>
      <c r="H16" s="14" t="s">
        <v>95</v>
      </c>
      <c r="I16" s="14" t="s">
        <v>96</v>
      </c>
      <c r="J16" s="54" t="s">
        <v>2591</v>
      </c>
      <c r="K16" s="23">
        <v>4.2300000000000004</v>
      </c>
      <c r="L16" s="14" t="s">
        <v>49</v>
      </c>
      <c r="M16" s="13">
        <v>2E-3</v>
      </c>
      <c r="N16" s="13">
        <v>2.0199999999999999E-2</v>
      </c>
      <c r="O16" s="23">
        <v>25996582.440000001</v>
      </c>
      <c r="P16" s="25">
        <v>100.68</v>
      </c>
      <c r="Q16" s="23">
        <v>0</v>
      </c>
      <c r="R16" s="23">
        <v>26173.359199999999</v>
      </c>
      <c r="S16" s="13">
        <v>6.3554018260000003E-3</v>
      </c>
      <c r="T16" s="13">
        <f t="shared" si="3"/>
        <v>8.4376327235558719E-3</v>
      </c>
      <c r="U16" s="62">
        <f>+R16/'סכום נכסי הקרן'!$C$42</f>
        <v>2.0635980765108331E-3</v>
      </c>
    </row>
    <row r="17" spans="2:21" ht="12.75" customHeight="1" thickBot="1" x14ac:dyDescent="0.25">
      <c r="B17" s="58" t="s">
        <v>262</v>
      </c>
      <c r="C17" s="14" t="s">
        <v>263</v>
      </c>
      <c r="D17" s="14" t="s">
        <v>162</v>
      </c>
      <c r="E17" s="14" t="s">
        <v>240</v>
      </c>
      <c r="F17" s="21">
        <v>1739</v>
      </c>
      <c r="G17" s="14" t="s">
        <v>241</v>
      </c>
      <c r="H17" s="14" t="s">
        <v>95</v>
      </c>
      <c r="I17" s="14" t="s">
        <v>96</v>
      </c>
      <c r="J17" s="54" t="s">
        <v>2591</v>
      </c>
      <c r="K17" s="23">
        <v>2.2000000000000002</v>
      </c>
      <c r="L17" s="14" t="s">
        <v>49</v>
      </c>
      <c r="M17" s="13">
        <v>8.3000000000000001E-3</v>
      </c>
      <c r="N17" s="13">
        <v>1.7500000000000002E-2</v>
      </c>
      <c r="O17" s="23">
        <v>7478750.0099999998</v>
      </c>
      <c r="P17" s="25">
        <v>110.19</v>
      </c>
      <c r="Q17" s="23">
        <v>0</v>
      </c>
      <c r="R17" s="23">
        <v>8240.8346399999991</v>
      </c>
      <c r="S17" s="13">
        <v>6.3013330120000001E-3</v>
      </c>
      <c r="T17" s="13">
        <f t="shared" si="3"/>
        <v>2.6566378238478752E-3</v>
      </c>
      <c r="U17" s="62">
        <f>+R17/'סכום נכסי הקרן'!$C$42</f>
        <v>6.4973587769153612E-4</v>
      </c>
    </row>
    <row r="18" spans="2:21" ht="12.75" customHeight="1" thickBot="1" x14ac:dyDescent="0.25">
      <c r="B18" s="58" t="s">
        <v>264</v>
      </c>
      <c r="C18" s="14" t="s">
        <v>265</v>
      </c>
      <c r="D18" s="14" t="s">
        <v>162</v>
      </c>
      <c r="E18" s="14" t="s">
        <v>240</v>
      </c>
      <c r="F18" s="21">
        <v>1739</v>
      </c>
      <c r="G18" s="14" t="s">
        <v>241</v>
      </c>
      <c r="H18" s="14" t="s">
        <v>95</v>
      </c>
      <c r="I18" s="14" t="s">
        <v>96</v>
      </c>
      <c r="J18" s="54" t="s">
        <v>2591</v>
      </c>
      <c r="K18" s="23">
        <v>5.7</v>
      </c>
      <c r="L18" s="14" t="s">
        <v>49</v>
      </c>
      <c r="M18" s="13">
        <v>1.6500000000000001E-2</v>
      </c>
      <c r="N18" s="13">
        <v>2.41E-2</v>
      </c>
      <c r="O18" s="23">
        <v>15400000</v>
      </c>
      <c r="P18" s="25">
        <v>107.75</v>
      </c>
      <c r="Q18" s="23">
        <v>0</v>
      </c>
      <c r="R18" s="23">
        <v>16593.5</v>
      </c>
      <c r="S18" s="13">
        <v>7.2791762610000003E-3</v>
      </c>
      <c r="T18" s="13">
        <f t="shared" si="3"/>
        <v>5.3493270591848359E-3</v>
      </c>
      <c r="U18" s="62">
        <f>+R18/'סכום נכסי הקרן'!$C$42</f>
        <v>1.3082888757581606E-3</v>
      </c>
    </row>
    <row r="19" spans="2:21" ht="12.75" customHeight="1" thickBot="1" x14ac:dyDescent="0.25">
      <c r="B19" s="58" t="s">
        <v>266</v>
      </c>
      <c r="C19" s="14" t="s">
        <v>267</v>
      </c>
      <c r="D19" s="14" t="s">
        <v>162</v>
      </c>
      <c r="E19" s="14" t="s">
        <v>240</v>
      </c>
      <c r="F19" s="21">
        <v>604</v>
      </c>
      <c r="G19" s="14" t="s">
        <v>257</v>
      </c>
      <c r="H19" s="14" t="s">
        <v>95</v>
      </c>
      <c r="I19" s="14" t="s">
        <v>96</v>
      </c>
      <c r="J19" s="54" t="s">
        <v>2591</v>
      </c>
      <c r="K19" s="23">
        <v>1.47</v>
      </c>
      <c r="L19" s="14" t="s">
        <v>49</v>
      </c>
      <c r="M19" s="13">
        <v>8.3000000000000001E-3</v>
      </c>
      <c r="N19" s="13">
        <v>1.9E-2</v>
      </c>
      <c r="O19" s="23">
        <v>44875089</v>
      </c>
      <c r="P19" s="25">
        <v>110.14</v>
      </c>
      <c r="Q19" s="23">
        <v>0</v>
      </c>
      <c r="R19" s="23">
        <v>49425.423020000002</v>
      </c>
      <c r="S19" s="13">
        <v>1.4752341630999999E-2</v>
      </c>
      <c r="T19" s="13">
        <f t="shared" si="3"/>
        <v>1.5933513289694345E-2</v>
      </c>
      <c r="U19" s="62">
        <f>+R19/'סכום נכסי הקרן'!$C$42</f>
        <v>3.8968711312687082E-3</v>
      </c>
    </row>
    <row r="20" spans="2:21" ht="12.75" customHeight="1" thickBot="1" x14ac:dyDescent="0.25">
      <c r="B20" s="58" t="s">
        <v>268</v>
      </c>
      <c r="C20" s="14" t="s">
        <v>269</v>
      </c>
      <c r="D20" s="14" t="s">
        <v>162</v>
      </c>
      <c r="E20" s="14" t="s">
        <v>240</v>
      </c>
      <c r="F20" s="21">
        <v>604</v>
      </c>
      <c r="G20" s="14" t="s">
        <v>257</v>
      </c>
      <c r="H20" s="14" t="s">
        <v>95</v>
      </c>
      <c r="I20" s="14" t="s">
        <v>96</v>
      </c>
      <c r="J20" s="54" t="s">
        <v>2591</v>
      </c>
      <c r="K20" s="23">
        <v>3.9</v>
      </c>
      <c r="L20" s="14" t="s">
        <v>49</v>
      </c>
      <c r="M20" s="13">
        <v>1E-3</v>
      </c>
      <c r="N20" s="13">
        <v>1.9300000000000001E-2</v>
      </c>
      <c r="O20" s="23">
        <v>59074979</v>
      </c>
      <c r="P20" s="25">
        <v>101.31</v>
      </c>
      <c r="Q20" s="23">
        <v>0</v>
      </c>
      <c r="R20" s="23">
        <v>59848.861219999999</v>
      </c>
      <c r="S20" s="13">
        <v>1.8830148966999999E-2</v>
      </c>
      <c r="T20" s="13">
        <f t="shared" si="3"/>
        <v>1.9293767606927047E-2</v>
      </c>
      <c r="U20" s="62">
        <f>+R20/'סכום נכסי הקרן'!$C$42</f>
        <v>4.7186910152119789E-3</v>
      </c>
    </row>
    <row r="21" spans="2:21" ht="12.75" customHeight="1" thickBot="1" x14ac:dyDescent="0.25">
      <c r="B21" s="58" t="s">
        <v>270</v>
      </c>
      <c r="C21" s="14" t="s">
        <v>271</v>
      </c>
      <c r="D21" s="14" t="s">
        <v>162</v>
      </c>
      <c r="E21" s="14" t="s">
        <v>240</v>
      </c>
      <c r="F21" s="21">
        <v>604</v>
      </c>
      <c r="G21" s="14" t="s">
        <v>257</v>
      </c>
      <c r="H21" s="14" t="s">
        <v>95</v>
      </c>
      <c r="I21" s="14" t="s">
        <v>96</v>
      </c>
      <c r="J21" s="54" t="s">
        <v>2591</v>
      </c>
      <c r="K21" s="23">
        <v>5.89</v>
      </c>
      <c r="L21" s="14" t="s">
        <v>49</v>
      </c>
      <c r="M21" s="13">
        <v>1E-3</v>
      </c>
      <c r="N21" s="13">
        <v>2.12E-2</v>
      </c>
      <c r="O21" s="23">
        <v>11849000</v>
      </c>
      <c r="P21" s="25">
        <v>96.64</v>
      </c>
      <c r="Q21" s="23">
        <v>0</v>
      </c>
      <c r="R21" s="23">
        <v>11450.873600000001</v>
      </c>
      <c r="S21" s="13">
        <v>4.7646985249999996E-3</v>
      </c>
      <c r="T21" s="13">
        <f t="shared" si="3"/>
        <v>3.6914736493075767E-3</v>
      </c>
      <c r="U21" s="62">
        <f>+R21/'סכום נכסי הקרן'!$C$42</f>
        <v>9.0282644099152088E-4</v>
      </c>
    </row>
    <row r="22" spans="2:21" ht="12.75" customHeight="1" thickBot="1" x14ac:dyDescent="0.25">
      <c r="B22" s="58" t="s">
        <v>272</v>
      </c>
      <c r="C22" s="14" t="s">
        <v>273</v>
      </c>
      <c r="D22" s="14" t="s">
        <v>162</v>
      </c>
      <c r="E22" s="14" t="s">
        <v>240</v>
      </c>
      <c r="F22" s="21">
        <v>604</v>
      </c>
      <c r="G22" s="14" t="s">
        <v>257</v>
      </c>
      <c r="H22" s="14" t="s">
        <v>95</v>
      </c>
      <c r="I22" s="14" t="s">
        <v>96</v>
      </c>
      <c r="J22" s="54" t="s">
        <v>2591</v>
      </c>
      <c r="K22" s="23">
        <v>3.3</v>
      </c>
      <c r="L22" s="14" t="s">
        <v>49</v>
      </c>
      <c r="M22" s="13">
        <v>1.8599999999999998E-2</v>
      </c>
      <c r="N22" s="13">
        <v>1.9400000000000001E-2</v>
      </c>
      <c r="O22" s="23">
        <v>8400000</v>
      </c>
      <c r="P22" s="25">
        <v>99.82</v>
      </c>
      <c r="Q22" s="23">
        <v>0</v>
      </c>
      <c r="R22" s="23">
        <v>8384.8799999999992</v>
      </c>
      <c r="S22" s="13">
        <v>6.8400566739999996E-3</v>
      </c>
      <c r="T22" s="13">
        <f t="shared" si="3"/>
        <v>2.7030744250470208E-3</v>
      </c>
      <c r="U22" s="62">
        <f>+R22/'סכום נכסי הקרן'!$C$42</f>
        <v>6.6109291159593118E-4</v>
      </c>
    </row>
    <row r="23" spans="2:21" ht="12.75" customHeight="1" thickBot="1" x14ac:dyDescent="0.25">
      <c r="B23" s="58" t="s">
        <v>274</v>
      </c>
      <c r="C23" s="14" t="s">
        <v>275</v>
      </c>
      <c r="D23" s="14" t="s">
        <v>162</v>
      </c>
      <c r="E23" s="14" t="s">
        <v>240</v>
      </c>
      <c r="F23" s="21">
        <v>604</v>
      </c>
      <c r="G23" s="14" t="s">
        <v>257</v>
      </c>
      <c r="H23" s="14" t="s">
        <v>95</v>
      </c>
      <c r="I23" s="14" t="s">
        <v>96</v>
      </c>
      <c r="J23" s="54" t="s">
        <v>2591</v>
      </c>
      <c r="K23" s="23">
        <v>5.77</v>
      </c>
      <c r="L23" s="14" t="s">
        <v>49</v>
      </c>
      <c r="M23" s="13">
        <v>2.0199999999999999E-2</v>
      </c>
      <c r="N23" s="13">
        <v>2.1299999999999999E-2</v>
      </c>
      <c r="O23" s="23">
        <v>5200000</v>
      </c>
      <c r="P23" s="25">
        <v>99.47</v>
      </c>
      <c r="Q23" s="23">
        <v>0</v>
      </c>
      <c r="R23" s="23">
        <v>5172.4399999999996</v>
      </c>
      <c r="S23" s="13">
        <v>2.4496848850000001E-3</v>
      </c>
      <c r="T23" s="13">
        <f t="shared" si="3"/>
        <v>1.6674645646795438E-3</v>
      </c>
      <c r="U23" s="62">
        <f>+R23/'סכום נכסי הקרן'!$C$42</f>
        <v>4.078130420059987E-4</v>
      </c>
    </row>
    <row r="24" spans="2:21" ht="12.75" customHeight="1" thickBot="1" x14ac:dyDescent="0.25">
      <c r="B24" s="58" t="s">
        <v>276</v>
      </c>
      <c r="C24" s="14" t="s">
        <v>277</v>
      </c>
      <c r="D24" s="14" t="s">
        <v>162</v>
      </c>
      <c r="E24" s="14" t="s">
        <v>240</v>
      </c>
      <c r="F24" s="21">
        <v>231</v>
      </c>
      <c r="G24" s="14" t="s">
        <v>257</v>
      </c>
      <c r="H24" s="14" t="s">
        <v>95</v>
      </c>
      <c r="I24" s="14" t="s">
        <v>96</v>
      </c>
      <c r="J24" s="54" t="s">
        <v>2591</v>
      </c>
      <c r="K24" s="23">
        <v>0.75</v>
      </c>
      <c r="L24" s="14" t="s">
        <v>49</v>
      </c>
      <c r="M24" s="13">
        <v>8.6E-3</v>
      </c>
      <c r="N24" s="13">
        <v>2.8299999999999999E-2</v>
      </c>
      <c r="O24" s="23">
        <v>10762653</v>
      </c>
      <c r="P24" s="25">
        <v>111.16</v>
      </c>
      <c r="Q24" s="23">
        <v>0</v>
      </c>
      <c r="R24" s="23">
        <v>11963.765069999999</v>
      </c>
      <c r="S24" s="13">
        <v>4.3027360010000001E-3</v>
      </c>
      <c r="T24" s="13">
        <f t="shared" si="3"/>
        <v>3.8568169595734089E-3</v>
      </c>
      <c r="U24" s="62">
        <f>+R24/'סכום נכסי הקרן'!$C$42</f>
        <v>9.4326457668756139E-4</v>
      </c>
    </row>
    <row r="25" spans="2:21" ht="12.75" customHeight="1" thickBot="1" x14ac:dyDescent="0.25">
      <c r="B25" s="58" t="s">
        <v>278</v>
      </c>
      <c r="C25" s="14" t="s">
        <v>279</v>
      </c>
      <c r="D25" s="14" t="s">
        <v>162</v>
      </c>
      <c r="E25" s="14" t="s">
        <v>240</v>
      </c>
      <c r="F25" s="21">
        <v>231</v>
      </c>
      <c r="G25" s="14" t="s">
        <v>257</v>
      </c>
      <c r="H25" s="14" t="s">
        <v>95</v>
      </c>
      <c r="I25" s="14" t="s">
        <v>96</v>
      </c>
      <c r="J25" s="54" t="s">
        <v>2591</v>
      </c>
      <c r="K25" s="23">
        <v>3.67</v>
      </c>
      <c r="L25" s="14" t="s">
        <v>49</v>
      </c>
      <c r="M25" s="13">
        <v>1.2200000000000001E-2</v>
      </c>
      <c r="N25" s="13">
        <v>1.9400000000000001E-2</v>
      </c>
      <c r="O25" s="23">
        <v>20286690</v>
      </c>
      <c r="P25" s="25">
        <v>109.98</v>
      </c>
      <c r="Q25" s="23">
        <v>0</v>
      </c>
      <c r="R25" s="23">
        <v>22311.301660000001</v>
      </c>
      <c r="S25" s="13">
        <v>6.7272215390000003E-3</v>
      </c>
      <c r="T25" s="13">
        <f t="shared" si="3"/>
        <v>7.1926025067329709E-3</v>
      </c>
      <c r="U25" s="62">
        <f>+R25/'סכום נכסי הקרן'!$C$42</f>
        <v>1.7591001154345124E-3</v>
      </c>
    </row>
    <row r="26" spans="2:21" ht="12.75" customHeight="1" thickBot="1" x14ac:dyDescent="0.25">
      <c r="B26" s="58" t="s">
        <v>280</v>
      </c>
      <c r="C26" s="14" t="s">
        <v>281</v>
      </c>
      <c r="D26" s="14" t="s">
        <v>162</v>
      </c>
      <c r="E26" s="14" t="s">
        <v>240</v>
      </c>
      <c r="F26" s="21">
        <v>231</v>
      </c>
      <c r="G26" s="14" t="s">
        <v>257</v>
      </c>
      <c r="H26" s="14" t="s">
        <v>95</v>
      </c>
      <c r="I26" s="14" t="s">
        <v>96</v>
      </c>
      <c r="J26" s="54" t="s">
        <v>2591</v>
      </c>
      <c r="K26" s="23">
        <v>2.4700000000000002</v>
      </c>
      <c r="L26" s="14" t="s">
        <v>49</v>
      </c>
      <c r="M26" s="13">
        <v>3.8E-3</v>
      </c>
      <c r="N26" s="13">
        <v>1.83E-2</v>
      </c>
      <c r="O26" s="23">
        <v>27871978</v>
      </c>
      <c r="P26" s="25">
        <v>106.16</v>
      </c>
      <c r="Q26" s="23">
        <v>0</v>
      </c>
      <c r="R26" s="23">
        <v>29588.89184</v>
      </c>
      <c r="S26" s="13">
        <v>9.2906593330000006E-3</v>
      </c>
      <c r="T26" s="13">
        <f t="shared" si="3"/>
        <v>9.5387145431045529E-3</v>
      </c>
      <c r="U26" s="62">
        <f>+R26/'סכום נכסי הקרן'!$C$42</f>
        <v>2.3328904715872725E-3</v>
      </c>
    </row>
    <row r="27" spans="2:21" ht="12.75" customHeight="1" thickBot="1" x14ac:dyDescent="0.25">
      <c r="B27" s="58" t="s">
        <v>282</v>
      </c>
      <c r="C27" s="14" t="s">
        <v>283</v>
      </c>
      <c r="D27" s="14" t="s">
        <v>162</v>
      </c>
      <c r="E27" s="14" t="s">
        <v>240</v>
      </c>
      <c r="F27" s="21">
        <v>231</v>
      </c>
      <c r="G27" s="14" t="s">
        <v>257</v>
      </c>
      <c r="H27" s="14" t="s">
        <v>284</v>
      </c>
      <c r="I27" s="14" t="s">
        <v>285</v>
      </c>
      <c r="J27" s="54" t="s">
        <v>2591</v>
      </c>
      <c r="K27" s="23">
        <v>0.66</v>
      </c>
      <c r="L27" s="14" t="s">
        <v>49</v>
      </c>
      <c r="M27" s="13">
        <v>9.4999999999999998E-3</v>
      </c>
      <c r="N27" s="13">
        <v>2.53E-2</v>
      </c>
      <c r="O27" s="23">
        <v>2196691.83</v>
      </c>
      <c r="P27" s="25">
        <v>112.04</v>
      </c>
      <c r="Q27" s="23">
        <v>0</v>
      </c>
      <c r="R27" s="23">
        <v>2461.17353</v>
      </c>
      <c r="S27" s="13">
        <v>6.8339784730000004E-3</v>
      </c>
      <c r="T27" s="13">
        <f t="shared" si="3"/>
        <v>7.9342044543818132E-4</v>
      </c>
      <c r="U27" s="62">
        <f>+R27/'סכום נכסי הקרן'!$C$42</f>
        <v>1.9404742523334095E-4</v>
      </c>
    </row>
    <row r="28" spans="2:21" ht="12.75" customHeight="1" thickBot="1" x14ac:dyDescent="0.25">
      <c r="B28" s="58" t="s">
        <v>286</v>
      </c>
      <c r="C28" s="14" t="s">
        <v>287</v>
      </c>
      <c r="D28" s="14" t="s">
        <v>162</v>
      </c>
      <c r="E28" s="14" t="s">
        <v>240</v>
      </c>
      <c r="F28" s="21">
        <v>231</v>
      </c>
      <c r="G28" s="14" t="s">
        <v>257</v>
      </c>
      <c r="H28" s="14" t="s">
        <v>284</v>
      </c>
      <c r="I28" s="14" t="s">
        <v>285</v>
      </c>
      <c r="J28" s="54" t="s">
        <v>2591</v>
      </c>
      <c r="K28" s="23">
        <v>0.25</v>
      </c>
      <c r="L28" s="14" t="s">
        <v>49</v>
      </c>
      <c r="M28" s="13">
        <v>0.01</v>
      </c>
      <c r="N28" s="13">
        <v>5.45E-2</v>
      </c>
      <c r="O28" s="23">
        <v>100000</v>
      </c>
      <c r="P28" s="25">
        <v>111.03</v>
      </c>
      <c r="Q28" s="23">
        <v>0</v>
      </c>
      <c r="R28" s="23">
        <v>111.03</v>
      </c>
      <c r="S28" s="13">
        <v>2.48034327E-4</v>
      </c>
      <c r="T28" s="13">
        <f t="shared" si="3"/>
        <v>3.5793279499882021E-5</v>
      </c>
      <c r="U28" s="62">
        <f>+R28/'סכום נכסי הקרן'!$C$42</f>
        <v>8.7539888435488924E-6</v>
      </c>
    </row>
    <row r="29" spans="2:21" ht="12.75" customHeight="1" thickBot="1" x14ac:dyDescent="0.25">
      <c r="B29" s="58" t="s">
        <v>288</v>
      </c>
      <c r="C29" s="14" t="s">
        <v>289</v>
      </c>
      <c r="D29" s="14" t="s">
        <v>162</v>
      </c>
      <c r="E29" s="14" t="s">
        <v>240</v>
      </c>
      <c r="F29" s="21">
        <v>231</v>
      </c>
      <c r="G29" s="14" t="s">
        <v>257</v>
      </c>
      <c r="H29" s="14" t="s">
        <v>95</v>
      </c>
      <c r="I29" s="14" t="s">
        <v>96</v>
      </c>
      <c r="J29" s="54" t="s">
        <v>2591</v>
      </c>
      <c r="K29" s="23">
        <v>6.46</v>
      </c>
      <c r="L29" s="14" t="s">
        <v>49</v>
      </c>
      <c r="M29" s="13">
        <v>2E-3</v>
      </c>
      <c r="N29" s="13">
        <v>2.1600000000000001E-2</v>
      </c>
      <c r="O29" s="23">
        <v>10310000</v>
      </c>
      <c r="P29" s="25">
        <v>98.52</v>
      </c>
      <c r="Q29" s="23">
        <v>0</v>
      </c>
      <c r="R29" s="23">
        <v>10157.412</v>
      </c>
      <c r="S29" s="13">
        <v>1.0757377829000001E-2</v>
      </c>
      <c r="T29" s="13">
        <f t="shared" si="3"/>
        <v>3.2744941611407333E-3</v>
      </c>
      <c r="U29" s="62">
        <f>+R29/'סכום נכסי הקרן'!$C$42</f>
        <v>8.0084545913113264E-4</v>
      </c>
    </row>
    <row r="30" spans="2:21" ht="12.75" customHeight="1" thickBot="1" x14ac:dyDescent="0.25">
      <c r="B30" s="58" t="s">
        <v>290</v>
      </c>
      <c r="C30" s="14" t="s">
        <v>291</v>
      </c>
      <c r="D30" s="14" t="s">
        <v>162</v>
      </c>
      <c r="E30" s="14" t="s">
        <v>240</v>
      </c>
      <c r="F30" s="21">
        <v>231</v>
      </c>
      <c r="G30" s="14" t="s">
        <v>257</v>
      </c>
      <c r="H30" s="14" t="s">
        <v>95</v>
      </c>
      <c r="I30" s="14" t="s">
        <v>96</v>
      </c>
      <c r="J30" s="54" t="s">
        <v>2591</v>
      </c>
      <c r="K30" s="23">
        <v>4.26</v>
      </c>
      <c r="L30" s="14" t="s">
        <v>49</v>
      </c>
      <c r="M30" s="13">
        <v>1.6400000000000001E-2</v>
      </c>
      <c r="N30" s="13">
        <v>1.9800000000000002E-2</v>
      </c>
      <c r="O30" s="23">
        <v>19026904.5</v>
      </c>
      <c r="P30" s="25">
        <v>102.09</v>
      </c>
      <c r="Q30" s="23">
        <v>0</v>
      </c>
      <c r="R30" s="23">
        <v>19424.566800000001</v>
      </c>
      <c r="S30" s="13">
        <v>1.7690082643999998E-2</v>
      </c>
      <c r="T30" s="13">
        <f t="shared" si="3"/>
        <v>6.261991791736728E-3</v>
      </c>
      <c r="U30" s="62">
        <f>+R30/'סכום נכסי הקרן'!$C$42</f>
        <v>1.5314999644958139E-3</v>
      </c>
    </row>
    <row r="31" spans="2:21" ht="12.75" customHeight="1" thickBot="1" x14ac:dyDescent="0.25">
      <c r="B31" s="58" t="s">
        <v>292</v>
      </c>
      <c r="C31" s="14" t="s">
        <v>293</v>
      </c>
      <c r="D31" s="14" t="s">
        <v>162</v>
      </c>
      <c r="E31" s="14" t="s">
        <v>240</v>
      </c>
      <c r="F31" s="21">
        <v>231</v>
      </c>
      <c r="G31" s="14" t="s">
        <v>257</v>
      </c>
      <c r="H31" s="14" t="s">
        <v>95</v>
      </c>
      <c r="I31" s="14" t="s">
        <v>96</v>
      </c>
      <c r="J31" s="54" t="s">
        <v>2591</v>
      </c>
      <c r="K31" s="23">
        <v>4.63</v>
      </c>
      <c r="L31" s="14" t="s">
        <v>49</v>
      </c>
      <c r="M31" s="13">
        <v>2.06E-2</v>
      </c>
      <c r="N31" s="13">
        <v>0.02</v>
      </c>
      <c r="O31" s="23">
        <v>23400000</v>
      </c>
      <c r="P31" s="25">
        <v>102.47</v>
      </c>
      <c r="Q31" s="23">
        <v>0</v>
      </c>
      <c r="R31" s="23">
        <v>23977.98</v>
      </c>
      <c r="S31" s="13">
        <v>1.1699432577000001E-2</v>
      </c>
      <c r="T31" s="13">
        <f t="shared" si="3"/>
        <v>7.7298976851533918E-3</v>
      </c>
      <c r="U31" s="62">
        <f>+R31/'סכום נכסי הקרן'!$C$42</f>
        <v>1.8905067946576465E-3</v>
      </c>
    </row>
    <row r="32" spans="2:21" ht="12.75" customHeight="1" thickBot="1" x14ac:dyDescent="0.25">
      <c r="B32" s="58" t="s">
        <v>294</v>
      </c>
      <c r="C32" s="14" t="s">
        <v>295</v>
      </c>
      <c r="D32" s="14" t="s">
        <v>162</v>
      </c>
      <c r="E32" s="14" t="s">
        <v>240</v>
      </c>
      <c r="F32" s="21">
        <v>231</v>
      </c>
      <c r="G32" s="14" t="s">
        <v>257</v>
      </c>
      <c r="H32" s="14" t="s">
        <v>95</v>
      </c>
      <c r="I32" s="14" t="s">
        <v>96</v>
      </c>
      <c r="J32" s="54" t="s">
        <v>2591</v>
      </c>
      <c r="K32" s="23">
        <v>5.17</v>
      </c>
      <c r="L32" s="14" t="s">
        <v>49</v>
      </c>
      <c r="M32" s="13">
        <v>1.9900000000000001E-2</v>
      </c>
      <c r="N32" s="13">
        <v>2.1000000000000001E-2</v>
      </c>
      <c r="O32" s="23">
        <v>9700000</v>
      </c>
      <c r="P32" s="25">
        <v>99.46</v>
      </c>
      <c r="Q32" s="23">
        <v>0</v>
      </c>
      <c r="R32" s="23">
        <v>9647.6200000000008</v>
      </c>
      <c r="S32" s="13">
        <v>3.5925925920000002E-3</v>
      </c>
      <c r="T32" s="13">
        <f t="shared" si="3"/>
        <v>3.1101500420485616E-3</v>
      </c>
      <c r="U32" s="62">
        <f>+R32/'סכום נכסי הקרן'!$C$42</f>
        <v>7.6065169635953502E-4</v>
      </c>
    </row>
    <row r="33" spans="2:21" ht="12.75" customHeight="1" thickBot="1" x14ac:dyDescent="0.25">
      <c r="B33" s="58" t="s">
        <v>296</v>
      </c>
      <c r="C33" s="14" t="s">
        <v>297</v>
      </c>
      <c r="D33" s="14" t="s">
        <v>162</v>
      </c>
      <c r="E33" s="14" t="s">
        <v>240</v>
      </c>
      <c r="F33" s="21">
        <v>231</v>
      </c>
      <c r="G33" s="14" t="s">
        <v>257</v>
      </c>
      <c r="H33" s="14" t="s">
        <v>95</v>
      </c>
      <c r="I33" s="14" t="s">
        <v>96</v>
      </c>
      <c r="J33" s="54" t="s">
        <v>2591</v>
      </c>
      <c r="K33" s="23">
        <v>6.16</v>
      </c>
      <c r="L33" s="14" t="s">
        <v>49</v>
      </c>
      <c r="M33" s="13">
        <v>3.813E-3</v>
      </c>
      <c r="N33" s="13">
        <v>2.53E-2</v>
      </c>
      <c r="O33" s="23">
        <v>450000</v>
      </c>
      <c r="P33" s="25">
        <v>108.96</v>
      </c>
      <c r="Q33" s="23">
        <v>0</v>
      </c>
      <c r="R33" s="23">
        <v>490.32</v>
      </c>
      <c r="S33" s="13">
        <v>6.4109230699999997E-4</v>
      </c>
      <c r="T33" s="13">
        <f t="shared" si="3"/>
        <v>1.5806683602974107E-4</v>
      </c>
      <c r="U33" s="62">
        <f>+R33/'סכום נכסי הקרן'!$C$42</f>
        <v>3.8658523009717134E-5</v>
      </c>
    </row>
    <row r="34" spans="2:21" ht="12.75" customHeight="1" thickBot="1" x14ac:dyDescent="0.25">
      <c r="B34" s="58" t="s">
        <v>298</v>
      </c>
      <c r="C34" s="14" t="s">
        <v>299</v>
      </c>
      <c r="D34" s="14" t="s">
        <v>162</v>
      </c>
      <c r="E34" s="14" t="s">
        <v>240</v>
      </c>
      <c r="F34" s="21">
        <v>231</v>
      </c>
      <c r="G34" s="14" t="s">
        <v>257</v>
      </c>
      <c r="H34" s="14" t="s">
        <v>95</v>
      </c>
      <c r="I34" s="14" t="s">
        <v>96</v>
      </c>
      <c r="J34" s="54" t="s">
        <v>2591</v>
      </c>
      <c r="K34" s="23">
        <v>4.8</v>
      </c>
      <c r="L34" s="14" t="s">
        <v>49</v>
      </c>
      <c r="M34" s="13">
        <v>1E-3</v>
      </c>
      <c r="N34" s="13">
        <v>2.0199999999999999E-2</v>
      </c>
      <c r="O34" s="23">
        <v>34999361</v>
      </c>
      <c r="P34" s="25">
        <v>99.35</v>
      </c>
      <c r="Q34" s="23">
        <v>0</v>
      </c>
      <c r="R34" s="23">
        <v>34771.865149999998</v>
      </c>
      <c r="S34" s="13">
        <v>1.0363701804E-2</v>
      </c>
      <c r="T34" s="13">
        <f t="shared" si="3"/>
        <v>1.1209574782006277E-2</v>
      </c>
      <c r="U34" s="62">
        <f>+R34/'סכום נכסי הקרן'!$C$42</f>
        <v>2.7415339961495682E-3</v>
      </c>
    </row>
    <row r="35" spans="2:21" ht="12.75" customHeight="1" thickBot="1" x14ac:dyDescent="0.25">
      <c r="B35" s="58" t="s">
        <v>300</v>
      </c>
      <c r="C35" s="14" t="s">
        <v>301</v>
      </c>
      <c r="D35" s="14" t="s">
        <v>162</v>
      </c>
      <c r="E35" s="14" t="s">
        <v>240</v>
      </c>
      <c r="F35" s="21">
        <v>231</v>
      </c>
      <c r="G35" s="14" t="s">
        <v>257</v>
      </c>
      <c r="H35" s="14" t="s">
        <v>95</v>
      </c>
      <c r="I35" s="14" t="s">
        <v>96</v>
      </c>
      <c r="J35" s="54" t="s">
        <v>2591</v>
      </c>
      <c r="K35" s="23">
        <v>3.67</v>
      </c>
      <c r="L35" s="14" t="s">
        <v>49</v>
      </c>
      <c r="M35" s="13">
        <v>1E-3</v>
      </c>
      <c r="N35" s="13">
        <v>1.9800000000000002E-2</v>
      </c>
      <c r="O35" s="23">
        <v>27987170.25</v>
      </c>
      <c r="P35" s="25">
        <v>100.43</v>
      </c>
      <c r="Q35" s="23">
        <v>0</v>
      </c>
      <c r="R35" s="23">
        <v>28107.515080000001</v>
      </c>
      <c r="S35" s="13">
        <v>2.6919814699E-2</v>
      </c>
      <c r="T35" s="13">
        <f t="shared" si="3"/>
        <v>9.0611559335818138E-3</v>
      </c>
      <c r="U35" s="62">
        <f>+R35/'סכום נכסי הקרן'!$C$42</f>
        <v>2.2160936092065413E-3</v>
      </c>
    </row>
    <row r="36" spans="2:21" ht="12.75" customHeight="1" thickBot="1" x14ac:dyDescent="0.25">
      <c r="B36" s="58" t="s">
        <v>302</v>
      </c>
      <c r="C36" s="14" t="s">
        <v>303</v>
      </c>
      <c r="D36" s="14" t="s">
        <v>162</v>
      </c>
      <c r="E36" s="14" t="s">
        <v>240</v>
      </c>
      <c r="F36" s="21">
        <v>1150</v>
      </c>
      <c r="G36" s="14" t="s">
        <v>304</v>
      </c>
      <c r="H36" s="14" t="s">
        <v>95</v>
      </c>
      <c r="I36" s="14" t="s">
        <v>96</v>
      </c>
      <c r="J36" s="54" t="s">
        <v>2591</v>
      </c>
      <c r="K36" s="23">
        <v>12.41</v>
      </c>
      <c r="L36" s="14" t="s">
        <v>49</v>
      </c>
      <c r="M36" s="13">
        <v>2.07E-2</v>
      </c>
      <c r="N36" s="13">
        <v>2.7699999999999999E-2</v>
      </c>
      <c r="O36" s="23">
        <v>387234.04</v>
      </c>
      <c r="P36" s="25">
        <v>100.85</v>
      </c>
      <c r="Q36" s="23">
        <v>0</v>
      </c>
      <c r="R36" s="23">
        <v>390.52553</v>
      </c>
      <c r="S36" s="13">
        <v>1.1744823999999999E-4</v>
      </c>
      <c r="T36" s="13">
        <f t="shared" si="3"/>
        <v>1.2589560881860363E-4</v>
      </c>
      <c r="U36" s="62">
        <f>+R36/'סכום נכסי הקרן'!$C$42</f>
        <v>3.0790382173655937E-5</v>
      </c>
    </row>
    <row r="37" spans="2:21" ht="12.75" customHeight="1" thickBot="1" x14ac:dyDescent="0.25">
      <c r="B37" s="58" t="s">
        <v>305</v>
      </c>
      <c r="C37" s="14" t="s">
        <v>306</v>
      </c>
      <c r="D37" s="14" t="s">
        <v>162</v>
      </c>
      <c r="E37" s="14" t="s">
        <v>240</v>
      </c>
      <c r="F37" s="21">
        <v>1739</v>
      </c>
      <c r="G37" s="14" t="s">
        <v>241</v>
      </c>
      <c r="H37" s="14" t="s">
        <v>95</v>
      </c>
      <c r="I37" s="14" t="s">
        <v>96</v>
      </c>
      <c r="J37" s="54" t="s">
        <v>2591</v>
      </c>
      <c r="K37" s="23">
        <v>14.03</v>
      </c>
      <c r="L37" s="14" t="s">
        <v>49</v>
      </c>
      <c r="M37" s="13">
        <v>9.5999999999999992E-3</v>
      </c>
      <c r="N37" s="13">
        <v>2.8500000000000001E-2</v>
      </c>
      <c r="O37" s="23">
        <v>60856</v>
      </c>
      <c r="P37" s="25">
        <v>84.95</v>
      </c>
      <c r="Q37" s="23">
        <v>0</v>
      </c>
      <c r="R37" s="23">
        <v>51.69717</v>
      </c>
      <c r="S37" s="13">
        <v>1.5213999999999999E-4</v>
      </c>
      <c r="T37" s="13">
        <f t="shared" si="3"/>
        <v>1.666586737965339E-5</v>
      </c>
      <c r="U37" s="62">
        <f>+R37/'סכום נכסי הקרן'!$C$42</f>
        <v>4.0759835127717782E-6</v>
      </c>
    </row>
    <row r="38" spans="2:21" ht="12.75" customHeight="1" thickBot="1" x14ac:dyDescent="0.25">
      <c r="B38" s="58" t="s">
        <v>307</v>
      </c>
      <c r="C38" s="14" t="s">
        <v>308</v>
      </c>
      <c r="D38" s="14" t="s">
        <v>162</v>
      </c>
      <c r="E38" s="14" t="s">
        <v>240</v>
      </c>
      <c r="F38" s="21">
        <v>662</v>
      </c>
      <c r="G38" s="14" t="s">
        <v>257</v>
      </c>
      <c r="H38" s="14" t="s">
        <v>95</v>
      </c>
      <c r="I38" s="14" t="s">
        <v>96</v>
      </c>
      <c r="J38" s="54" t="s">
        <v>2591</v>
      </c>
      <c r="K38" s="23">
        <v>4.33</v>
      </c>
      <c r="L38" s="14" t="s">
        <v>49</v>
      </c>
      <c r="M38" s="13">
        <v>1E-3</v>
      </c>
      <c r="N38" s="13">
        <v>1.9800000000000002E-2</v>
      </c>
      <c r="O38" s="23">
        <v>2404162.2200000002</v>
      </c>
      <c r="P38" s="25">
        <v>100.17</v>
      </c>
      <c r="Q38" s="23">
        <v>0</v>
      </c>
      <c r="R38" s="23">
        <v>2408.2492999999999</v>
      </c>
      <c r="S38" s="13">
        <v>9.1131702700000003E-4</v>
      </c>
      <c r="T38" s="13">
        <f t="shared" si="3"/>
        <v>7.7635900477614358E-4</v>
      </c>
      <c r="U38" s="62">
        <f>+R38/'סכום נכסי הקרן'!$C$42</f>
        <v>1.898746960702912E-4</v>
      </c>
    </row>
    <row r="39" spans="2:21" ht="12.75" customHeight="1" thickBot="1" x14ac:dyDescent="0.25">
      <c r="B39" s="58" t="s">
        <v>309</v>
      </c>
      <c r="C39" s="14" t="s">
        <v>310</v>
      </c>
      <c r="D39" s="14" t="s">
        <v>162</v>
      </c>
      <c r="E39" s="14" t="s">
        <v>240</v>
      </c>
      <c r="F39" s="21">
        <v>662</v>
      </c>
      <c r="G39" s="14" t="s">
        <v>257</v>
      </c>
      <c r="H39" s="14" t="s">
        <v>95</v>
      </c>
      <c r="I39" s="14" t="s">
        <v>96</v>
      </c>
      <c r="J39" s="54" t="s">
        <v>2591</v>
      </c>
      <c r="K39" s="23">
        <v>4.6900000000000004</v>
      </c>
      <c r="L39" s="14" t="s">
        <v>49</v>
      </c>
      <c r="M39" s="13">
        <v>1.3899999999999999E-2</v>
      </c>
      <c r="N39" s="13">
        <v>2.0199999999999999E-2</v>
      </c>
      <c r="O39" s="23">
        <v>18708300</v>
      </c>
      <c r="P39" s="25">
        <v>100.57</v>
      </c>
      <c r="Q39" s="23">
        <v>0</v>
      </c>
      <c r="R39" s="23">
        <v>18814.937310000001</v>
      </c>
      <c r="S39" s="13">
        <v>1.03935E-2</v>
      </c>
      <c r="T39" s="13">
        <f t="shared" si="3"/>
        <v>6.0654625768674086E-3</v>
      </c>
      <c r="U39" s="62">
        <f>+R39/'סכום נכסי הקרן'!$C$42</f>
        <v>1.4834346690427076E-3</v>
      </c>
    </row>
    <row r="40" spans="2:21" ht="12.75" customHeight="1" thickBot="1" x14ac:dyDescent="0.25">
      <c r="B40" s="58" t="s">
        <v>311</v>
      </c>
      <c r="C40" s="14" t="s">
        <v>312</v>
      </c>
      <c r="D40" s="14" t="s">
        <v>162</v>
      </c>
      <c r="E40" s="14" t="s">
        <v>240</v>
      </c>
      <c r="F40" s="21">
        <v>662</v>
      </c>
      <c r="G40" s="14" t="s">
        <v>257</v>
      </c>
      <c r="H40" s="14" t="s">
        <v>95</v>
      </c>
      <c r="I40" s="14" t="s">
        <v>96</v>
      </c>
      <c r="J40" s="54" t="s">
        <v>2591</v>
      </c>
      <c r="K40" s="23">
        <v>2.2799999999999998</v>
      </c>
      <c r="L40" s="14" t="s">
        <v>49</v>
      </c>
      <c r="M40" s="13">
        <v>6.0000000000000001E-3</v>
      </c>
      <c r="N40" s="13">
        <v>1.84E-2</v>
      </c>
      <c r="O40" s="23">
        <v>4029192.31</v>
      </c>
      <c r="P40" s="25">
        <v>109.75</v>
      </c>
      <c r="Q40" s="23">
        <v>0</v>
      </c>
      <c r="R40" s="23">
        <v>4422.03856</v>
      </c>
      <c r="S40" s="13">
        <v>3.623138155E-3</v>
      </c>
      <c r="T40" s="13">
        <f t="shared" si="3"/>
        <v>1.4255540136659986E-3</v>
      </c>
      <c r="U40" s="62">
        <f>+R40/'סכום נכסי הקרן'!$C$42</f>
        <v>3.486487996035577E-4</v>
      </c>
    </row>
    <row r="41" spans="2:21" ht="12.75" customHeight="1" thickBot="1" x14ac:dyDescent="0.25">
      <c r="B41" s="58" t="s">
        <v>313</v>
      </c>
      <c r="C41" s="14" t="s">
        <v>314</v>
      </c>
      <c r="D41" s="14" t="s">
        <v>162</v>
      </c>
      <c r="E41" s="14" t="s">
        <v>240</v>
      </c>
      <c r="F41" s="21">
        <v>662</v>
      </c>
      <c r="G41" s="14" t="s">
        <v>257</v>
      </c>
      <c r="H41" s="14" t="s">
        <v>95</v>
      </c>
      <c r="I41" s="14" t="s">
        <v>96</v>
      </c>
      <c r="J41" s="54" t="s">
        <v>2591</v>
      </c>
      <c r="K41" s="23">
        <v>3.78</v>
      </c>
      <c r="L41" s="14" t="s">
        <v>49</v>
      </c>
      <c r="M41" s="13">
        <v>1.7500000000000002E-2</v>
      </c>
      <c r="N41" s="13">
        <v>1.9800000000000002E-2</v>
      </c>
      <c r="O41" s="23">
        <v>32276027.68</v>
      </c>
      <c r="P41" s="25">
        <v>109.95</v>
      </c>
      <c r="Q41" s="23">
        <v>0</v>
      </c>
      <c r="R41" s="23">
        <v>35487.492429999998</v>
      </c>
      <c r="S41" s="13">
        <v>1.117033504E-2</v>
      </c>
      <c r="T41" s="13">
        <f t="shared" si="3"/>
        <v>1.1440275018435895E-2</v>
      </c>
      <c r="U41" s="62">
        <f>+R41/'סכום נכסי הקרן'!$C$42</f>
        <v>2.797956523621956E-3</v>
      </c>
    </row>
    <row r="42" spans="2:21" ht="13.5" thickBot="1" x14ac:dyDescent="0.25">
      <c r="B42" s="58" t="s">
        <v>315</v>
      </c>
      <c r="C42" s="14" t="s">
        <v>316</v>
      </c>
      <c r="D42" s="14" t="s">
        <v>162</v>
      </c>
      <c r="E42" s="14" t="s">
        <v>240</v>
      </c>
      <c r="F42" s="21">
        <v>600</v>
      </c>
      <c r="G42" s="14" t="s">
        <v>317</v>
      </c>
      <c r="H42" s="14" t="s">
        <v>318</v>
      </c>
      <c r="I42" s="14" t="s">
        <v>285</v>
      </c>
      <c r="J42" s="54" t="s">
        <v>2591</v>
      </c>
      <c r="K42" s="23">
        <v>1.6</v>
      </c>
      <c r="L42" s="14" t="s">
        <v>49</v>
      </c>
      <c r="M42" s="13">
        <v>4.4999999999999998E-2</v>
      </c>
      <c r="N42" s="13">
        <v>2.1100000000000001E-2</v>
      </c>
      <c r="O42" s="23">
        <v>34090000</v>
      </c>
      <c r="P42" s="25">
        <v>119.1</v>
      </c>
      <c r="Q42" s="23">
        <v>0</v>
      </c>
      <c r="R42" s="23">
        <v>40601.19</v>
      </c>
      <c r="S42" s="13">
        <v>1.1534020555E-2</v>
      </c>
      <c r="T42" s="13">
        <f t="shared" si="3"/>
        <v>1.3088802501106143E-2</v>
      </c>
      <c r="U42" s="62">
        <f>+R42/'סכום נכסי הקרן'!$C$42</f>
        <v>3.2011381094731958E-3</v>
      </c>
    </row>
    <row r="43" spans="2:21" ht="13.5" thickBot="1" x14ac:dyDescent="0.25">
      <c r="B43" s="58" t="s">
        <v>319</v>
      </c>
      <c r="C43" s="14" t="s">
        <v>320</v>
      </c>
      <c r="D43" s="14" t="s">
        <v>162</v>
      </c>
      <c r="E43" s="14" t="s">
        <v>240</v>
      </c>
      <c r="F43" s="21">
        <v>600</v>
      </c>
      <c r="G43" s="14" t="s">
        <v>317</v>
      </c>
      <c r="H43" s="14" t="s">
        <v>318</v>
      </c>
      <c r="I43" s="14" t="s">
        <v>285</v>
      </c>
      <c r="J43" s="54" t="s">
        <v>2591</v>
      </c>
      <c r="K43" s="23">
        <v>4.0199999999999996</v>
      </c>
      <c r="L43" s="14" t="s">
        <v>49</v>
      </c>
      <c r="M43" s="13">
        <v>3.85E-2</v>
      </c>
      <c r="N43" s="13">
        <v>2.1399999999999999E-2</v>
      </c>
      <c r="O43" s="23">
        <v>13623062.779999999</v>
      </c>
      <c r="P43" s="25">
        <v>121.06</v>
      </c>
      <c r="Q43" s="23">
        <v>0</v>
      </c>
      <c r="R43" s="23">
        <v>16492.0798</v>
      </c>
      <c r="S43" s="13">
        <v>5.2748769340000001E-3</v>
      </c>
      <c r="T43" s="13">
        <f t="shared" si="3"/>
        <v>5.3166317375102079E-3</v>
      </c>
      <c r="U43" s="62">
        <f>+R43/'סכום נכסי הקרן'!$C$42</f>
        <v>1.300292556751491E-3</v>
      </c>
    </row>
    <row r="44" spans="2:21" ht="13.5" thickBot="1" x14ac:dyDescent="0.25">
      <c r="B44" s="58" t="s">
        <v>321</v>
      </c>
      <c r="C44" s="14" t="s">
        <v>322</v>
      </c>
      <c r="D44" s="14" t="s">
        <v>162</v>
      </c>
      <c r="E44" s="14" t="s">
        <v>240</v>
      </c>
      <c r="F44" s="21">
        <v>600</v>
      </c>
      <c r="G44" s="14" t="s">
        <v>317</v>
      </c>
      <c r="H44" s="14" t="s">
        <v>318</v>
      </c>
      <c r="I44" s="14" t="s">
        <v>285</v>
      </c>
      <c r="J44" s="54" t="s">
        <v>2591</v>
      </c>
      <c r="K44" s="23">
        <v>6.41</v>
      </c>
      <c r="L44" s="14" t="s">
        <v>49</v>
      </c>
      <c r="M44" s="13">
        <v>2.3900000000000001E-2</v>
      </c>
      <c r="N44" s="13">
        <v>2.5899999999999999E-2</v>
      </c>
      <c r="O44" s="23">
        <v>19923808</v>
      </c>
      <c r="P44" s="25">
        <v>110.53</v>
      </c>
      <c r="Q44" s="23">
        <v>0</v>
      </c>
      <c r="R44" s="23">
        <v>22021.78498</v>
      </c>
      <c r="S44" s="13">
        <v>5.1229235810000004E-3</v>
      </c>
      <c r="T44" s="13">
        <f t="shared" si="3"/>
        <v>7.0992696106948012E-3</v>
      </c>
      <c r="U44" s="62">
        <f>+R44/'סכום נכסי הקרן'!$C$42</f>
        <v>1.7362736200121822E-3</v>
      </c>
    </row>
    <row r="45" spans="2:21" ht="13.5" thickBot="1" x14ac:dyDescent="0.25">
      <c r="B45" s="58" t="s">
        <v>323</v>
      </c>
      <c r="C45" s="14" t="s">
        <v>324</v>
      </c>
      <c r="D45" s="14" t="s">
        <v>162</v>
      </c>
      <c r="E45" s="14" t="s">
        <v>240</v>
      </c>
      <c r="F45" s="21">
        <v>600</v>
      </c>
      <c r="G45" s="14" t="s">
        <v>317</v>
      </c>
      <c r="H45" s="14" t="s">
        <v>318</v>
      </c>
      <c r="I45" s="14" t="s">
        <v>285</v>
      </c>
      <c r="J45" s="54" t="s">
        <v>2591</v>
      </c>
      <c r="K45" s="23">
        <v>11.37</v>
      </c>
      <c r="L45" s="14" t="s">
        <v>49</v>
      </c>
      <c r="M45" s="13">
        <v>1.2500000000000001E-2</v>
      </c>
      <c r="N45" s="13">
        <v>3.0099999999999998E-2</v>
      </c>
      <c r="O45" s="23">
        <v>21378000</v>
      </c>
      <c r="P45" s="25">
        <v>90.79</v>
      </c>
      <c r="Q45" s="23">
        <v>0</v>
      </c>
      <c r="R45" s="23">
        <v>19409.086200000002</v>
      </c>
      <c r="S45" s="13">
        <v>4.981046718E-3</v>
      </c>
      <c r="T45" s="13">
        <f t="shared" si="3"/>
        <v>6.2570012356471501E-3</v>
      </c>
      <c r="U45" s="62">
        <f>+R45/'סכום נכסי הקרן'!$C$42</f>
        <v>1.5302794205014753E-3</v>
      </c>
    </row>
    <row r="46" spans="2:21" ht="13.5" thickBot="1" x14ac:dyDescent="0.25">
      <c r="B46" s="58" t="s">
        <v>325</v>
      </c>
      <c r="C46" s="14" t="s">
        <v>326</v>
      </c>
      <c r="D46" s="14" t="s">
        <v>162</v>
      </c>
      <c r="E46" s="14" t="s">
        <v>240</v>
      </c>
      <c r="F46" s="21">
        <v>600</v>
      </c>
      <c r="G46" s="14" t="s">
        <v>317</v>
      </c>
      <c r="H46" s="14" t="s">
        <v>318</v>
      </c>
      <c r="I46" s="14" t="s">
        <v>285</v>
      </c>
      <c r="J46" s="54" t="s">
        <v>2591</v>
      </c>
      <c r="K46" s="23">
        <v>8.3000000000000007</v>
      </c>
      <c r="L46" s="14" t="s">
        <v>49</v>
      </c>
      <c r="M46" s="13">
        <v>0.03</v>
      </c>
      <c r="N46" s="13">
        <v>2.8299999999999999E-2</v>
      </c>
      <c r="O46" s="23">
        <v>1565000</v>
      </c>
      <c r="P46" s="25">
        <v>102.81</v>
      </c>
      <c r="Q46" s="23">
        <v>0</v>
      </c>
      <c r="R46" s="23">
        <v>1608.9765</v>
      </c>
      <c r="S46" s="13">
        <v>6.1226469799999998E-4</v>
      </c>
      <c r="T46" s="13">
        <f t="shared" si="3"/>
        <v>5.1869355645538977E-4</v>
      </c>
      <c r="U46" s="62">
        <f>+R46/'סכום נכסי הקרן'!$C$42</f>
        <v>1.2685726677954019E-4</v>
      </c>
    </row>
    <row r="47" spans="2:21" ht="13.5" thickBot="1" x14ac:dyDescent="0.25">
      <c r="B47" s="58" t="s">
        <v>327</v>
      </c>
      <c r="C47" s="14" t="s">
        <v>328</v>
      </c>
      <c r="D47" s="14" t="s">
        <v>162</v>
      </c>
      <c r="E47" s="14" t="s">
        <v>240</v>
      </c>
      <c r="F47" s="21">
        <v>600</v>
      </c>
      <c r="G47" s="14" t="s">
        <v>317</v>
      </c>
      <c r="H47" s="14" t="s">
        <v>318</v>
      </c>
      <c r="I47" s="14" t="s">
        <v>285</v>
      </c>
      <c r="J47" s="54" t="s">
        <v>2591</v>
      </c>
      <c r="K47" s="23">
        <v>11.05</v>
      </c>
      <c r="L47" s="14" t="s">
        <v>49</v>
      </c>
      <c r="M47" s="13">
        <v>3.2000000000000001E-2</v>
      </c>
      <c r="N47" s="13">
        <v>3.04E-2</v>
      </c>
      <c r="O47" s="23">
        <v>525000</v>
      </c>
      <c r="P47" s="25">
        <v>103.2</v>
      </c>
      <c r="Q47" s="23">
        <v>0</v>
      </c>
      <c r="R47" s="23">
        <v>541.79999999999995</v>
      </c>
      <c r="S47" s="13">
        <v>1.6820593699999999E-4</v>
      </c>
      <c r="T47" s="13">
        <f t="shared" si="3"/>
        <v>1.7466269326340698E-4</v>
      </c>
      <c r="U47" s="62">
        <f>+R47/'סכום נכסי הקרן'!$C$42</f>
        <v>4.2717384089298294E-5</v>
      </c>
    </row>
    <row r="48" spans="2:21" ht="13.5" thickBot="1" x14ac:dyDescent="0.25">
      <c r="B48" s="58" t="s">
        <v>329</v>
      </c>
      <c r="C48" s="14" t="s">
        <v>330</v>
      </c>
      <c r="D48" s="14" t="s">
        <v>162</v>
      </c>
      <c r="E48" s="14" t="s">
        <v>240</v>
      </c>
      <c r="F48" s="21">
        <v>1418</v>
      </c>
      <c r="G48" s="14" t="s">
        <v>304</v>
      </c>
      <c r="H48" s="14" t="s">
        <v>318</v>
      </c>
      <c r="I48" s="14" t="s">
        <v>285</v>
      </c>
      <c r="J48" s="54" t="s">
        <v>2591</v>
      </c>
      <c r="K48" s="23">
        <v>6.13</v>
      </c>
      <c r="L48" s="14" t="s">
        <v>49</v>
      </c>
      <c r="M48" s="13">
        <v>2.6499999999999999E-2</v>
      </c>
      <c r="N48" s="13">
        <v>2.3699999999999999E-2</v>
      </c>
      <c r="O48" s="23">
        <v>1487261.15</v>
      </c>
      <c r="P48" s="25">
        <v>114.04</v>
      </c>
      <c r="Q48" s="23">
        <v>0</v>
      </c>
      <c r="R48" s="23">
        <v>1696.0726199999999</v>
      </c>
      <c r="S48" s="13">
        <v>1.0030198719999999E-3</v>
      </c>
      <c r="T48" s="13">
        <f t="shared" si="3"/>
        <v>5.4677115500096534E-4</v>
      </c>
      <c r="U48" s="62">
        <f>+R48/'סכום נכסי הקרן'!$C$42</f>
        <v>1.3372422582481078E-4</v>
      </c>
    </row>
    <row r="49" spans="2:21" ht="13.5" thickBot="1" x14ac:dyDescent="0.25">
      <c r="B49" s="58" t="s">
        <v>331</v>
      </c>
      <c r="C49" s="14" t="s">
        <v>332</v>
      </c>
      <c r="D49" s="14" t="s">
        <v>162</v>
      </c>
      <c r="E49" s="14" t="s">
        <v>240</v>
      </c>
      <c r="F49" s="21">
        <v>1420</v>
      </c>
      <c r="G49" s="14" t="s">
        <v>241</v>
      </c>
      <c r="H49" s="14" t="s">
        <v>333</v>
      </c>
      <c r="I49" s="14" t="s">
        <v>96</v>
      </c>
      <c r="J49" s="54" t="s">
        <v>2591</v>
      </c>
      <c r="K49" s="23">
        <v>0.74</v>
      </c>
      <c r="L49" s="14" t="s">
        <v>49</v>
      </c>
      <c r="M49" s="13">
        <v>6.4999999999999997E-3</v>
      </c>
      <c r="N49" s="13">
        <v>2.18E-2</v>
      </c>
      <c r="O49" s="23">
        <v>10303210.869999999</v>
      </c>
      <c r="P49" s="25">
        <v>110.34</v>
      </c>
      <c r="Q49" s="23">
        <v>0</v>
      </c>
      <c r="R49" s="23">
        <v>11368.56287</v>
      </c>
      <c r="S49" s="13">
        <v>9.4370993689999998E-3</v>
      </c>
      <c r="T49" s="13">
        <f t="shared" si="3"/>
        <v>3.6649387401413215E-3</v>
      </c>
      <c r="U49" s="62">
        <f>+R49/'סכום נכסי הקרן'!$C$42</f>
        <v>8.9633677862887672E-4</v>
      </c>
    </row>
    <row r="50" spans="2:21" ht="13.5" thickBot="1" x14ac:dyDescent="0.25">
      <c r="B50" s="58" t="s">
        <v>334</v>
      </c>
      <c r="C50" s="14" t="s">
        <v>335</v>
      </c>
      <c r="D50" s="14" t="s">
        <v>162</v>
      </c>
      <c r="E50" s="14" t="s">
        <v>240</v>
      </c>
      <c r="F50" s="21">
        <v>1420</v>
      </c>
      <c r="G50" s="14" t="s">
        <v>241</v>
      </c>
      <c r="H50" s="14" t="s">
        <v>318</v>
      </c>
      <c r="I50" s="14" t="s">
        <v>285</v>
      </c>
      <c r="J50" s="54" t="s">
        <v>2591</v>
      </c>
      <c r="K50" s="23">
        <v>3.38</v>
      </c>
      <c r="L50" s="14" t="s">
        <v>49</v>
      </c>
      <c r="M50" s="13">
        <v>1.34E-2</v>
      </c>
      <c r="N50" s="13">
        <v>2.5399999999999999E-2</v>
      </c>
      <c r="O50" s="23">
        <v>9701250</v>
      </c>
      <c r="P50" s="25">
        <v>108.45</v>
      </c>
      <c r="Q50" s="23">
        <v>103.95598</v>
      </c>
      <c r="R50" s="23">
        <v>10624.961600000001</v>
      </c>
      <c r="S50" s="13">
        <v>3.378397981E-3</v>
      </c>
      <c r="T50" s="13">
        <f t="shared" si="3"/>
        <v>3.4252203929056443E-3</v>
      </c>
      <c r="U50" s="62">
        <f>+R50/'סכום נכסי הקרן'!$C$42</f>
        <v>8.3770868512596057E-4</v>
      </c>
    </row>
    <row r="51" spans="2:21" ht="13.5" thickBot="1" x14ac:dyDescent="0.25">
      <c r="B51" s="58" t="s">
        <v>336</v>
      </c>
      <c r="C51" s="14" t="s">
        <v>337</v>
      </c>
      <c r="D51" s="14" t="s">
        <v>162</v>
      </c>
      <c r="E51" s="14" t="s">
        <v>240</v>
      </c>
      <c r="F51" s="21">
        <v>1420</v>
      </c>
      <c r="G51" s="14" t="s">
        <v>241</v>
      </c>
      <c r="H51" s="14" t="s">
        <v>318</v>
      </c>
      <c r="I51" s="14" t="s">
        <v>285</v>
      </c>
      <c r="J51" s="54" t="s">
        <v>2591</v>
      </c>
      <c r="K51" s="23">
        <v>3.11</v>
      </c>
      <c r="L51" s="14" t="s">
        <v>49</v>
      </c>
      <c r="M51" s="13">
        <v>1.77E-2</v>
      </c>
      <c r="N51" s="13">
        <v>2.3900000000000001E-2</v>
      </c>
      <c r="O51" s="23">
        <v>4242506.76</v>
      </c>
      <c r="P51" s="25">
        <v>109.35</v>
      </c>
      <c r="Q51" s="23">
        <v>0</v>
      </c>
      <c r="R51" s="23">
        <v>4639.1811399999997</v>
      </c>
      <c r="S51" s="13">
        <v>1.5388784210000001E-3</v>
      </c>
      <c r="T51" s="13">
        <f t="shared" si="3"/>
        <v>1.4955553201351102E-3</v>
      </c>
      <c r="U51" s="62">
        <f>+R51/'סכום נכסי הקרן'!$C$42</f>
        <v>3.6576907090662373E-4</v>
      </c>
    </row>
    <row r="52" spans="2:21" ht="13.5" thickBot="1" x14ac:dyDescent="0.25">
      <c r="B52" s="58" t="s">
        <v>338</v>
      </c>
      <c r="C52" s="14" t="s">
        <v>339</v>
      </c>
      <c r="D52" s="14" t="s">
        <v>162</v>
      </c>
      <c r="E52" s="14" t="s">
        <v>240</v>
      </c>
      <c r="F52" s="21">
        <v>1420</v>
      </c>
      <c r="G52" s="14" t="s">
        <v>241</v>
      </c>
      <c r="H52" s="14" t="s">
        <v>318</v>
      </c>
      <c r="I52" s="14" t="s">
        <v>285</v>
      </c>
      <c r="J52" s="54" t="s">
        <v>2591</v>
      </c>
      <c r="K52" s="23">
        <v>6.16</v>
      </c>
      <c r="L52" s="14" t="s">
        <v>49</v>
      </c>
      <c r="M52" s="13">
        <v>2.4799999999999999E-2</v>
      </c>
      <c r="N52" s="13">
        <v>2.8500000000000001E-2</v>
      </c>
      <c r="O52" s="23">
        <v>8225000</v>
      </c>
      <c r="P52" s="25">
        <v>109.05</v>
      </c>
      <c r="Q52" s="23">
        <v>0</v>
      </c>
      <c r="R52" s="23">
        <v>8969.3624999999993</v>
      </c>
      <c r="S52" s="13">
        <v>2.496592795E-3</v>
      </c>
      <c r="T52" s="13">
        <f t="shared" si="3"/>
        <v>2.8914968828087952E-3</v>
      </c>
      <c r="U52" s="62">
        <f>+R52/'סכום נכסי הקרן'!$C$42</f>
        <v>7.0717553146668294E-4</v>
      </c>
    </row>
    <row r="53" spans="2:21" ht="13.5" thickBot="1" x14ac:dyDescent="0.25">
      <c r="B53" s="58" t="s">
        <v>340</v>
      </c>
      <c r="C53" s="14" t="s">
        <v>341</v>
      </c>
      <c r="D53" s="14" t="s">
        <v>162</v>
      </c>
      <c r="E53" s="14" t="s">
        <v>240</v>
      </c>
      <c r="F53" s="21">
        <v>1420</v>
      </c>
      <c r="G53" s="14" t="s">
        <v>241</v>
      </c>
      <c r="H53" s="14" t="s">
        <v>333</v>
      </c>
      <c r="I53" s="14" t="s">
        <v>96</v>
      </c>
      <c r="J53" s="54" t="s">
        <v>2591</v>
      </c>
      <c r="K53" s="23">
        <v>7.49</v>
      </c>
      <c r="L53" s="14" t="s">
        <v>49</v>
      </c>
      <c r="M53" s="13">
        <v>8.9999999999999993E-3</v>
      </c>
      <c r="N53" s="13">
        <v>3.04E-2</v>
      </c>
      <c r="O53" s="23">
        <v>19577240</v>
      </c>
      <c r="P53" s="25">
        <v>93.65</v>
      </c>
      <c r="Q53" s="23">
        <v>95.958519999999993</v>
      </c>
      <c r="R53" s="23">
        <v>18430.04378</v>
      </c>
      <c r="S53" s="13">
        <v>7.5977602460000002E-3</v>
      </c>
      <c r="T53" s="13">
        <f t="shared" si="3"/>
        <v>5.941382583199155E-3</v>
      </c>
      <c r="U53" s="62">
        <f>+R53/'סכום נכסי הקרן'!$C$42</f>
        <v>1.4530883332093819E-3</v>
      </c>
    </row>
    <row r="54" spans="2:21" ht="13.5" thickBot="1" x14ac:dyDescent="0.25">
      <c r="B54" s="58" t="s">
        <v>342</v>
      </c>
      <c r="C54" s="14" t="s">
        <v>343</v>
      </c>
      <c r="D54" s="14" t="s">
        <v>162</v>
      </c>
      <c r="E54" s="14" t="s">
        <v>240</v>
      </c>
      <c r="F54" s="21">
        <v>1420</v>
      </c>
      <c r="G54" s="14" t="s">
        <v>241</v>
      </c>
      <c r="H54" s="14" t="s">
        <v>333</v>
      </c>
      <c r="I54" s="14" t="s">
        <v>96</v>
      </c>
      <c r="J54" s="54" t="s">
        <v>2591</v>
      </c>
      <c r="K54" s="23">
        <v>11.03</v>
      </c>
      <c r="L54" s="14" t="s">
        <v>49</v>
      </c>
      <c r="M54" s="13">
        <v>1.6899999999999998E-2</v>
      </c>
      <c r="N54" s="13">
        <v>3.3700000000000001E-2</v>
      </c>
      <c r="O54" s="23">
        <v>8120000</v>
      </c>
      <c r="P54" s="25">
        <v>91.53</v>
      </c>
      <c r="Q54" s="23">
        <v>79.951099999999997</v>
      </c>
      <c r="R54" s="23">
        <v>7512.1871000000001</v>
      </c>
      <c r="S54" s="13">
        <v>1.8611218069999999E-3</v>
      </c>
      <c r="T54" s="13">
        <f t="shared" si="3"/>
        <v>2.421740183065011E-3</v>
      </c>
      <c r="U54" s="62">
        <f>+R54/'סכום נכסי הקרן'!$C$42</f>
        <v>5.9228678793165734E-4</v>
      </c>
    </row>
    <row r="55" spans="2:21" ht="13.5" thickBot="1" x14ac:dyDescent="0.25">
      <c r="B55" s="58" t="s">
        <v>344</v>
      </c>
      <c r="C55" s="14" t="s">
        <v>345</v>
      </c>
      <c r="D55" s="14" t="s">
        <v>162</v>
      </c>
      <c r="E55" s="14" t="s">
        <v>240</v>
      </c>
      <c r="F55" s="21">
        <v>1300</v>
      </c>
      <c r="G55" s="14" t="s">
        <v>241</v>
      </c>
      <c r="H55" s="14" t="s">
        <v>346</v>
      </c>
      <c r="I55" s="14" t="s">
        <v>96</v>
      </c>
      <c r="J55" s="54" t="s">
        <v>2591</v>
      </c>
      <c r="K55" s="23">
        <v>5.67</v>
      </c>
      <c r="L55" s="14" t="s">
        <v>49</v>
      </c>
      <c r="M55" s="13">
        <v>6.4999999999999997E-3</v>
      </c>
      <c r="N55" s="13">
        <v>2.8799999999999999E-2</v>
      </c>
      <c r="O55" s="23">
        <v>9758595.5099999998</v>
      </c>
      <c r="P55" s="25">
        <v>97.78</v>
      </c>
      <c r="Q55" s="23">
        <v>0</v>
      </c>
      <c r="R55" s="23">
        <v>9541.9546900000005</v>
      </c>
      <c r="S55" s="13">
        <v>4.5714319800000004E-3</v>
      </c>
      <c r="T55" s="13">
        <f t="shared" si="3"/>
        <v>3.0760862036781061E-3</v>
      </c>
      <c r="U55" s="62">
        <f>+R55/'סכום נכסי הקרן'!$C$42</f>
        <v>7.5232067821227639E-4</v>
      </c>
    </row>
    <row r="56" spans="2:21" ht="13.5" thickBot="1" x14ac:dyDescent="0.25">
      <c r="B56" s="58" t="s">
        <v>347</v>
      </c>
      <c r="C56" s="14" t="s">
        <v>348</v>
      </c>
      <c r="D56" s="14" t="s">
        <v>162</v>
      </c>
      <c r="E56" s="14" t="s">
        <v>240</v>
      </c>
      <c r="F56" s="21">
        <v>1300</v>
      </c>
      <c r="G56" s="14" t="s">
        <v>241</v>
      </c>
      <c r="H56" s="14" t="s">
        <v>346</v>
      </c>
      <c r="I56" s="14" t="s">
        <v>96</v>
      </c>
      <c r="J56" s="54" t="s">
        <v>2591</v>
      </c>
      <c r="K56" s="23">
        <v>8.67</v>
      </c>
      <c r="L56" s="14" t="s">
        <v>49</v>
      </c>
      <c r="M56" s="13">
        <v>2.64E-2</v>
      </c>
      <c r="N56" s="13">
        <v>2.9600000000000001E-2</v>
      </c>
      <c r="O56" s="23">
        <v>533400</v>
      </c>
      <c r="P56" s="25">
        <v>99.71</v>
      </c>
      <c r="Q56" s="23">
        <v>0</v>
      </c>
      <c r="R56" s="23">
        <v>531.85314000000005</v>
      </c>
      <c r="S56" s="13">
        <v>1.7780000000000001E-3</v>
      </c>
      <c r="T56" s="13">
        <f t="shared" si="3"/>
        <v>1.7145607577150214E-4</v>
      </c>
      <c r="U56" s="62">
        <f>+R56/'סכום נכסי הקרן'!$C$42</f>
        <v>4.1933139277370514E-5</v>
      </c>
    </row>
    <row r="57" spans="2:21" ht="13.5" thickBot="1" x14ac:dyDescent="0.25">
      <c r="B57" s="58" t="s">
        <v>349</v>
      </c>
      <c r="C57" s="14" t="s">
        <v>350</v>
      </c>
      <c r="D57" s="14" t="s">
        <v>162</v>
      </c>
      <c r="E57" s="14" t="s">
        <v>240</v>
      </c>
      <c r="F57" s="21">
        <v>387</v>
      </c>
      <c r="G57" s="14" t="s">
        <v>351</v>
      </c>
      <c r="H57" s="14" t="s">
        <v>346</v>
      </c>
      <c r="I57" s="14" t="s">
        <v>96</v>
      </c>
      <c r="J57" s="54" t="s">
        <v>2591</v>
      </c>
      <c r="K57" s="23">
        <v>3.65</v>
      </c>
      <c r="L57" s="14" t="s">
        <v>49</v>
      </c>
      <c r="M57" s="13">
        <v>5.0000000000000001E-3</v>
      </c>
      <c r="N57" s="13">
        <v>2.69E-2</v>
      </c>
      <c r="O57" s="23">
        <v>9632630</v>
      </c>
      <c r="P57" s="25">
        <v>100.59</v>
      </c>
      <c r="Q57" s="23">
        <v>0</v>
      </c>
      <c r="R57" s="23">
        <v>9689.4625199999991</v>
      </c>
      <c r="S57" s="13">
        <v>1.406217199E-2</v>
      </c>
      <c r="T57" s="13">
        <f t="shared" si="3"/>
        <v>3.1236390181211488E-3</v>
      </c>
      <c r="U57" s="62">
        <f>+R57/'סכום נכסי הקרן'!$C$42</f>
        <v>7.6395070521539346E-4</v>
      </c>
    </row>
    <row r="58" spans="2:21" ht="13.5" thickBot="1" x14ac:dyDescent="0.25">
      <c r="B58" s="58" t="s">
        <v>352</v>
      </c>
      <c r="C58" s="14" t="s">
        <v>353</v>
      </c>
      <c r="D58" s="14" t="s">
        <v>162</v>
      </c>
      <c r="E58" s="14" t="s">
        <v>240</v>
      </c>
      <c r="F58" s="21">
        <v>1328</v>
      </c>
      <c r="G58" s="14" t="s">
        <v>241</v>
      </c>
      <c r="H58" s="14" t="s">
        <v>346</v>
      </c>
      <c r="I58" s="14" t="s">
        <v>96</v>
      </c>
      <c r="J58" s="54" t="s">
        <v>2591</v>
      </c>
      <c r="K58" s="23">
        <v>2.2799999999999998</v>
      </c>
      <c r="L58" s="14" t="s">
        <v>49</v>
      </c>
      <c r="M58" s="13">
        <v>3.2000000000000001E-2</v>
      </c>
      <c r="N58" s="13">
        <v>2.4500000000000001E-2</v>
      </c>
      <c r="O58" s="23">
        <v>400000</v>
      </c>
      <c r="P58" s="25">
        <v>114.84</v>
      </c>
      <c r="Q58" s="23">
        <v>0</v>
      </c>
      <c r="R58" s="23">
        <v>459.36</v>
      </c>
      <c r="S58" s="13">
        <v>2.85134729E-4</v>
      </c>
      <c r="T58" s="13">
        <f t="shared" si="3"/>
        <v>1.4808611070040353E-4</v>
      </c>
      <c r="U58" s="62">
        <f>+R58/'סכום נכסי הקרן'!$C$42</f>
        <v>3.6217529633185801E-5</v>
      </c>
    </row>
    <row r="59" spans="2:21" ht="13.5" thickBot="1" x14ac:dyDescent="0.25">
      <c r="B59" s="58" t="s">
        <v>354</v>
      </c>
      <c r="C59" s="14" t="s">
        <v>355</v>
      </c>
      <c r="D59" s="14" t="s">
        <v>162</v>
      </c>
      <c r="E59" s="14" t="s">
        <v>240</v>
      </c>
      <c r="F59" s="21">
        <v>1328</v>
      </c>
      <c r="G59" s="14" t="s">
        <v>241</v>
      </c>
      <c r="H59" s="14" t="s">
        <v>346</v>
      </c>
      <c r="I59" s="14" t="s">
        <v>96</v>
      </c>
      <c r="J59" s="54" t="s">
        <v>2591</v>
      </c>
      <c r="K59" s="23">
        <v>4.04</v>
      </c>
      <c r="L59" s="14" t="s">
        <v>49</v>
      </c>
      <c r="M59" s="13">
        <v>1.14E-2</v>
      </c>
      <c r="N59" s="13">
        <v>2.5999999999999999E-2</v>
      </c>
      <c r="O59" s="23">
        <v>4825000</v>
      </c>
      <c r="P59" s="25">
        <v>103.86</v>
      </c>
      <c r="Q59" s="23">
        <v>0</v>
      </c>
      <c r="R59" s="23">
        <v>5011.2449999999999</v>
      </c>
      <c r="S59" s="13">
        <v>2.0419105849999999E-3</v>
      </c>
      <c r="T59" s="13">
        <f t="shared" si="3"/>
        <v>1.6154993508726134E-3</v>
      </c>
      <c r="U59" s="62">
        <f>+R59/'סכום נכסי הקרן'!$C$42</f>
        <v>3.9510387122660697E-4</v>
      </c>
    </row>
    <row r="60" spans="2:21" ht="13.5" thickBot="1" x14ac:dyDescent="0.25">
      <c r="B60" s="58" t="s">
        <v>356</v>
      </c>
      <c r="C60" s="14" t="s">
        <v>357</v>
      </c>
      <c r="D60" s="14" t="s">
        <v>162</v>
      </c>
      <c r="E60" s="14" t="s">
        <v>240</v>
      </c>
      <c r="F60" s="21">
        <v>1328</v>
      </c>
      <c r="G60" s="14" t="s">
        <v>241</v>
      </c>
      <c r="H60" s="14" t="s">
        <v>346</v>
      </c>
      <c r="I60" s="14" t="s">
        <v>96</v>
      </c>
      <c r="J60" s="54" t="s">
        <v>2591</v>
      </c>
      <c r="K60" s="23">
        <v>6.31</v>
      </c>
      <c r="L60" s="14" t="s">
        <v>49</v>
      </c>
      <c r="M60" s="13">
        <v>9.1999999999999998E-3</v>
      </c>
      <c r="N60" s="13">
        <v>3.0200000000000001E-2</v>
      </c>
      <c r="O60" s="23">
        <v>38604681</v>
      </c>
      <c r="P60" s="25">
        <v>97.97</v>
      </c>
      <c r="Q60" s="23">
        <v>396.48899</v>
      </c>
      <c r="R60" s="23">
        <v>38217.49497</v>
      </c>
      <c r="S60" s="13">
        <v>1.5875508746000001E-2</v>
      </c>
      <c r="T60" s="13">
        <f t="shared" si="3"/>
        <v>1.2320359175416962E-2</v>
      </c>
      <c r="U60" s="62">
        <f>+R60/'סכום נכסי הקרן'!$C$42</f>
        <v>3.0131993568924247E-3</v>
      </c>
    </row>
    <row r="61" spans="2:21" ht="13.5" thickBot="1" x14ac:dyDescent="0.25">
      <c r="B61" s="58" t="s">
        <v>358</v>
      </c>
      <c r="C61" s="14" t="s">
        <v>359</v>
      </c>
      <c r="D61" s="14" t="s">
        <v>162</v>
      </c>
      <c r="E61" s="14" t="s">
        <v>240</v>
      </c>
      <c r="F61" s="21">
        <v>1300</v>
      </c>
      <c r="G61" s="14" t="s">
        <v>241</v>
      </c>
      <c r="H61" s="14" t="s">
        <v>346</v>
      </c>
      <c r="I61" s="14" t="s">
        <v>96</v>
      </c>
      <c r="J61" s="54" t="s">
        <v>2591</v>
      </c>
      <c r="K61" s="23">
        <v>2.37</v>
      </c>
      <c r="L61" s="14" t="s">
        <v>49</v>
      </c>
      <c r="M61" s="13">
        <v>2.3400000000000001E-2</v>
      </c>
      <c r="N61" s="13">
        <v>2.53E-2</v>
      </c>
      <c r="O61" s="23">
        <v>16690954.74</v>
      </c>
      <c r="P61" s="25">
        <v>112.87</v>
      </c>
      <c r="Q61" s="23">
        <v>0</v>
      </c>
      <c r="R61" s="23">
        <v>18839.080620000001</v>
      </c>
      <c r="S61" s="13">
        <v>6.4468683979999998E-3</v>
      </c>
      <c r="T61" s="13">
        <f t="shared" si="3"/>
        <v>6.0732457727863702E-3</v>
      </c>
      <c r="U61" s="62">
        <f>+R61/'סכום נכסי הקרן'!$C$42</f>
        <v>1.4853382110258323E-3</v>
      </c>
    </row>
    <row r="62" spans="2:21" ht="13.5" thickBot="1" x14ac:dyDescent="0.25">
      <c r="B62" s="58" t="s">
        <v>360</v>
      </c>
      <c r="C62" s="14" t="s">
        <v>361</v>
      </c>
      <c r="D62" s="14" t="s">
        <v>162</v>
      </c>
      <c r="E62" s="14" t="s">
        <v>240</v>
      </c>
      <c r="F62" s="21">
        <v>1327</v>
      </c>
      <c r="G62" s="14" t="s">
        <v>241</v>
      </c>
      <c r="H62" s="14" t="s">
        <v>346</v>
      </c>
      <c r="I62" s="14" t="s">
        <v>96</v>
      </c>
      <c r="J62" s="54" t="s">
        <v>2591</v>
      </c>
      <c r="K62" s="23">
        <v>2.02</v>
      </c>
      <c r="L62" s="14" t="s">
        <v>49</v>
      </c>
      <c r="M62" s="13">
        <v>1.34E-2</v>
      </c>
      <c r="N62" s="13">
        <v>2.1899999999999999E-2</v>
      </c>
      <c r="O62" s="23">
        <v>1497214.29</v>
      </c>
      <c r="P62" s="25">
        <v>110.98</v>
      </c>
      <c r="Q62" s="23">
        <v>0</v>
      </c>
      <c r="R62" s="23">
        <v>1661.60842</v>
      </c>
      <c r="S62" s="13">
        <v>2.8080688809999999E-3</v>
      </c>
      <c r="T62" s="13">
        <f t="shared" si="3"/>
        <v>5.356607637252756E-4</v>
      </c>
      <c r="U62" s="62">
        <f>+R62/'סכום נכסי הקרן'!$C$42</f>
        <v>1.3100694921216701E-4</v>
      </c>
    </row>
    <row r="63" spans="2:21" ht="13.5" thickBot="1" x14ac:dyDescent="0.25">
      <c r="B63" s="58" t="s">
        <v>362</v>
      </c>
      <c r="C63" s="14" t="s">
        <v>363</v>
      </c>
      <c r="D63" s="14" t="s">
        <v>162</v>
      </c>
      <c r="E63" s="14" t="s">
        <v>240</v>
      </c>
      <c r="F63" s="21">
        <v>1327</v>
      </c>
      <c r="G63" s="14" t="s">
        <v>241</v>
      </c>
      <c r="H63" s="14" t="s">
        <v>346</v>
      </c>
      <c r="I63" s="14" t="s">
        <v>96</v>
      </c>
      <c r="J63" s="54" t="s">
        <v>2591</v>
      </c>
      <c r="K63" s="23">
        <v>4.1100000000000003</v>
      </c>
      <c r="L63" s="14" t="s">
        <v>49</v>
      </c>
      <c r="M63" s="13">
        <v>6.8999999999999999E-3</v>
      </c>
      <c r="N63" s="13">
        <v>2.5700000000000001E-2</v>
      </c>
      <c r="O63" s="23">
        <v>7959843.8399999999</v>
      </c>
      <c r="P63" s="25">
        <v>103.48</v>
      </c>
      <c r="Q63" s="23">
        <v>0</v>
      </c>
      <c r="R63" s="23">
        <v>8236.8464100000001</v>
      </c>
      <c r="S63" s="13">
        <v>4.6149372911999997E-2</v>
      </c>
      <c r="T63" s="13">
        <f t="shared" si="3"/>
        <v>2.6553521188032946E-3</v>
      </c>
      <c r="U63" s="62">
        <f>+R63/'סכום נכסי הקרן'!$C$42</f>
        <v>6.4942143185774798E-4</v>
      </c>
    </row>
    <row r="64" spans="2:21" ht="13.5" thickBot="1" x14ac:dyDescent="0.25">
      <c r="B64" s="58" t="s">
        <v>364</v>
      </c>
      <c r="C64" s="14" t="s">
        <v>365</v>
      </c>
      <c r="D64" s="14" t="s">
        <v>162</v>
      </c>
      <c r="E64" s="14" t="s">
        <v>240</v>
      </c>
      <c r="F64" s="21">
        <v>1327</v>
      </c>
      <c r="G64" s="14" t="s">
        <v>241</v>
      </c>
      <c r="H64" s="14" t="s">
        <v>346</v>
      </c>
      <c r="I64" s="14" t="s">
        <v>96</v>
      </c>
      <c r="J64" s="54" t="s">
        <v>2591</v>
      </c>
      <c r="K64" s="23">
        <v>3.61</v>
      </c>
      <c r="L64" s="14" t="s">
        <v>49</v>
      </c>
      <c r="M64" s="13">
        <v>1.8200000000000001E-2</v>
      </c>
      <c r="N64" s="13">
        <v>2.4199999999999999E-2</v>
      </c>
      <c r="O64" s="23">
        <v>1250740.6599999999</v>
      </c>
      <c r="P64" s="25">
        <v>109.37</v>
      </c>
      <c r="Q64" s="23">
        <v>0</v>
      </c>
      <c r="R64" s="23">
        <v>1367.93506</v>
      </c>
      <c r="S64" s="13">
        <v>2.4991727089999998E-3</v>
      </c>
      <c r="T64" s="13">
        <f t="shared" si="3"/>
        <v>4.4098785859918833E-4</v>
      </c>
      <c r="U64" s="62">
        <f>+R64/'סכום נכסי הקרן'!$C$42</f>
        <v>1.0785272677600095E-4</v>
      </c>
    </row>
    <row r="65" spans="2:21" ht="13.5" thickBot="1" x14ac:dyDescent="0.25">
      <c r="B65" s="58" t="s">
        <v>366</v>
      </c>
      <c r="C65" s="14" t="s">
        <v>367</v>
      </c>
      <c r="D65" s="14" t="s">
        <v>162</v>
      </c>
      <c r="E65" s="14" t="s">
        <v>240</v>
      </c>
      <c r="F65" s="21">
        <v>1327</v>
      </c>
      <c r="G65" s="14" t="s">
        <v>241</v>
      </c>
      <c r="H65" s="14" t="s">
        <v>346</v>
      </c>
      <c r="I65" s="14" t="s">
        <v>96</v>
      </c>
      <c r="J65" s="54" t="s">
        <v>2591</v>
      </c>
      <c r="K65" s="23">
        <v>4.4000000000000004</v>
      </c>
      <c r="L65" s="14" t="s">
        <v>49</v>
      </c>
      <c r="M65" s="13">
        <v>7.7999999999999996E-3</v>
      </c>
      <c r="N65" s="13">
        <v>2.5600000000000001E-2</v>
      </c>
      <c r="O65" s="23">
        <v>2423172.39</v>
      </c>
      <c r="P65" s="25">
        <v>102.44</v>
      </c>
      <c r="Q65" s="23">
        <v>0</v>
      </c>
      <c r="R65" s="23">
        <v>2482.2977999999998</v>
      </c>
      <c r="S65" s="13">
        <v>6.1564339169999996E-3</v>
      </c>
      <c r="T65" s="13">
        <f t="shared" si="3"/>
        <v>8.0023037879259871E-4</v>
      </c>
      <c r="U65" s="62">
        <f>+R65/'סכום נכסי הקרן'!$C$42</f>
        <v>1.9571293567113358E-4</v>
      </c>
    </row>
    <row r="66" spans="2:21" ht="13.5" thickBot="1" x14ac:dyDescent="0.25">
      <c r="B66" s="58" t="s">
        <v>368</v>
      </c>
      <c r="C66" s="14" t="s">
        <v>369</v>
      </c>
      <c r="D66" s="14" t="s">
        <v>162</v>
      </c>
      <c r="E66" s="14" t="s">
        <v>240</v>
      </c>
      <c r="F66" s="21">
        <v>1327</v>
      </c>
      <c r="G66" s="14" t="s">
        <v>241</v>
      </c>
      <c r="H66" s="14" t="s">
        <v>346</v>
      </c>
      <c r="I66" s="14" t="s">
        <v>96</v>
      </c>
      <c r="J66" s="54" t="s">
        <v>2591</v>
      </c>
      <c r="K66" s="23">
        <v>4.12</v>
      </c>
      <c r="L66" s="14" t="s">
        <v>49</v>
      </c>
      <c r="M66" s="13">
        <v>6.8999999999999999E-3</v>
      </c>
      <c r="N66" s="13">
        <v>2.3400000000000001E-2</v>
      </c>
      <c r="O66" s="23">
        <v>6131840.0099999998</v>
      </c>
      <c r="P66" s="25">
        <v>104.43</v>
      </c>
      <c r="Q66" s="23">
        <v>0</v>
      </c>
      <c r="R66" s="23">
        <v>6403.4805200000001</v>
      </c>
      <c r="S66" s="13">
        <v>3.1672727323999998E-2</v>
      </c>
      <c r="T66" s="13">
        <f t="shared" si="3"/>
        <v>2.0643210665983055E-3</v>
      </c>
      <c r="U66" s="62">
        <f>+R66/'סכום נכסי הקרן'!$C$42</f>
        <v>5.0487253023473531E-4</v>
      </c>
    </row>
    <row r="67" spans="2:21" ht="13.5" thickBot="1" x14ac:dyDescent="0.25">
      <c r="B67" s="58" t="s">
        <v>370</v>
      </c>
      <c r="C67" s="14" t="s">
        <v>371</v>
      </c>
      <c r="D67" s="14" t="s">
        <v>162</v>
      </c>
      <c r="E67" s="14" t="s">
        <v>240</v>
      </c>
      <c r="F67" s="21">
        <v>1327</v>
      </c>
      <c r="G67" s="14" t="s">
        <v>241</v>
      </c>
      <c r="H67" s="14" t="s">
        <v>346</v>
      </c>
      <c r="I67" s="14" t="s">
        <v>96</v>
      </c>
      <c r="J67" s="54" t="s">
        <v>2591</v>
      </c>
      <c r="K67" s="23">
        <v>6.02</v>
      </c>
      <c r="L67" s="14" t="s">
        <v>49</v>
      </c>
      <c r="M67" s="13">
        <v>2.5999999999999999E-2</v>
      </c>
      <c r="N67" s="13">
        <v>2.76E-2</v>
      </c>
      <c r="O67" s="23">
        <v>2496000</v>
      </c>
      <c r="P67" s="25">
        <v>99.18</v>
      </c>
      <c r="Q67" s="23">
        <v>0</v>
      </c>
      <c r="R67" s="23">
        <v>2475.5328</v>
      </c>
      <c r="S67" s="13">
        <v>4.6567164169999996E-3</v>
      </c>
      <c r="T67" s="13">
        <f t="shared" si="3"/>
        <v>7.9804951293817468E-4</v>
      </c>
      <c r="U67" s="62">
        <f>+R67/'סכום נכסי הקרן'!$C$42</f>
        <v>1.951795596959322E-4</v>
      </c>
    </row>
    <row r="68" spans="2:21" ht="13.5" thickBot="1" x14ac:dyDescent="0.25">
      <c r="B68" s="58" t="s">
        <v>372</v>
      </c>
      <c r="C68" s="14" t="s">
        <v>373</v>
      </c>
      <c r="D68" s="14" t="s">
        <v>162</v>
      </c>
      <c r="E68" s="14" t="s">
        <v>240</v>
      </c>
      <c r="F68" s="21">
        <v>759</v>
      </c>
      <c r="G68" s="14" t="s">
        <v>241</v>
      </c>
      <c r="H68" s="14" t="s">
        <v>346</v>
      </c>
      <c r="I68" s="14" t="s">
        <v>96</v>
      </c>
      <c r="J68" s="54" t="s">
        <v>2591</v>
      </c>
      <c r="K68" s="23">
        <v>1.21</v>
      </c>
      <c r="L68" s="14" t="s">
        <v>49</v>
      </c>
      <c r="M68" s="13">
        <v>4.7500000000000001E-2</v>
      </c>
      <c r="N68" s="13">
        <v>2.4899999999999999E-2</v>
      </c>
      <c r="O68" s="23">
        <v>13704660.57</v>
      </c>
      <c r="P68" s="25">
        <v>140.54</v>
      </c>
      <c r="Q68" s="23">
        <v>0</v>
      </c>
      <c r="R68" s="23">
        <v>19260.52997</v>
      </c>
      <c r="S68" s="13">
        <v>9.5612890030000001E-3</v>
      </c>
      <c r="T68" s="13">
        <f t="shared" si="3"/>
        <v>6.209110443412269E-3</v>
      </c>
      <c r="U68" s="62">
        <f>+R68/'סכום נכסי הקרן'!$C$42</f>
        <v>1.5185667340198064E-3</v>
      </c>
    </row>
    <row r="69" spans="2:21" ht="13.5" thickBot="1" x14ac:dyDescent="0.25">
      <c r="B69" s="58" t="s">
        <v>374</v>
      </c>
      <c r="C69" s="14" t="s">
        <v>375</v>
      </c>
      <c r="D69" s="14" t="s">
        <v>162</v>
      </c>
      <c r="E69" s="14" t="s">
        <v>240</v>
      </c>
      <c r="F69" s="21">
        <v>759</v>
      </c>
      <c r="G69" s="14" t="s">
        <v>241</v>
      </c>
      <c r="H69" s="14" t="s">
        <v>346</v>
      </c>
      <c r="I69" s="14" t="s">
        <v>96</v>
      </c>
      <c r="J69" s="54" t="s">
        <v>2591</v>
      </c>
      <c r="K69" s="23">
        <v>4.07</v>
      </c>
      <c r="L69" s="14" t="s">
        <v>49</v>
      </c>
      <c r="M69" s="13">
        <v>5.0000000000000001E-3</v>
      </c>
      <c r="N69" s="13">
        <v>2.7199999999999998E-2</v>
      </c>
      <c r="O69" s="23">
        <v>531000</v>
      </c>
      <c r="P69" s="25">
        <v>101.54</v>
      </c>
      <c r="Q69" s="23">
        <v>0</v>
      </c>
      <c r="R69" s="23">
        <v>539.17740000000003</v>
      </c>
      <c r="S69" s="13">
        <v>2.8203952200000002E-4</v>
      </c>
      <c r="T69" s="13">
        <f t="shared" si="3"/>
        <v>1.7381723298405557E-4</v>
      </c>
      <c r="U69" s="62">
        <f>+R69/'סכום נכסי הקרן'!$C$42</f>
        <v>4.2510609243390971E-5</v>
      </c>
    </row>
    <row r="70" spans="2:21" ht="13.5" thickBot="1" x14ac:dyDescent="0.25">
      <c r="B70" s="58" t="s">
        <v>376</v>
      </c>
      <c r="C70" s="14" t="s">
        <v>377</v>
      </c>
      <c r="D70" s="14" t="s">
        <v>162</v>
      </c>
      <c r="E70" s="14" t="s">
        <v>240</v>
      </c>
      <c r="F70" s="21">
        <v>767</v>
      </c>
      <c r="G70" s="14" t="s">
        <v>378</v>
      </c>
      <c r="H70" s="14" t="s">
        <v>346</v>
      </c>
      <c r="I70" s="14" t="s">
        <v>96</v>
      </c>
      <c r="J70" s="54" t="s">
        <v>2591</v>
      </c>
      <c r="K70" s="23">
        <v>5.04</v>
      </c>
      <c r="L70" s="14" t="s">
        <v>49</v>
      </c>
      <c r="M70" s="13">
        <v>4.4000000000000003E-3</v>
      </c>
      <c r="N70" s="13">
        <v>2.47E-2</v>
      </c>
      <c r="O70" s="23">
        <v>2893875</v>
      </c>
      <c r="P70" s="25">
        <v>100.57</v>
      </c>
      <c r="Q70" s="23">
        <v>0</v>
      </c>
      <c r="R70" s="23">
        <v>2910.3700899999999</v>
      </c>
      <c r="S70" s="13">
        <v>3.2450958799999999E-3</v>
      </c>
      <c r="T70" s="13">
        <f t="shared" si="3"/>
        <v>9.3823011870185343E-4</v>
      </c>
      <c r="U70" s="62">
        <f>+R70/'סכום נכסי הקרן'!$C$42</f>
        <v>2.29463634139047E-4</v>
      </c>
    </row>
    <row r="71" spans="2:21" ht="13.5" thickBot="1" x14ac:dyDescent="0.25">
      <c r="B71" s="58" t="s">
        <v>379</v>
      </c>
      <c r="C71" s="14" t="s">
        <v>380</v>
      </c>
      <c r="D71" s="14" t="s">
        <v>162</v>
      </c>
      <c r="E71" s="14" t="s">
        <v>240</v>
      </c>
      <c r="F71" s="21">
        <v>613</v>
      </c>
      <c r="G71" s="14" t="s">
        <v>241</v>
      </c>
      <c r="H71" s="14" t="s">
        <v>346</v>
      </c>
      <c r="I71" s="14" t="s">
        <v>96</v>
      </c>
      <c r="J71" s="54" t="s">
        <v>2591</v>
      </c>
      <c r="K71" s="23">
        <v>2.84</v>
      </c>
      <c r="L71" s="14" t="s">
        <v>49</v>
      </c>
      <c r="M71" s="13">
        <v>1.5800000000000002E-2</v>
      </c>
      <c r="N71" s="13">
        <v>2.1999999999999999E-2</v>
      </c>
      <c r="O71" s="23">
        <v>2166666.66</v>
      </c>
      <c r="P71" s="25">
        <v>110.84</v>
      </c>
      <c r="Q71" s="23">
        <v>0</v>
      </c>
      <c r="R71" s="23">
        <v>2401.5333300000002</v>
      </c>
      <c r="S71" s="13">
        <v>4.6579764369999999E-3</v>
      </c>
      <c r="T71" s="13">
        <f t="shared" si="3"/>
        <v>7.7419394496057296E-4</v>
      </c>
      <c r="U71" s="62">
        <f>+R71/'סכום נכסי הקרן'!$C$42</f>
        <v>1.893451857897039E-4</v>
      </c>
    </row>
    <row r="72" spans="2:21" ht="13.5" thickBot="1" x14ac:dyDescent="0.25">
      <c r="B72" s="58" t="s">
        <v>381</v>
      </c>
      <c r="C72" s="14" t="s">
        <v>382</v>
      </c>
      <c r="D72" s="14" t="s">
        <v>162</v>
      </c>
      <c r="E72" s="14" t="s">
        <v>240</v>
      </c>
      <c r="F72" s="21">
        <v>613</v>
      </c>
      <c r="G72" s="14" t="s">
        <v>241</v>
      </c>
      <c r="H72" s="14" t="s">
        <v>346</v>
      </c>
      <c r="I72" s="14" t="s">
        <v>96</v>
      </c>
      <c r="J72" s="54" t="s">
        <v>2591</v>
      </c>
      <c r="K72" s="23">
        <v>5.48</v>
      </c>
      <c r="L72" s="14" t="s">
        <v>49</v>
      </c>
      <c r="M72" s="13">
        <v>8.3999999999999995E-3</v>
      </c>
      <c r="N72" s="13">
        <v>2.5499999999999998E-2</v>
      </c>
      <c r="O72" s="23">
        <v>6476586.0300000003</v>
      </c>
      <c r="P72" s="25">
        <v>100.94</v>
      </c>
      <c r="Q72" s="23">
        <v>0</v>
      </c>
      <c r="R72" s="23">
        <v>6537.46594</v>
      </c>
      <c r="S72" s="13">
        <v>8.1585805000000001E-3</v>
      </c>
      <c r="T72" s="13">
        <f t="shared" si="3"/>
        <v>2.1075145961576055E-3</v>
      </c>
      <c r="U72" s="62">
        <f>+R72/'סכום נכסי הקרן'!$C$42</f>
        <v>5.1543640370927562E-4</v>
      </c>
    </row>
    <row r="73" spans="2:21" ht="13.5" thickBot="1" x14ac:dyDescent="0.25">
      <c r="B73" s="58" t="s">
        <v>383</v>
      </c>
      <c r="C73" s="14" t="s">
        <v>384</v>
      </c>
      <c r="D73" s="14" t="s">
        <v>162</v>
      </c>
      <c r="E73" s="14" t="s">
        <v>240</v>
      </c>
      <c r="F73" s="21">
        <v>604</v>
      </c>
      <c r="G73" s="14" t="s">
        <v>257</v>
      </c>
      <c r="H73" s="14" t="s">
        <v>346</v>
      </c>
      <c r="I73" s="14" t="s">
        <v>96</v>
      </c>
      <c r="J73" s="54" t="s">
        <v>2591</v>
      </c>
      <c r="K73" s="23">
        <v>4.09</v>
      </c>
      <c r="L73" s="14" t="s">
        <v>49</v>
      </c>
      <c r="M73" s="13">
        <v>1.4999999999999999E-2</v>
      </c>
      <c r="N73" s="13">
        <v>3.0300000000000001E-2</v>
      </c>
      <c r="O73" s="23">
        <v>240</v>
      </c>
      <c r="P73" s="26">
        <v>5115050</v>
      </c>
      <c r="Q73" s="23">
        <v>0</v>
      </c>
      <c r="R73" s="23">
        <v>12276.12</v>
      </c>
      <c r="S73" s="13">
        <v>8.5476173510000003E-3</v>
      </c>
      <c r="T73" s="13">
        <f t="shared" si="3"/>
        <v>3.9575123330099224E-3</v>
      </c>
      <c r="U73" s="62">
        <f>+R73/'סכום נכסי הקרן'!$C$42</f>
        <v>9.6789171865322386E-4</v>
      </c>
    </row>
    <row r="74" spans="2:21" ht="13.5" thickBot="1" x14ac:dyDescent="0.25">
      <c r="B74" s="58" t="s">
        <v>385</v>
      </c>
      <c r="C74" s="14" t="s">
        <v>386</v>
      </c>
      <c r="D74" s="14" t="s">
        <v>162</v>
      </c>
      <c r="E74" s="14" t="s">
        <v>240</v>
      </c>
      <c r="F74" s="21">
        <v>604</v>
      </c>
      <c r="G74" s="14" t="s">
        <v>257</v>
      </c>
      <c r="H74" s="14" t="s">
        <v>346</v>
      </c>
      <c r="I74" s="14" t="s">
        <v>96</v>
      </c>
      <c r="J74" s="54" t="s">
        <v>2591</v>
      </c>
      <c r="K74" s="23">
        <v>1.1399999999999999</v>
      </c>
      <c r="L74" s="14" t="s">
        <v>49</v>
      </c>
      <c r="M74" s="13">
        <v>2.4199999999999999E-2</v>
      </c>
      <c r="N74" s="13">
        <v>3.32E-2</v>
      </c>
      <c r="O74" s="23">
        <v>83</v>
      </c>
      <c r="P74" s="26">
        <v>5626366</v>
      </c>
      <c r="Q74" s="23">
        <v>0</v>
      </c>
      <c r="R74" s="23">
        <v>4669.8837800000001</v>
      </c>
      <c r="S74" s="13">
        <v>2.8796447279999999E-3</v>
      </c>
      <c r="T74" s="13">
        <f t="shared" si="3"/>
        <v>1.5054530790732737E-3</v>
      </c>
      <c r="U74" s="62">
        <f>+R74/'סכום נכסי הקרן'!$C$42</f>
        <v>3.681897731314954E-4</v>
      </c>
    </row>
    <row r="75" spans="2:21" ht="13.5" thickBot="1" x14ac:dyDescent="0.25">
      <c r="B75" s="58" t="s">
        <v>387</v>
      </c>
      <c r="C75" s="14" t="s">
        <v>388</v>
      </c>
      <c r="D75" s="14" t="s">
        <v>162</v>
      </c>
      <c r="E75" s="14" t="s">
        <v>240</v>
      </c>
      <c r="F75" s="21">
        <v>604</v>
      </c>
      <c r="G75" s="14" t="s">
        <v>257</v>
      </c>
      <c r="H75" s="14" t="s">
        <v>346</v>
      </c>
      <c r="I75" s="14" t="s">
        <v>96</v>
      </c>
      <c r="J75" s="54" t="s">
        <v>2591</v>
      </c>
      <c r="K75" s="23">
        <v>0.75</v>
      </c>
      <c r="L75" s="14" t="s">
        <v>49</v>
      </c>
      <c r="M75" s="13">
        <v>1.95E-2</v>
      </c>
      <c r="N75" s="13">
        <v>3.4099999999999998E-2</v>
      </c>
      <c r="O75" s="23">
        <v>77</v>
      </c>
      <c r="P75" s="26">
        <v>5456707</v>
      </c>
      <c r="Q75" s="23">
        <v>0</v>
      </c>
      <c r="R75" s="23">
        <v>4201.6643899999999</v>
      </c>
      <c r="S75" s="13">
        <v>3.1024618230000001E-3</v>
      </c>
      <c r="T75" s="13">
        <f t="shared" si="3"/>
        <v>1.3545109238581581E-3</v>
      </c>
      <c r="U75" s="62">
        <f>+R75/'סכום נכסי הקרן'!$C$42</f>
        <v>3.3127373857873245E-4</v>
      </c>
    </row>
    <row r="76" spans="2:21" ht="13.5" thickBot="1" x14ac:dyDescent="0.25">
      <c r="B76" s="58" t="s">
        <v>389</v>
      </c>
      <c r="C76" s="14" t="s">
        <v>390</v>
      </c>
      <c r="D76" s="14" t="s">
        <v>162</v>
      </c>
      <c r="E76" s="14" t="s">
        <v>240</v>
      </c>
      <c r="F76" s="21">
        <v>226</v>
      </c>
      <c r="G76" s="14" t="s">
        <v>241</v>
      </c>
      <c r="H76" s="14" t="s">
        <v>346</v>
      </c>
      <c r="I76" s="14" t="s">
        <v>96</v>
      </c>
      <c r="J76" s="54" t="s">
        <v>2591</v>
      </c>
      <c r="K76" s="23">
        <v>2.94</v>
      </c>
      <c r="L76" s="14" t="s">
        <v>49</v>
      </c>
      <c r="M76" s="13">
        <v>2.5999999999999999E-2</v>
      </c>
      <c r="N76" s="13">
        <v>2.2200000000000001E-2</v>
      </c>
      <c r="O76" s="23">
        <v>3510784.38</v>
      </c>
      <c r="P76" s="25">
        <v>114.45</v>
      </c>
      <c r="Q76" s="23">
        <v>0</v>
      </c>
      <c r="R76" s="23">
        <v>4018.0927200000001</v>
      </c>
      <c r="S76" s="13">
        <v>9.7329431040000004E-3</v>
      </c>
      <c r="T76" s="13">
        <f t="shared" si="3"/>
        <v>1.2953320344357489E-3</v>
      </c>
      <c r="U76" s="62">
        <f>+R76/'סכום נכסי הקרן'!$C$42</f>
        <v>3.1680031381811245E-4</v>
      </c>
    </row>
    <row r="77" spans="2:21" ht="13.5" thickBot="1" x14ac:dyDescent="0.25">
      <c r="B77" s="58" t="s">
        <v>391</v>
      </c>
      <c r="C77" s="14" t="s">
        <v>392</v>
      </c>
      <c r="D77" s="14" t="s">
        <v>162</v>
      </c>
      <c r="E77" s="14" t="s">
        <v>240</v>
      </c>
      <c r="F77" s="21">
        <v>226</v>
      </c>
      <c r="G77" s="14" t="s">
        <v>241</v>
      </c>
      <c r="H77" s="14" t="s">
        <v>346</v>
      </c>
      <c r="I77" s="14" t="s">
        <v>96</v>
      </c>
      <c r="J77" s="54" t="s">
        <v>2591</v>
      </c>
      <c r="K77" s="23">
        <v>4.1500000000000004</v>
      </c>
      <c r="L77" s="14" t="s">
        <v>49</v>
      </c>
      <c r="M77" s="13">
        <v>2.81E-2</v>
      </c>
      <c r="N77" s="13">
        <v>2.5899999999999999E-2</v>
      </c>
      <c r="O77" s="23">
        <v>18007500</v>
      </c>
      <c r="P77" s="25">
        <v>113.83</v>
      </c>
      <c r="Q77" s="23">
        <v>0</v>
      </c>
      <c r="R77" s="23">
        <v>20497.937249999999</v>
      </c>
      <c r="S77" s="13">
        <v>1.4388200356999999E-2</v>
      </c>
      <c r="T77" s="13">
        <f t="shared" si="3"/>
        <v>6.6080194286255341E-3</v>
      </c>
      <c r="U77" s="62">
        <f>+R77/'סכום נכסי הקרן'!$C$42</f>
        <v>1.6161281996061E-3</v>
      </c>
    </row>
    <row r="78" spans="2:21" ht="13.5" thickBot="1" x14ac:dyDescent="0.25">
      <c r="B78" s="58" t="s">
        <v>393</v>
      </c>
      <c r="C78" s="14" t="s">
        <v>394</v>
      </c>
      <c r="D78" s="14" t="s">
        <v>162</v>
      </c>
      <c r="E78" s="14" t="s">
        <v>240</v>
      </c>
      <c r="F78" s="21">
        <v>226</v>
      </c>
      <c r="G78" s="14" t="s">
        <v>241</v>
      </c>
      <c r="H78" s="14" t="s">
        <v>346</v>
      </c>
      <c r="I78" s="14" t="s">
        <v>96</v>
      </c>
      <c r="J78" s="54" t="s">
        <v>2591</v>
      </c>
      <c r="K78" s="23">
        <v>2.46</v>
      </c>
      <c r="L78" s="14" t="s">
        <v>49</v>
      </c>
      <c r="M78" s="13">
        <v>2.4E-2</v>
      </c>
      <c r="N78" s="13">
        <v>2.3300000000000001E-2</v>
      </c>
      <c r="O78" s="23">
        <v>3208481.51</v>
      </c>
      <c r="P78" s="25">
        <v>112.98</v>
      </c>
      <c r="Q78" s="23">
        <v>0</v>
      </c>
      <c r="R78" s="23">
        <v>3624.9424100000001</v>
      </c>
      <c r="S78" s="13">
        <v>5.5605879660000001E-3</v>
      </c>
      <c r="T78" s="13">
        <f t="shared" si="3"/>
        <v>1.1685902625606227E-3</v>
      </c>
      <c r="U78" s="62">
        <f>+R78/'סכום נכסי הקרן'!$C$42</f>
        <v>2.8580298491981659E-4</v>
      </c>
    </row>
    <row r="79" spans="2:21" ht="13.5" thickBot="1" x14ac:dyDescent="0.25">
      <c r="B79" s="58" t="s">
        <v>395</v>
      </c>
      <c r="C79" s="14" t="s">
        <v>396</v>
      </c>
      <c r="D79" s="14" t="s">
        <v>162</v>
      </c>
      <c r="E79" s="14" t="s">
        <v>240</v>
      </c>
      <c r="F79" s="21">
        <v>226</v>
      </c>
      <c r="G79" s="14" t="s">
        <v>241</v>
      </c>
      <c r="H79" s="14" t="s">
        <v>346</v>
      </c>
      <c r="I79" s="14" t="s">
        <v>96</v>
      </c>
      <c r="J79" s="54" t="s">
        <v>2591</v>
      </c>
      <c r="K79" s="23">
        <v>6.57</v>
      </c>
      <c r="L79" s="14" t="s">
        <v>49</v>
      </c>
      <c r="M79" s="13">
        <v>3.5000000000000001E-3</v>
      </c>
      <c r="N79" s="13">
        <v>3.0700000000000002E-2</v>
      </c>
      <c r="O79" s="23">
        <v>41324300</v>
      </c>
      <c r="P79" s="25">
        <v>91.16</v>
      </c>
      <c r="Q79" s="23">
        <v>0</v>
      </c>
      <c r="R79" s="23">
        <v>37671.231879999999</v>
      </c>
      <c r="S79" s="13">
        <v>1.4189459289999999E-2</v>
      </c>
      <c r="T79" s="13">
        <f t="shared" ref="T79:T142" si="4">+R79/$R$11</f>
        <v>1.2144257694188112E-2</v>
      </c>
      <c r="U79" s="62">
        <f>+R79/'סכום נכסי הקרן'!$C$42</f>
        <v>2.9701300873661478E-3</v>
      </c>
    </row>
    <row r="80" spans="2:21" ht="13.5" thickBot="1" x14ac:dyDescent="0.25">
      <c r="B80" s="58" t="s">
        <v>397</v>
      </c>
      <c r="C80" s="14" t="s">
        <v>398</v>
      </c>
      <c r="D80" s="14" t="s">
        <v>162</v>
      </c>
      <c r="E80" s="14" t="s">
        <v>240</v>
      </c>
      <c r="F80" s="21">
        <v>323</v>
      </c>
      <c r="G80" s="14" t="s">
        <v>241</v>
      </c>
      <c r="H80" s="14" t="s">
        <v>346</v>
      </c>
      <c r="I80" s="14" t="s">
        <v>96</v>
      </c>
      <c r="J80" s="54" t="s">
        <v>2591</v>
      </c>
      <c r="K80" s="23">
        <v>3.01</v>
      </c>
      <c r="L80" s="14" t="s">
        <v>49</v>
      </c>
      <c r="M80" s="13">
        <v>2.35E-2</v>
      </c>
      <c r="N80" s="13">
        <v>2.2700000000000001E-2</v>
      </c>
      <c r="O80" s="23">
        <v>4560509.54</v>
      </c>
      <c r="P80" s="25">
        <v>113.73</v>
      </c>
      <c r="Q80" s="23">
        <v>0</v>
      </c>
      <c r="R80" s="23">
        <v>5186.6674999999996</v>
      </c>
      <c r="S80" s="13">
        <v>4.799673204E-3</v>
      </c>
      <c r="T80" s="13">
        <f t="shared" si="4"/>
        <v>1.6720511528456662E-3</v>
      </c>
      <c r="U80" s="62">
        <f>+R80/'סכום נכסי הקרן'!$C$42</f>
        <v>4.0893478726648314E-4</v>
      </c>
    </row>
    <row r="81" spans="2:21" ht="13.5" thickBot="1" x14ac:dyDescent="0.25">
      <c r="B81" s="58" t="s">
        <v>399</v>
      </c>
      <c r="C81" s="14" t="s">
        <v>400</v>
      </c>
      <c r="D81" s="14" t="s">
        <v>162</v>
      </c>
      <c r="E81" s="14" t="s">
        <v>240</v>
      </c>
      <c r="F81" s="21">
        <v>323</v>
      </c>
      <c r="G81" s="14" t="s">
        <v>241</v>
      </c>
      <c r="H81" s="14" t="s">
        <v>346</v>
      </c>
      <c r="I81" s="14" t="s">
        <v>96</v>
      </c>
      <c r="J81" s="54" t="s">
        <v>2591</v>
      </c>
      <c r="K81" s="23">
        <v>1.49</v>
      </c>
      <c r="L81" s="14" t="s">
        <v>49</v>
      </c>
      <c r="M81" s="13">
        <v>1.7600000000000001E-2</v>
      </c>
      <c r="N81" s="13">
        <v>2.1299999999999999E-2</v>
      </c>
      <c r="O81" s="23">
        <v>13194025.49</v>
      </c>
      <c r="P81" s="25">
        <v>112.57</v>
      </c>
      <c r="Q81" s="23">
        <v>132.44774000000001</v>
      </c>
      <c r="R81" s="23">
        <v>14984.962229999999</v>
      </c>
      <c r="S81" s="13">
        <v>9.9978119200000003E-3</v>
      </c>
      <c r="T81" s="13">
        <f t="shared" si="4"/>
        <v>4.8307749382470082E-3</v>
      </c>
      <c r="U81" s="62">
        <f>+R81/'סכום נכסי הקרן'!$C$42</f>
        <v>1.1814661999677704E-3</v>
      </c>
    </row>
    <row r="82" spans="2:21" ht="13.5" thickBot="1" x14ac:dyDescent="0.25">
      <c r="B82" s="58" t="s">
        <v>401</v>
      </c>
      <c r="C82" s="14" t="s">
        <v>402</v>
      </c>
      <c r="D82" s="14" t="s">
        <v>162</v>
      </c>
      <c r="E82" s="14" t="s">
        <v>240</v>
      </c>
      <c r="F82" s="21">
        <v>323</v>
      </c>
      <c r="G82" s="14" t="s">
        <v>241</v>
      </c>
      <c r="H82" s="14" t="s">
        <v>346</v>
      </c>
      <c r="I82" s="14" t="s">
        <v>96</v>
      </c>
      <c r="J82" s="54" t="s">
        <v>2591</v>
      </c>
      <c r="K82" s="23">
        <v>1.49</v>
      </c>
      <c r="L82" s="14" t="s">
        <v>49</v>
      </c>
      <c r="M82" s="13">
        <v>2.3E-2</v>
      </c>
      <c r="N82" s="13">
        <v>2.23E-2</v>
      </c>
      <c r="O82" s="23">
        <v>1239537.72</v>
      </c>
      <c r="P82" s="25">
        <v>113.28</v>
      </c>
      <c r="Q82" s="23">
        <v>16.127109999999998</v>
      </c>
      <c r="R82" s="23">
        <v>1420.2754399999999</v>
      </c>
      <c r="S82" s="13">
        <v>9.9535063199999996E-4</v>
      </c>
      <c r="T82" s="13">
        <f t="shared" si="4"/>
        <v>4.5786108070555628E-4</v>
      </c>
      <c r="U82" s="62">
        <f>+R82/'סכום נכסי הקרן'!$C$42</f>
        <v>1.1197942318766545E-4</v>
      </c>
    </row>
    <row r="83" spans="2:21" ht="13.5" thickBot="1" x14ac:dyDescent="0.25">
      <c r="B83" s="58" t="s">
        <v>403</v>
      </c>
      <c r="C83" s="14" t="s">
        <v>404</v>
      </c>
      <c r="D83" s="14" t="s">
        <v>162</v>
      </c>
      <c r="E83" s="14" t="s">
        <v>240</v>
      </c>
      <c r="F83" s="21">
        <v>323</v>
      </c>
      <c r="G83" s="14" t="s">
        <v>241</v>
      </c>
      <c r="H83" s="14" t="s">
        <v>346</v>
      </c>
      <c r="I83" s="14" t="s">
        <v>96</v>
      </c>
      <c r="J83" s="54" t="s">
        <v>2591</v>
      </c>
      <c r="K83" s="23">
        <v>2.21</v>
      </c>
      <c r="L83" s="14" t="s">
        <v>49</v>
      </c>
      <c r="M83" s="13">
        <v>2.1499999999999998E-2</v>
      </c>
      <c r="N83" s="13">
        <v>2.2499999999999999E-2</v>
      </c>
      <c r="O83" s="23">
        <v>7133978.1399999997</v>
      </c>
      <c r="P83" s="25">
        <v>113.66</v>
      </c>
      <c r="Q83" s="23">
        <v>0</v>
      </c>
      <c r="R83" s="23">
        <v>8108.47955</v>
      </c>
      <c r="S83" s="13">
        <v>5.9100518150000001E-3</v>
      </c>
      <c r="T83" s="13">
        <f t="shared" si="4"/>
        <v>2.613969871676372E-3</v>
      </c>
      <c r="U83" s="62">
        <f>+R83/'סכום נכסי הקרן'!$C$42</f>
        <v>6.3930054506749839E-4</v>
      </c>
    </row>
    <row r="84" spans="2:21" ht="13.5" thickBot="1" x14ac:dyDescent="0.25">
      <c r="B84" s="58" t="s">
        <v>405</v>
      </c>
      <c r="C84" s="14" t="s">
        <v>406</v>
      </c>
      <c r="D84" s="14" t="s">
        <v>162</v>
      </c>
      <c r="E84" s="14" t="s">
        <v>240</v>
      </c>
      <c r="F84" s="21">
        <v>323</v>
      </c>
      <c r="G84" s="14" t="s">
        <v>241</v>
      </c>
      <c r="H84" s="14" t="s">
        <v>346</v>
      </c>
      <c r="I84" s="14" t="s">
        <v>96</v>
      </c>
      <c r="J84" s="54" t="s">
        <v>2591</v>
      </c>
      <c r="K84" s="23">
        <v>4.32</v>
      </c>
      <c r="L84" s="14" t="s">
        <v>49</v>
      </c>
      <c r="M84" s="13">
        <v>2.2499999999999999E-2</v>
      </c>
      <c r="N84" s="13">
        <v>2.6100000000000002E-2</v>
      </c>
      <c r="O84" s="23">
        <v>2095051.86</v>
      </c>
      <c r="P84" s="25">
        <v>111.23</v>
      </c>
      <c r="Q84" s="23">
        <v>41.413029999999999</v>
      </c>
      <c r="R84" s="23">
        <v>2371.7392100000002</v>
      </c>
      <c r="S84" s="13">
        <v>1.6571744409999999E-3</v>
      </c>
      <c r="T84" s="13">
        <f t="shared" si="4"/>
        <v>7.6458907002034931E-4</v>
      </c>
      <c r="U84" s="62">
        <f>+R84/'סכום נכסי הקרן'!$C$42</f>
        <v>1.8699611442085442E-4</v>
      </c>
    </row>
    <row r="85" spans="2:21" ht="13.5" thickBot="1" x14ac:dyDescent="0.25">
      <c r="B85" s="58" t="s">
        <v>407</v>
      </c>
      <c r="C85" s="14" t="s">
        <v>408</v>
      </c>
      <c r="D85" s="14" t="s">
        <v>162</v>
      </c>
      <c r="E85" s="14" t="s">
        <v>240</v>
      </c>
      <c r="F85" s="21">
        <v>323</v>
      </c>
      <c r="G85" s="14" t="s">
        <v>241</v>
      </c>
      <c r="H85" s="14" t="s">
        <v>346</v>
      </c>
      <c r="I85" s="14" t="s">
        <v>96</v>
      </c>
      <c r="J85" s="54" t="s">
        <v>2591</v>
      </c>
      <c r="K85" s="23">
        <v>4.24</v>
      </c>
      <c r="L85" s="14" t="s">
        <v>49</v>
      </c>
      <c r="M85" s="13">
        <v>6.4999999999999997E-3</v>
      </c>
      <c r="N85" s="13">
        <v>2.3300000000000001E-2</v>
      </c>
      <c r="O85" s="23">
        <v>245709.76</v>
      </c>
      <c r="P85" s="25">
        <v>103.63</v>
      </c>
      <c r="Q85" s="23">
        <v>1.0876399999999999</v>
      </c>
      <c r="R85" s="23">
        <v>255.71665999999999</v>
      </c>
      <c r="S85" s="13">
        <v>4.93200288E-4</v>
      </c>
      <c r="T85" s="13">
        <f t="shared" si="4"/>
        <v>8.2436619689780239E-5</v>
      </c>
      <c r="U85" s="62">
        <f>+R85/'סכום נכסי הקרן'!$C$42</f>
        <v>2.0161585055837031E-5</v>
      </c>
    </row>
    <row r="86" spans="2:21" ht="13.5" thickBot="1" x14ac:dyDescent="0.25">
      <c r="B86" s="58" t="s">
        <v>409</v>
      </c>
      <c r="C86" s="14" t="s">
        <v>410</v>
      </c>
      <c r="D86" s="14" t="s">
        <v>162</v>
      </c>
      <c r="E86" s="14" t="s">
        <v>240</v>
      </c>
      <c r="F86" s="21">
        <v>323</v>
      </c>
      <c r="G86" s="14" t="s">
        <v>241</v>
      </c>
      <c r="H86" s="14" t="s">
        <v>346</v>
      </c>
      <c r="I86" s="14" t="s">
        <v>96</v>
      </c>
      <c r="J86" s="54" t="s">
        <v>2591</v>
      </c>
      <c r="K86" s="23">
        <v>5.91</v>
      </c>
      <c r="L86" s="14" t="s">
        <v>49</v>
      </c>
      <c r="M86" s="13">
        <v>2.5000000000000001E-3</v>
      </c>
      <c r="N86" s="13">
        <v>2.69E-2</v>
      </c>
      <c r="O86" s="23">
        <v>23147901.300000001</v>
      </c>
      <c r="P86" s="25">
        <v>94.78</v>
      </c>
      <c r="Q86" s="23">
        <v>104.86767</v>
      </c>
      <c r="R86" s="23">
        <v>22044.448520000002</v>
      </c>
      <c r="S86" s="13">
        <v>1.8235197354000001E-2</v>
      </c>
      <c r="T86" s="13">
        <f t="shared" si="4"/>
        <v>7.1065757659832529E-3</v>
      </c>
      <c r="U86" s="62">
        <f>+R86/'סכום נכסי הקרן'!$C$42</f>
        <v>1.7380604918154365E-3</v>
      </c>
    </row>
    <row r="87" spans="2:21" ht="13.5" thickBot="1" x14ac:dyDescent="0.25">
      <c r="B87" s="58" t="s">
        <v>411</v>
      </c>
      <c r="C87" s="14" t="s">
        <v>412</v>
      </c>
      <c r="D87" s="14" t="s">
        <v>162</v>
      </c>
      <c r="E87" s="14" t="s">
        <v>240</v>
      </c>
      <c r="F87" s="21">
        <v>323</v>
      </c>
      <c r="G87" s="14" t="s">
        <v>241</v>
      </c>
      <c r="H87" s="14" t="s">
        <v>346</v>
      </c>
      <c r="I87" s="14" t="s">
        <v>96</v>
      </c>
      <c r="J87" s="54" t="s">
        <v>2591</v>
      </c>
      <c r="K87" s="23">
        <v>6.67</v>
      </c>
      <c r="L87" s="14" t="s">
        <v>49</v>
      </c>
      <c r="M87" s="13">
        <v>3.61E-2</v>
      </c>
      <c r="N87" s="13">
        <v>3.2599999999999997E-2</v>
      </c>
      <c r="O87" s="23">
        <v>7163500</v>
      </c>
      <c r="P87" s="25">
        <v>104.73</v>
      </c>
      <c r="Q87" s="23">
        <v>130.40846999999999</v>
      </c>
      <c r="R87" s="23">
        <v>7632.7420199999997</v>
      </c>
      <c r="S87" s="13">
        <v>1.574954038E-2</v>
      </c>
      <c r="T87" s="13">
        <f t="shared" si="4"/>
        <v>2.4606040572129522E-3</v>
      </c>
      <c r="U87" s="62">
        <f>+R87/'סכום נכסי הקרן'!$C$42</f>
        <v>6.0179175437959868E-4</v>
      </c>
    </row>
    <row r="88" spans="2:21" ht="13.5" thickBot="1" x14ac:dyDescent="0.25">
      <c r="B88" s="58" t="s">
        <v>413</v>
      </c>
      <c r="C88" s="14" t="s">
        <v>414</v>
      </c>
      <c r="D88" s="14" t="s">
        <v>162</v>
      </c>
      <c r="E88" s="14" t="s">
        <v>240</v>
      </c>
      <c r="F88" s="21">
        <v>662</v>
      </c>
      <c r="G88" s="14" t="s">
        <v>257</v>
      </c>
      <c r="H88" s="14" t="s">
        <v>346</v>
      </c>
      <c r="I88" s="14" t="s">
        <v>96</v>
      </c>
      <c r="J88" s="54" t="s">
        <v>2591</v>
      </c>
      <c r="K88" s="23">
        <v>5.43</v>
      </c>
      <c r="L88" s="14" t="s">
        <v>49</v>
      </c>
      <c r="M88" s="13">
        <v>3.7100000000000001E-2</v>
      </c>
      <c r="N88" s="13">
        <v>3.3399999999999999E-2</v>
      </c>
      <c r="O88" s="23">
        <v>20</v>
      </c>
      <c r="P88" s="26">
        <v>5095555</v>
      </c>
      <c r="Q88" s="23">
        <v>0</v>
      </c>
      <c r="R88" s="23">
        <v>1019.111</v>
      </c>
      <c r="S88" s="13">
        <v>2.6031498110000001E-3</v>
      </c>
      <c r="T88" s="13">
        <f t="shared" si="4"/>
        <v>3.2853575488070132E-4</v>
      </c>
      <c r="U88" s="62">
        <f>+R88/'סכום נכסי הקרן'!$C$42</f>
        <v>8.0350232588831456E-5</v>
      </c>
    </row>
    <row r="89" spans="2:21" ht="13.5" thickBot="1" x14ac:dyDescent="0.25">
      <c r="B89" s="58" t="s">
        <v>415</v>
      </c>
      <c r="C89" s="14" t="s">
        <v>416</v>
      </c>
      <c r="D89" s="14" t="s">
        <v>162</v>
      </c>
      <c r="E89" s="14" t="s">
        <v>240</v>
      </c>
      <c r="F89" s="21">
        <v>662</v>
      </c>
      <c r="G89" s="14" t="s">
        <v>257</v>
      </c>
      <c r="H89" s="14" t="s">
        <v>346</v>
      </c>
      <c r="I89" s="14" t="s">
        <v>96</v>
      </c>
      <c r="J89" s="54" t="s">
        <v>2591</v>
      </c>
      <c r="K89" s="23">
        <v>1.24</v>
      </c>
      <c r="L89" s="14" t="s">
        <v>49</v>
      </c>
      <c r="M89" s="13">
        <v>2.0199999999999999E-2</v>
      </c>
      <c r="N89" s="13">
        <v>2.0299999999999999E-2</v>
      </c>
      <c r="O89" s="23">
        <v>19</v>
      </c>
      <c r="P89" s="26">
        <v>5652776</v>
      </c>
      <c r="Q89" s="23">
        <v>0</v>
      </c>
      <c r="R89" s="23">
        <v>1074.0274400000001</v>
      </c>
      <c r="S89" s="13">
        <v>9.0282727400000002E-4</v>
      </c>
      <c r="T89" s="13">
        <f t="shared" si="4"/>
        <v>3.462394339409418E-4</v>
      </c>
      <c r="U89" s="62">
        <f>+R89/'סכום נכסי הקרן'!$C$42</f>
        <v>8.4680034471992964E-5</v>
      </c>
    </row>
    <row r="90" spans="2:21" ht="13.5" thickBot="1" x14ac:dyDescent="0.25">
      <c r="B90" s="58" t="s">
        <v>417</v>
      </c>
      <c r="C90" s="14" t="s">
        <v>418</v>
      </c>
      <c r="D90" s="14" t="s">
        <v>162</v>
      </c>
      <c r="E90" s="14" t="s">
        <v>240</v>
      </c>
      <c r="F90" s="21">
        <v>662</v>
      </c>
      <c r="G90" s="14" t="s">
        <v>257</v>
      </c>
      <c r="H90" s="14" t="s">
        <v>346</v>
      </c>
      <c r="I90" s="14" t="s">
        <v>96</v>
      </c>
      <c r="J90" s="54" t="s">
        <v>2591</v>
      </c>
      <c r="K90" s="23">
        <v>2.2999999999999998</v>
      </c>
      <c r="L90" s="14" t="s">
        <v>49</v>
      </c>
      <c r="M90" s="13">
        <v>2.5899999999999999E-2</v>
      </c>
      <c r="N90" s="13">
        <v>2.76E-2</v>
      </c>
      <c r="O90" s="23">
        <v>32</v>
      </c>
      <c r="P90" s="26">
        <v>5628861</v>
      </c>
      <c r="Q90" s="23">
        <v>0</v>
      </c>
      <c r="R90" s="23">
        <v>1801.23552</v>
      </c>
      <c r="S90" s="13">
        <v>1.5149363249999999E-3</v>
      </c>
      <c r="T90" s="13">
        <f t="shared" si="4"/>
        <v>5.8067302902346514E-4</v>
      </c>
      <c r="U90" s="62">
        <f>+R90/'סכום נכסי הקרן'!$C$42</f>
        <v>1.4201563223168503E-4</v>
      </c>
    </row>
    <row r="91" spans="2:21" ht="13.5" thickBot="1" x14ac:dyDescent="0.25">
      <c r="B91" s="58" t="s">
        <v>419</v>
      </c>
      <c r="C91" s="14" t="s">
        <v>420</v>
      </c>
      <c r="D91" s="14" t="s">
        <v>162</v>
      </c>
      <c r="E91" s="14" t="s">
        <v>240</v>
      </c>
      <c r="F91" s="21">
        <v>662</v>
      </c>
      <c r="G91" s="14" t="s">
        <v>257</v>
      </c>
      <c r="H91" s="14" t="s">
        <v>346</v>
      </c>
      <c r="I91" s="14" t="s">
        <v>96</v>
      </c>
      <c r="J91" s="54" t="s">
        <v>2591</v>
      </c>
      <c r="K91" s="23">
        <v>4.1100000000000003</v>
      </c>
      <c r="L91" s="14" t="s">
        <v>49</v>
      </c>
      <c r="M91" s="13">
        <v>8.3999999999999995E-3</v>
      </c>
      <c r="N91" s="13">
        <v>2.9100000000000001E-2</v>
      </c>
      <c r="O91" s="23">
        <v>78</v>
      </c>
      <c r="P91" s="26">
        <v>5012995</v>
      </c>
      <c r="Q91" s="23">
        <v>0</v>
      </c>
      <c r="R91" s="23">
        <v>3910.1361000000002</v>
      </c>
      <c r="S91" s="13">
        <v>9.8076197659999996E-3</v>
      </c>
      <c r="T91" s="13">
        <f t="shared" si="4"/>
        <v>1.2605295353497132E-3</v>
      </c>
      <c r="U91" s="62">
        <f>+R91/'סכום נכסי הקרן'!$C$42</f>
        <v>3.082886408732575E-4</v>
      </c>
    </row>
    <row r="92" spans="2:21" ht="13.5" thickBot="1" x14ac:dyDescent="0.25">
      <c r="B92" s="58" t="s">
        <v>421</v>
      </c>
      <c r="C92" s="14" t="s">
        <v>422</v>
      </c>
      <c r="D92" s="14" t="s">
        <v>162</v>
      </c>
      <c r="E92" s="14" t="s">
        <v>240</v>
      </c>
      <c r="F92" s="21">
        <v>662</v>
      </c>
      <c r="G92" s="14" t="s">
        <v>257</v>
      </c>
      <c r="H92" s="14" t="s">
        <v>346</v>
      </c>
      <c r="I92" s="14" t="s">
        <v>96</v>
      </c>
      <c r="J92" s="54" t="s">
        <v>2591</v>
      </c>
      <c r="K92" s="23">
        <v>4.62</v>
      </c>
      <c r="L92" s="14" t="s">
        <v>49</v>
      </c>
      <c r="M92" s="13">
        <v>3.09E-2</v>
      </c>
      <c r="N92" s="13">
        <v>3.1600000000000003E-2</v>
      </c>
      <c r="O92" s="23">
        <v>23</v>
      </c>
      <c r="P92" s="26">
        <v>5168240</v>
      </c>
      <c r="Q92" s="23">
        <v>0</v>
      </c>
      <c r="R92" s="23">
        <v>1188.6952000000001</v>
      </c>
      <c r="S92" s="13">
        <v>1.210526315E-3</v>
      </c>
      <c r="T92" s="13">
        <f t="shared" si="4"/>
        <v>3.8320543577202704E-4</v>
      </c>
      <c r="U92" s="62">
        <f>+R92/'סכום נכסי הקרן'!$C$42</f>
        <v>9.3720836883546082E-5</v>
      </c>
    </row>
    <row r="93" spans="2:21" ht="13.5" thickBot="1" x14ac:dyDescent="0.25">
      <c r="B93" s="58" t="s">
        <v>423</v>
      </c>
      <c r="C93" s="14" t="s">
        <v>424</v>
      </c>
      <c r="D93" s="14" t="s">
        <v>162</v>
      </c>
      <c r="E93" s="14" t="s">
        <v>240</v>
      </c>
      <c r="F93" s="21">
        <v>1349</v>
      </c>
      <c r="G93" s="14" t="s">
        <v>241</v>
      </c>
      <c r="H93" s="14" t="s">
        <v>346</v>
      </c>
      <c r="I93" s="14" t="s">
        <v>96</v>
      </c>
      <c r="J93" s="54" t="s">
        <v>2591</v>
      </c>
      <c r="K93" s="23">
        <v>1.9</v>
      </c>
      <c r="L93" s="14" t="s">
        <v>49</v>
      </c>
      <c r="M93" s="13">
        <v>1.6E-2</v>
      </c>
      <c r="N93" s="13">
        <v>2.0899999999999998E-2</v>
      </c>
      <c r="O93" s="23">
        <v>3789319.37</v>
      </c>
      <c r="P93" s="25">
        <v>112.12</v>
      </c>
      <c r="Q93" s="23">
        <v>0</v>
      </c>
      <c r="R93" s="23">
        <v>4248.5848800000003</v>
      </c>
      <c r="S93" s="13">
        <v>9.7738570640000001E-3</v>
      </c>
      <c r="T93" s="13">
        <f t="shared" si="4"/>
        <v>1.3696369097434273E-3</v>
      </c>
      <c r="U93" s="62">
        <f>+R93/'סכום נכסי הקרן'!$C$42</f>
        <v>3.3497311213537349E-4</v>
      </c>
    </row>
    <row r="94" spans="2:21" ht="13.5" thickBot="1" x14ac:dyDescent="0.25">
      <c r="B94" s="58" t="s">
        <v>425</v>
      </c>
      <c r="C94" s="14" t="s">
        <v>426</v>
      </c>
      <c r="D94" s="14" t="s">
        <v>162</v>
      </c>
      <c r="E94" s="14" t="s">
        <v>240</v>
      </c>
      <c r="F94" s="21">
        <v>1349</v>
      </c>
      <c r="G94" s="14" t="s">
        <v>241</v>
      </c>
      <c r="H94" s="14" t="s">
        <v>346</v>
      </c>
      <c r="I94" s="14" t="s">
        <v>96</v>
      </c>
      <c r="J94" s="54" t="s">
        <v>2591</v>
      </c>
      <c r="K94" s="23">
        <v>2.97</v>
      </c>
      <c r="L94" s="14" t="s">
        <v>49</v>
      </c>
      <c r="M94" s="13">
        <v>1.4200000000000001E-2</v>
      </c>
      <c r="N94" s="13">
        <v>2.4899999999999999E-2</v>
      </c>
      <c r="O94" s="23">
        <v>5270824.75</v>
      </c>
      <c r="P94" s="25">
        <v>108.25</v>
      </c>
      <c r="Q94" s="23">
        <v>0</v>
      </c>
      <c r="R94" s="23">
        <v>5705.6677900000004</v>
      </c>
      <c r="S94" s="13">
        <v>4.4643279880000001E-3</v>
      </c>
      <c r="T94" s="13">
        <f t="shared" si="4"/>
        <v>1.8393637930374149E-3</v>
      </c>
      <c r="U94" s="62">
        <f>+R94/'סכום נכסי הקרן'!$C$42</f>
        <v>4.4985456343921707E-4</v>
      </c>
    </row>
    <row r="95" spans="2:21" ht="13.5" thickBot="1" x14ac:dyDescent="0.25">
      <c r="B95" s="58" t="s">
        <v>425</v>
      </c>
      <c r="C95" s="14" t="s">
        <v>427</v>
      </c>
      <c r="D95" s="14" t="s">
        <v>162</v>
      </c>
      <c r="E95" s="14" t="s">
        <v>240</v>
      </c>
      <c r="F95" s="21">
        <v>1349</v>
      </c>
      <c r="G95" s="14" t="s">
        <v>241</v>
      </c>
      <c r="H95" s="14" t="s">
        <v>346</v>
      </c>
      <c r="I95" s="14" t="s">
        <v>96</v>
      </c>
      <c r="J95" s="54" t="s">
        <v>2591</v>
      </c>
      <c r="K95" s="23">
        <v>2.9660000000000002</v>
      </c>
      <c r="L95" s="14" t="s">
        <v>49</v>
      </c>
      <c r="M95" s="13">
        <v>1.4200000000000001E-2</v>
      </c>
      <c r="N95" s="13">
        <v>2.4899999999999999E-2</v>
      </c>
      <c r="O95" s="23">
        <v>7775371</v>
      </c>
      <c r="P95" s="25">
        <v>107.2677</v>
      </c>
      <c r="Q95" s="23">
        <v>0</v>
      </c>
      <c r="R95" s="23">
        <v>8340.4616299999998</v>
      </c>
      <c r="S95" s="13">
        <v>6.5856498779999998E-3</v>
      </c>
      <c r="T95" s="13">
        <f t="shared" si="4"/>
        <v>2.6887550597192791E-3</v>
      </c>
      <c r="U95" s="62">
        <f>+R95/'סכום נכסי הקרן'!$C$42</f>
        <v>6.5759081382570127E-4</v>
      </c>
    </row>
    <row r="96" spans="2:21" ht="13.5" thickBot="1" x14ac:dyDescent="0.25">
      <c r="B96" s="58" t="s">
        <v>428</v>
      </c>
      <c r="C96" s="14" t="s">
        <v>429</v>
      </c>
      <c r="D96" s="14" t="s">
        <v>162</v>
      </c>
      <c r="E96" s="14" t="s">
        <v>240</v>
      </c>
      <c r="F96" s="21">
        <v>1357</v>
      </c>
      <c r="G96" s="14" t="s">
        <v>241</v>
      </c>
      <c r="H96" s="14" t="s">
        <v>346</v>
      </c>
      <c r="I96" s="14" t="s">
        <v>96</v>
      </c>
      <c r="J96" s="54" t="s">
        <v>2591</v>
      </c>
      <c r="K96" s="23">
        <v>2.67</v>
      </c>
      <c r="L96" s="14" t="s">
        <v>49</v>
      </c>
      <c r="M96" s="13">
        <v>0.04</v>
      </c>
      <c r="N96" s="13">
        <v>2.3900000000000001E-2</v>
      </c>
      <c r="O96" s="23">
        <v>4035872</v>
      </c>
      <c r="P96" s="25">
        <v>118.24</v>
      </c>
      <c r="Q96" s="23">
        <v>0</v>
      </c>
      <c r="R96" s="23">
        <v>4772.01505</v>
      </c>
      <c r="S96" s="13">
        <v>3.9599448799999999E-3</v>
      </c>
      <c r="T96" s="13">
        <f t="shared" si="4"/>
        <v>1.5383776318318785E-3</v>
      </c>
      <c r="U96" s="62">
        <f>+R96/'סכום נכסי הקרן'!$C$42</f>
        <v>3.7624215535393511E-4</v>
      </c>
    </row>
    <row r="97" spans="2:21" ht="13.5" thickBot="1" x14ac:dyDescent="0.25">
      <c r="B97" s="58" t="s">
        <v>430</v>
      </c>
      <c r="C97" s="14" t="s">
        <v>431</v>
      </c>
      <c r="D97" s="14" t="s">
        <v>162</v>
      </c>
      <c r="E97" s="14" t="s">
        <v>240</v>
      </c>
      <c r="F97" s="21">
        <v>1357</v>
      </c>
      <c r="G97" s="14" t="s">
        <v>241</v>
      </c>
      <c r="H97" s="14" t="s">
        <v>346</v>
      </c>
      <c r="I97" s="14" t="s">
        <v>96</v>
      </c>
      <c r="J97" s="54" t="s">
        <v>2591</v>
      </c>
      <c r="K97" s="23">
        <v>0.71</v>
      </c>
      <c r="L97" s="14" t="s">
        <v>49</v>
      </c>
      <c r="M97" s="13">
        <v>0.04</v>
      </c>
      <c r="N97" s="13">
        <v>2.5899999999999999E-2</v>
      </c>
      <c r="O97" s="23">
        <v>437045.33</v>
      </c>
      <c r="P97" s="25">
        <v>113.55</v>
      </c>
      <c r="Q97" s="23">
        <v>0</v>
      </c>
      <c r="R97" s="23">
        <v>496.26497000000001</v>
      </c>
      <c r="S97" s="13">
        <v>5.3683874620000004E-3</v>
      </c>
      <c r="T97" s="13">
        <f t="shared" si="4"/>
        <v>1.5998334483662582E-4</v>
      </c>
      <c r="U97" s="62">
        <f>+R97/'סכום נכסי הקרן'!$C$42</f>
        <v>3.9127244986257104E-5</v>
      </c>
    </row>
    <row r="98" spans="2:21" ht="13.5" thickBot="1" x14ac:dyDescent="0.25">
      <c r="B98" s="58" t="s">
        <v>432</v>
      </c>
      <c r="C98" s="14" t="s">
        <v>433</v>
      </c>
      <c r="D98" s="14" t="s">
        <v>162</v>
      </c>
      <c r="E98" s="14" t="s">
        <v>240</v>
      </c>
      <c r="F98" s="21">
        <v>1357</v>
      </c>
      <c r="G98" s="14" t="s">
        <v>241</v>
      </c>
      <c r="H98" s="14" t="s">
        <v>346</v>
      </c>
      <c r="I98" s="14" t="s">
        <v>96</v>
      </c>
      <c r="J98" s="54" t="s">
        <v>2591</v>
      </c>
      <c r="K98" s="23">
        <v>4.03</v>
      </c>
      <c r="L98" s="14" t="s">
        <v>49</v>
      </c>
      <c r="M98" s="13">
        <v>3.5000000000000003E-2</v>
      </c>
      <c r="N98" s="13">
        <v>2.6100000000000002E-2</v>
      </c>
      <c r="O98" s="23">
        <v>6524022.9800000004</v>
      </c>
      <c r="P98" s="25">
        <v>118.48</v>
      </c>
      <c r="Q98" s="23">
        <v>0</v>
      </c>
      <c r="R98" s="23">
        <v>7729.6624300000003</v>
      </c>
      <c r="S98" s="13">
        <v>7.4001060790000002E-3</v>
      </c>
      <c r="T98" s="13">
        <f t="shared" si="4"/>
        <v>2.491848759765174E-3</v>
      </c>
      <c r="U98" s="62">
        <f>+R98/'סכום נכסי הקרן'!$C$42</f>
        <v>6.0943329439447922E-4</v>
      </c>
    </row>
    <row r="99" spans="2:21" ht="13.5" thickBot="1" x14ac:dyDescent="0.25">
      <c r="B99" s="58" t="s">
        <v>434</v>
      </c>
      <c r="C99" s="14" t="s">
        <v>435</v>
      </c>
      <c r="D99" s="14" t="s">
        <v>162</v>
      </c>
      <c r="E99" s="14" t="s">
        <v>240</v>
      </c>
      <c r="F99" s="21">
        <v>1357</v>
      </c>
      <c r="G99" s="14" t="s">
        <v>241</v>
      </c>
      <c r="H99" s="14" t="s">
        <v>346</v>
      </c>
      <c r="I99" s="14" t="s">
        <v>96</v>
      </c>
      <c r="J99" s="54" t="s">
        <v>2591</v>
      </c>
      <c r="K99" s="23">
        <v>6.59</v>
      </c>
      <c r="L99" s="14" t="s">
        <v>49</v>
      </c>
      <c r="M99" s="13">
        <v>2.5000000000000001E-2</v>
      </c>
      <c r="N99" s="13">
        <v>2.9000000000000001E-2</v>
      </c>
      <c r="O99" s="23">
        <v>1500000</v>
      </c>
      <c r="P99" s="25">
        <v>109.47</v>
      </c>
      <c r="Q99" s="23">
        <v>0</v>
      </c>
      <c r="R99" s="23">
        <v>1642.05</v>
      </c>
      <c r="S99" s="13">
        <v>2.0131808769999998E-3</v>
      </c>
      <c r="T99" s="13">
        <f t="shared" si="4"/>
        <v>5.2935562102838216E-4</v>
      </c>
      <c r="U99" s="62">
        <f>+R99/'סכום נכסי הקרן'!$C$42</f>
        <v>1.2946489579887831E-4</v>
      </c>
    </row>
    <row r="100" spans="2:21" ht="13.5" thickBot="1" x14ac:dyDescent="0.25">
      <c r="B100" s="58" t="s">
        <v>436</v>
      </c>
      <c r="C100" s="14" t="s">
        <v>437</v>
      </c>
      <c r="D100" s="14" t="s">
        <v>162</v>
      </c>
      <c r="E100" s="14" t="s">
        <v>240</v>
      </c>
      <c r="F100" s="21">
        <v>777</v>
      </c>
      <c r="G100" s="14" t="s">
        <v>438</v>
      </c>
      <c r="H100" s="14" t="s">
        <v>346</v>
      </c>
      <c r="I100" s="14" t="s">
        <v>96</v>
      </c>
      <c r="J100" s="54" t="s">
        <v>2591</v>
      </c>
      <c r="K100" s="23">
        <v>2.65</v>
      </c>
      <c r="L100" s="14" t="s">
        <v>49</v>
      </c>
      <c r="M100" s="13">
        <v>4.2999999999999997E-2</v>
      </c>
      <c r="N100" s="13">
        <v>2.0500000000000001E-2</v>
      </c>
      <c r="O100" s="23">
        <v>56971.68</v>
      </c>
      <c r="P100" s="25">
        <v>119.12</v>
      </c>
      <c r="Q100" s="23">
        <v>0</v>
      </c>
      <c r="R100" s="23">
        <v>67.864670000000004</v>
      </c>
      <c r="S100" s="13">
        <v>1.1172932E-4</v>
      </c>
      <c r="T100" s="13">
        <f t="shared" si="4"/>
        <v>2.1877862753105093E-5</v>
      </c>
      <c r="U100" s="62">
        <f>+R100/'סכום נכסי הקרן'!$C$42</f>
        <v>5.350685076566039E-6</v>
      </c>
    </row>
    <row r="101" spans="2:21" ht="13.5" thickBot="1" x14ac:dyDescent="0.25">
      <c r="B101" s="58" t="s">
        <v>439</v>
      </c>
      <c r="C101" s="14" t="s">
        <v>440</v>
      </c>
      <c r="D101" s="14" t="s">
        <v>162</v>
      </c>
      <c r="E101" s="14" t="s">
        <v>240</v>
      </c>
      <c r="F101" s="21">
        <v>141</v>
      </c>
      <c r="G101" s="14" t="s">
        <v>304</v>
      </c>
      <c r="H101" s="14" t="s">
        <v>346</v>
      </c>
      <c r="I101" s="14" t="s">
        <v>96</v>
      </c>
      <c r="J101" s="54" t="s">
        <v>2591</v>
      </c>
      <c r="K101" s="23">
        <v>1.32</v>
      </c>
      <c r="L101" s="14" t="s">
        <v>49</v>
      </c>
      <c r="M101" s="13">
        <v>1.7999999999999999E-2</v>
      </c>
      <c r="N101" s="13">
        <v>2.0899999999999998E-2</v>
      </c>
      <c r="O101" s="23">
        <v>633090.28</v>
      </c>
      <c r="P101" s="25">
        <v>111.63</v>
      </c>
      <c r="Q101" s="23">
        <v>0</v>
      </c>
      <c r="R101" s="23">
        <v>706.71867999999995</v>
      </c>
      <c r="S101" s="13">
        <v>7.7946247200000004E-4</v>
      </c>
      <c r="T101" s="13">
        <f t="shared" si="4"/>
        <v>2.278283278485786E-4</v>
      </c>
      <c r="U101" s="62">
        <f>+R101/'סכום נכסי הקרן'!$C$42</f>
        <v>5.572014266637485E-5</v>
      </c>
    </row>
    <row r="102" spans="2:21" ht="13.5" thickBot="1" x14ac:dyDescent="0.25">
      <c r="B102" s="58" t="s">
        <v>441</v>
      </c>
      <c r="C102" s="14" t="s">
        <v>442</v>
      </c>
      <c r="D102" s="14" t="s">
        <v>162</v>
      </c>
      <c r="E102" s="14" t="s">
        <v>240</v>
      </c>
      <c r="F102" s="21">
        <v>141</v>
      </c>
      <c r="G102" s="14" t="s">
        <v>304</v>
      </c>
      <c r="H102" s="14" t="s">
        <v>346</v>
      </c>
      <c r="I102" s="14" t="s">
        <v>96</v>
      </c>
      <c r="J102" s="54" t="s">
        <v>2591</v>
      </c>
      <c r="K102" s="23">
        <v>3.84</v>
      </c>
      <c r="L102" s="14" t="s">
        <v>49</v>
      </c>
      <c r="M102" s="13">
        <v>2.1999999999999999E-2</v>
      </c>
      <c r="N102" s="13">
        <v>2.7900000000000001E-2</v>
      </c>
      <c r="O102" s="23">
        <v>1355977.18</v>
      </c>
      <c r="P102" s="25">
        <v>100.93</v>
      </c>
      <c r="Q102" s="23">
        <v>0</v>
      </c>
      <c r="R102" s="23">
        <v>1368.5877700000001</v>
      </c>
      <c r="S102" s="13">
        <v>2.6687915720000001E-3</v>
      </c>
      <c r="T102" s="13">
        <f t="shared" si="4"/>
        <v>4.4119827588696975E-4</v>
      </c>
      <c r="U102" s="62">
        <f>+R102/'סכום נכסי הקרן'!$C$42</f>
        <v>1.0790418868771917E-4</v>
      </c>
    </row>
    <row r="103" spans="2:21" ht="13.5" thickBot="1" x14ac:dyDescent="0.25">
      <c r="B103" s="58" t="s">
        <v>443</v>
      </c>
      <c r="C103" s="14" t="s">
        <v>444</v>
      </c>
      <c r="D103" s="14" t="s">
        <v>162</v>
      </c>
      <c r="E103" s="14" t="s">
        <v>240</v>
      </c>
      <c r="F103" s="21">
        <v>1063</v>
      </c>
      <c r="G103" s="14" t="s">
        <v>445</v>
      </c>
      <c r="H103" s="14" t="s">
        <v>446</v>
      </c>
      <c r="I103" s="14" t="s">
        <v>96</v>
      </c>
      <c r="J103" s="54" t="s">
        <v>2591</v>
      </c>
      <c r="K103" s="23">
        <v>5.92</v>
      </c>
      <c r="L103" s="14" t="s">
        <v>49</v>
      </c>
      <c r="M103" s="13">
        <v>5.1499999999999997E-2</v>
      </c>
      <c r="N103" s="13">
        <v>2.9499999999999998E-2</v>
      </c>
      <c r="O103" s="23">
        <v>10081352.060000001</v>
      </c>
      <c r="P103" s="26">
        <v>153</v>
      </c>
      <c r="Q103" s="23">
        <v>0</v>
      </c>
      <c r="R103" s="23">
        <v>15424.468650000001</v>
      </c>
      <c r="S103" s="13">
        <v>3.4715557569999999E-3</v>
      </c>
      <c r="T103" s="13">
        <f t="shared" si="4"/>
        <v>4.9724607540900471E-3</v>
      </c>
      <c r="U103" s="62">
        <f>+R103/'סכום נכסי הקרן'!$C$42</f>
        <v>1.216118404753397E-3</v>
      </c>
    </row>
    <row r="104" spans="2:21" ht="13.5" thickBot="1" x14ac:dyDescent="0.25">
      <c r="B104" s="58" t="s">
        <v>447</v>
      </c>
      <c r="C104" s="14" t="s">
        <v>448</v>
      </c>
      <c r="D104" s="14" t="s">
        <v>162</v>
      </c>
      <c r="E104" s="14" t="s">
        <v>240</v>
      </c>
      <c r="F104" s="21">
        <v>390</v>
      </c>
      <c r="G104" s="14" t="s">
        <v>241</v>
      </c>
      <c r="H104" s="14" t="s">
        <v>446</v>
      </c>
      <c r="I104" s="14" t="s">
        <v>96</v>
      </c>
      <c r="J104" s="54" t="s">
        <v>2591</v>
      </c>
      <c r="K104" s="23">
        <v>7.48</v>
      </c>
      <c r="L104" s="14" t="s">
        <v>49</v>
      </c>
      <c r="M104" s="13">
        <v>2.5600000000000001E-2</v>
      </c>
      <c r="N104" s="13">
        <v>3.9699999999999999E-2</v>
      </c>
      <c r="O104" s="23">
        <v>1505219</v>
      </c>
      <c r="P104" s="25">
        <v>95.72</v>
      </c>
      <c r="Q104" s="23">
        <v>0</v>
      </c>
      <c r="R104" s="23">
        <v>1440.7956300000001</v>
      </c>
      <c r="S104" s="13">
        <v>1.43288687E-3</v>
      </c>
      <c r="T104" s="13">
        <f t="shared" si="4"/>
        <v>4.6447627386110606E-4</v>
      </c>
      <c r="U104" s="62">
        <f>+R104/'סכום נכסי הקרן'!$C$42</f>
        <v>1.1359730587097181E-4</v>
      </c>
    </row>
    <row r="105" spans="2:21" ht="13.5" thickBot="1" x14ac:dyDescent="0.25">
      <c r="B105" s="58" t="s">
        <v>449</v>
      </c>
      <c r="C105" s="14" t="s">
        <v>450</v>
      </c>
      <c r="D105" s="14" t="s">
        <v>162</v>
      </c>
      <c r="E105" s="14" t="s">
        <v>240</v>
      </c>
      <c r="F105" s="21">
        <v>230</v>
      </c>
      <c r="G105" s="14" t="s">
        <v>451</v>
      </c>
      <c r="H105" s="14" t="s">
        <v>446</v>
      </c>
      <c r="I105" s="14" t="s">
        <v>96</v>
      </c>
      <c r="J105" s="54" t="s">
        <v>2591</v>
      </c>
      <c r="K105" s="23">
        <v>1.4</v>
      </c>
      <c r="L105" s="14" t="s">
        <v>49</v>
      </c>
      <c r="M105" s="13">
        <v>2.1999999999999999E-2</v>
      </c>
      <c r="N105" s="13">
        <v>1.7100000000000001E-2</v>
      </c>
      <c r="O105" s="23">
        <v>1861000</v>
      </c>
      <c r="P105" s="25">
        <v>112.59</v>
      </c>
      <c r="Q105" s="23">
        <v>0</v>
      </c>
      <c r="R105" s="23">
        <v>2095.2999</v>
      </c>
      <c r="S105" s="13">
        <v>3.517890022E-3</v>
      </c>
      <c r="T105" s="13">
        <f t="shared" si="4"/>
        <v>6.7547198916306263E-4</v>
      </c>
      <c r="U105" s="62">
        <f>+R105/'סכום נכסי הקרן'!$C$42</f>
        <v>1.6520068403574811E-4</v>
      </c>
    </row>
    <row r="106" spans="2:21" ht="13.5" thickBot="1" x14ac:dyDescent="0.25">
      <c r="B106" s="58" t="s">
        <v>452</v>
      </c>
      <c r="C106" s="14" t="s">
        <v>453</v>
      </c>
      <c r="D106" s="14" t="s">
        <v>162</v>
      </c>
      <c r="E106" s="14" t="s">
        <v>240</v>
      </c>
      <c r="F106" s="21">
        <v>230</v>
      </c>
      <c r="G106" s="14" t="s">
        <v>451</v>
      </c>
      <c r="H106" s="14" t="s">
        <v>446</v>
      </c>
      <c r="I106" s="14" t="s">
        <v>96</v>
      </c>
      <c r="J106" s="54" t="s">
        <v>2591</v>
      </c>
      <c r="K106" s="23">
        <v>4.24</v>
      </c>
      <c r="L106" s="14" t="s">
        <v>49</v>
      </c>
      <c r="M106" s="13">
        <v>1.7000000000000001E-2</v>
      </c>
      <c r="N106" s="13">
        <v>2.23E-2</v>
      </c>
      <c r="O106" s="23">
        <v>800000</v>
      </c>
      <c r="P106" s="25">
        <v>107.55</v>
      </c>
      <c r="Q106" s="23">
        <v>0</v>
      </c>
      <c r="R106" s="23">
        <v>860.4</v>
      </c>
      <c r="S106" s="13">
        <v>6.3029844600000001E-4</v>
      </c>
      <c r="T106" s="13">
        <f t="shared" si="4"/>
        <v>2.7737132019903168E-4</v>
      </c>
      <c r="U106" s="62">
        <f>+R106/'סכום נכסי הקרן'!$C$42</f>
        <v>6.7836908952440488E-5</v>
      </c>
    </row>
    <row r="107" spans="2:21" ht="13.5" thickBot="1" x14ac:dyDescent="0.25">
      <c r="B107" s="58" t="s">
        <v>454</v>
      </c>
      <c r="C107" s="14" t="s">
        <v>455</v>
      </c>
      <c r="D107" s="14" t="s">
        <v>162</v>
      </c>
      <c r="E107" s="14" t="s">
        <v>240</v>
      </c>
      <c r="F107" s="21">
        <v>230</v>
      </c>
      <c r="G107" s="14" t="s">
        <v>451</v>
      </c>
      <c r="H107" s="14" t="s">
        <v>446</v>
      </c>
      <c r="I107" s="14" t="s">
        <v>96</v>
      </c>
      <c r="J107" s="54" t="s">
        <v>2591</v>
      </c>
      <c r="K107" s="23">
        <v>9.1</v>
      </c>
      <c r="L107" s="14" t="s">
        <v>49</v>
      </c>
      <c r="M107" s="13">
        <v>5.7999999999999996E-3</v>
      </c>
      <c r="N107" s="13">
        <v>2.81E-2</v>
      </c>
      <c r="O107" s="23">
        <v>5967000</v>
      </c>
      <c r="P107" s="25">
        <v>89.1</v>
      </c>
      <c r="Q107" s="23">
        <v>0</v>
      </c>
      <c r="R107" s="23">
        <v>5316.5969999999998</v>
      </c>
      <c r="S107" s="13">
        <v>1.2473790824E-2</v>
      </c>
      <c r="T107" s="13">
        <f t="shared" si="4"/>
        <v>1.7139371558068473E-3</v>
      </c>
      <c r="U107" s="62">
        <f>+R107/'סכום נכסי הקרן'!$C$42</f>
        <v>4.1917887799374507E-4</v>
      </c>
    </row>
    <row r="108" spans="2:21" ht="13.5" thickBot="1" x14ac:dyDescent="0.25">
      <c r="B108" s="58" t="s">
        <v>456</v>
      </c>
      <c r="C108" s="14" t="s">
        <v>457</v>
      </c>
      <c r="D108" s="14" t="s">
        <v>162</v>
      </c>
      <c r="E108" s="14" t="s">
        <v>240</v>
      </c>
      <c r="F108" s="21">
        <v>1327</v>
      </c>
      <c r="G108" s="14" t="s">
        <v>241</v>
      </c>
      <c r="H108" s="14" t="s">
        <v>446</v>
      </c>
      <c r="I108" s="14" t="s">
        <v>96</v>
      </c>
      <c r="J108" s="54" t="s">
        <v>2591</v>
      </c>
      <c r="K108" s="23">
        <v>0.85</v>
      </c>
      <c r="L108" s="14" t="s">
        <v>49</v>
      </c>
      <c r="M108" s="13">
        <v>2.5000000000000001E-2</v>
      </c>
      <c r="N108" s="13">
        <v>2.29E-2</v>
      </c>
      <c r="O108" s="23">
        <v>5749605.8399999999</v>
      </c>
      <c r="P108" s="25">
        <v>112.23</v>
      </c>
      <c r="Q108" s="23">
        <v>0</v>
      </c>
      <c r="R108" s="23">
        <v>6452.7826299999997</v>
      </c>
      <c r="S108" s="13">
        <v>1.2209446902E-2</v>
      </c>
      <c r="T108" s="13">
        <f t="shared" si="4"/>
        <v>2.0802148268717806E-3</v>
      </c>
      <c r="U108" s="62">
        <f>+R108/'סכום נכסי הקרן'!$C$42</f>
        <v>5.0875967894142198E-4</v>
      </c>
    </row>
    <row r="109" spans="2:21" ht="13.5" thickBot="1" x14ac:dyDescent="0.25">
      <c r="B109" s="58" t="s">
        <v>458</v>
      </c>
      <c r="C109" s="14" t="s">
        <v>459</v>
      </c>
      <c r="D109" s="14" t="s">
        <v>162</v>
      </c>
      <c r="E109" s="14" t="s">
        <v>240</v>
      </c>
      <c r="F109" s="21">
        <v>1153</v>
      </c>
      <c r="G109" s="14" t="s">
        <v>257</v>
      </c>
      <c r="H109" s="14" t="s">
        <v>446</v>
      </c>
      <c r="I109" s="14" t="s">
        <v>96</v>
      </c>
      <c r="J109" s="54" t="s">
        <v>2591</v>
      </c>
      <c r="K109" s="23">
        <v>2.41</v>
      </c>
      <c r="L109" s="14" t="s">
        <v>49</v>
      </c>
      <c r="M109" s="13">
        <v>2.3199999999999998E-2</v>
      </c>
      <c r="N109" s="13">
        <v>2.5499999999999998E-2</v>
      </c>
      <c r="O109" s="23">
        <v>1</v>
      </c>
      <c r="P109" s="26">
        <v>5612952</v>
      </c>
      <c r="Q109" s="23">
        <v>0</v>
      </c>
      <c r="R109" s="23">
        <v>56.129519999999999</v>
      </c>
      <c r="S109" s="13">
        <v>1.6666666599999999E-4</v>
      </c>
      <c r="T109" s="13">
        <f t="shared" si="4"/>
        <v>1.809474554223379E-5</v>
      </c>
      <c r="U109" s="62">
        <f>+R109/'סכום נכסי הקרן'!$C$42</f>
        <v>4.4254453019342019E-6</v>
      </c>
    </row>
    <row r="110" spans="2:21" ht="13.5" thickBot="1" x14ac:dyDescent="0.25">
      <c r="B110" s="58" t="s">
        <v>460</v>
      </c>
      <c r="C110" s="14" t="s">
        <v>461</v>
      </c>
      <c r="D110" s="14" t="s">
        <v>162</v>
      </c>
      <c r="E110" s="14" t="s">
        <v>240</v>
      </c>
      <c r="F110" s="21">
        <v>1153</v>
      </c>
      <c r="G110" s="14" t="s">
        <v>257</v>
      </c>
      <c r="H110" s="14" t="s">
        <v>446</v>
      </c>
      <c r="I110" s="14" t="s">
        <v>96</v>
      </c>
      <c r="J110" s="54" t="s">
        <v>2591</v>
      </c>
      <c r="K110" s="23">
        <v>4.1399999999999997</v>
      </c>
      <c r="L110" s="14" t="s">
        <v>49</v>
      </c>
      <c r="M110" s="13">
        <v>1.09E-2</v>
      </c>
      <c r="N110" s="13">
        <v>3.4599999999999999E-2</v>
      </c>
      <c r="O110" s="23">
        <v>273</v>
      </c>
      <c r="P110" s="26">
        <v>4925250</v>
      </c>
      <c r="Q110" s="23">
        <v>0</v>
      </c>
      <c r="R110" s="23">
        <v>13445.932500000001</v>
      </c>
      <c r="S110" s="13">
        <v>1.5033867503E-2</v>
      </c>
      <c r="T110" s="13">
        <f t="shared" si="4"/>
        <v>4.3346304612181166E-3</v>
      </c>
      <c r="U110" s="62">
        <f>+R110/'סכום נכסי הקרן'!$C$42</f>
        <v>1.0601237782231062E-3</v>
      </c>
    </row>
    <row r="111" spans="2:21" ht="13.5" thickBot="1" x14ac:dyDescent="0.25">
      <c r="B111" s="58" t="s">
        <v>462</v>
      </c>
      <c r="C111" s="14" t="s">
        <v>463</v>
      </c>
      <c r="D111" s="14" t="s">
        <v>162</v>
      </c>
      <c r="E111" s="14" t="s">
        <v>240</v>
      </c>
      <c r="F111" s="21">
        <v>1153</v>
      </c>
      <c r="G111" s="14" t="s">
        <v>257</v>
      </c>
      <c r="H111" s="14" t="s">
        <v>446</v>
      </c>
      <c r="I111" s="14" t="s">
        <v>96</v>
      </c>
      <c r="J111" s="54" t="s">
        <v>2591</v>
      </c>
      <c r="K111" s="23">
        <v>4.78</v>
      </c>
      <c r="L111" s="14" t="s">
        <v>49</v>
      </c>
      <c r="M111" s="13">
        <v>2.9899999999999999E-2</v>
      </c>
      <c r="N111" s="13">
        <v>3.44E-2</v>
      </c>
      <c r="O111" s="23">
        <v>175</v>
      </c>
      <c r="P111" s="26">
        <v>5209470</v>
      </c>
      <c r="Q111" s="23">
        <v>0</v>
      </c>
      <c r="R111" s="23">
        <v>9116.5725000000002</v>
      </c>
      <c r="S111" s="13">
        <v>1.0937499999999999E-2</v>
      </c>
      <c r="T111" s="13">
        <f t="shared" si="4"/>
        <v>2.9389536843505196E-3</v>
      </c>
      <c r="U111" s="62">
        <f>+R111/'סכום נכסי הקרן'!$C$42</f>
        <v>7.1878207652350395E-4</v>
      </c>
    </row>
    <row r="112" spans="2:21" ht="13.5" thickBot="1" x14ac:dyDescent="0.25">
      <c r="B112" s="58" t="s">
        <v>464</v>
      </c>
      <c r="C112" s="14" t="s">
        <v>465</v>
      </c>
      <c r="D112" s="14" t="s">
        <v>162</v>
      </c>
      <c r="E112" s="14" t="s">
        <v>240</v>
      </c>
      <c r="F112" s="21">
        <v>748</v>
      </c>
      <c r="G112" s="14" t="s">
        <v>257</v>
      </c>
      <c r="H112" s="14" t="s">
        <v>446</v>
      </c>
      <c r="I112" s="14" t="s">
        <v>96</v>
      </c>
      <c r="J112" s="54" t="s">
        <v>2591</v>
      </c>
      <c r="K112" s="23">
        <v>1.81</v>
      </c>
      <c r="L112" s="14" t="s">
        <v>49</v>
      </c>
      <c r="M112" s="13">
        <v>1.46E-2</v>
      </c>
      <c r="N112" s="13">
        <v>2.4400000000000002E-2</v>
      </c>
      <c r="O112" s="23">
        <v>2</v>
      </c>
      <c r="P112" s="26">
        <v>5454999</v>
      </c>
      <c r="Q112" s="23">
        <v>0</v>
      </c>
      <c r="R112" s="23">
        <v>109.09998</v>
      </c>
      <c r="S112" s="13">
        <v>7.5094807194082499E-5</v>
      </c>
      <c r="T112" s="13">
        <f t="shared" si="4"/>
        <v>3.5171089593547139E-5</v>
      </c>
      <c r="U112" s="62">
        <f>+R112/'סכום נכסי הקרן'!$C$42</f>
        <v>8.6018193979231511E-6</v>
      </c>
    </row>
    <row r="113" spans="2:21" ht="13.5" thickBot="1" x14ac:dyDescent="0.25">
      <c r="B113" s="58" t="s">
        <v>466</v>
      </c>
      <c r="C113" s="14" t="s">
        <v>467</v>
      </c>
      <c r="D113" s="14" t="s">
        <v>162</v>
      </c>
      <c r="E113" s="14" t="s">
        <v>240</v>
      </c>
      <c r="F113" s="21">
        <v>748</v>
      </c>
      <c r="G113" s="14" t="s">
        <v>257</v>
      </c>
      <c r="H113" s="14" t="s">
        <v>446</v>
      </c>
      <c r="I113" s="14" t="s">
        <v>96</v>
      </c>
      <c r="J113" s="54" t="s">
        <v>2591</v>
      </c>
      <c r="K113" s="23">
        <v>2.4300000000000002</v>
      </c>
      <c r="L113" s="14" t="s">
        <v>49</v>
      </c>
      <c r="M113" s="13">
        <v>2.4199999999999999E-2</v>
      </c>
      <c r="N113" s="13">
        <v>2.86E-2</v>
      </c>
      <c r="O113" s="23">
        <v>35</v>
      </c>
      <c r="P113" s="26">
        <v>5585000</v>
      </c>
      <c r="Q113" s="23">
        <v>0</v>
      </c>
      <c r="R113" s="23">
        <v>1954.75</v>
      </c>
      <c r="S113" s="13">
        <v>1.1557257950000001E-3</v>
      </c>
      <c r="T113" s="13">
        <f t="shared" si="4"/>
        <v>6.3016223635408786E-4</v>
      </c>
      <c r="U113" s="62">
        <f>+R113/'סכום נכסי הקרן'!$C$42</f>
        <v>1.5411924427566603E-4</v>
      </c>
    </row>
    <row r="114" spans="2:21" ht="13.5" thickBot="1" x14ac:dyDescent="0.25">
      <c r="B114" s="58" t="s">
        <v>468</v>
      </c>
      <c r="C114" s="14" t="s">
        <v>469</v>
      </c>
      <c r="D114" s="14" t="s">
        <v>162</v>
      </c>
      <c r="E114" s="14" t="s">
        <v>240</v>
      </c>
      <c r="F114" s="21">
        <v>748</v>
      </c>
      <c r="G114" s="14" t="s">
        <v>257</v>
      </c>
      <c r="H114" s="14" t="s">
        <v>446</v>
      </c>
      <c r="I114" s="14" t="s">
        <v>96</v>
      </c>
      <c r="J114" s="54" t="s">
        <v>2591</v>
      </c>
      <c r="K114" s="23">
        <v>3.82</v>
      </c>
      <c r="L114" s="14" t="s">
        <v>49</v>
      </c>
      <c r="M114" s="13">
        <v>2E-3</v>
      </c>
      <c r="N114" s="13">
        <v>3.0599999999999999E-2</v>
      </c>
      <c r="O114" s="23">
        <v>108</v>
      </c>
      <c r="P114" s="26">
        <v>4882000</v>
      </c>
      <c r="Q114" s="23">
        <v>0</v>
      </c>
      <c r="R114" s="23">
        <v>5272.56</v>
      </c>
      <c r="S114" s="13">
        <v>9.4224393639999997E-3</v>
      </c>
      <c r="T114" s="13">
        <f t="shared" si="4"/>
        <v>1.6997407345753217E-3</v>
      </c>
      <c r="U114" s="62">
        <f>+R114/'סכום נכסי הקרן'!$C$42</f>
        <v>4.1570684875206842E-4</v>
      </c>
    </row>
    <row r="115" spans="2:21" ht="13.5" thickBot="1" x14ac:dyDescent="0.25">
      <c r="B115" s="58" t="s">
        <v>470</v>
      </c>
      <c r="C115" s="14" t="s">
        <v>471</v>
      </c>
      <c r="D115" s="14" t="s">
        <v>162</v>
      </c>
      <c r="E115" s="14" t="s">
        <v>240</v>
      </c>
      <c r="F115" s="21">
        <v>748</v>
      </c>
      <c r="G115" s="14" t="s">
        <v>257</v>
      </c>
      <c r="H115" s="14" t="s">
        <v>446</v>
      </c>
      <c r="I115" s="14" t="s">
        <v>96</v>
      </c>
      <c r="J115" s="54" t="s">
        <v>2591</v>
      </c>
      <c r="K115" s="23">
        <v>4.62</v>
      </c>
      <c r="L115" s="14" t="s">
        <v>49</v>
      </c>
      <c r="M115" s="13">
        <v>3.1699999999999999E-2</v>
      </c>
      <c r="N115" s="13">
        <v>3.32E-2</v>
      </c>
      <c r="O115" s="23">
        <v>345</v>
      </c>
      <c r="P115" s="26">
        <v>5151111</v>
      </c>
      <c r="Q115" s="23">
        <v>0</v>
      </c>
      <c r="R115" s="23">
        <v>17771.33295</v>
      </c>
      <c r="S115" s="13">
        <v>2.0426287743999998E-2</v>
      </c>
      <c r="T115" s="13">
        <f t="shared" si="4"/>
        <v>5.7290307787518048E-3</v>
      </c>
      <c r="U115" s="62">
        <f>+R115/'סכום נכסי הקרן'!$C$42</f>
        <v>1.4011532953192185E-3</v>
      </c>
    </row>
    <row r="116" spans="2:21" ht="13.5" thickBot="1" x14ac:dyDescent="0.25">
      <c r="B116" s="58" t="s">
        <v>472</v>
      </c>
      <c r="C116" s="14" t="s">
        <v>473</v>
      </c>
      <c r="D116" s="14" t="s">
        <v>162</v>
      </c>
      <c r="E116" s="14" t="s">
        <v>240</v>
      </c>
      <c r="F116" s="21">
        <v>2072</v>
      </c>
      <c r="G116" s="14" t="s">
        <v>474</v>
      </c>
      <c r="H116" s="14" t="s">
        <v>446</v>
      </c>
      <c r="I116" s="14" t="s">
        <v>96</v>
      </c>
      <c r="J116" s="54" t="s">
        <v>2591</v>
      </c>
      <c r="K116" s="23">
        <v>3.4</v>
      </c>
      <c r="L116" s="14" t="s">
        <v>49</v>
      </c>
      <c r="M116" s="13">
        <v>2.1999999999999999E-2</v>
      </c>
      <c r="N116" s="13">
        <v>2.8199999999999999E-2</v>
      </c>
      <c r="O116" s="23">
        <v>700000</v>
      </c>
      <c r="P116" s="25">
        <v>101.61</v>
      </c>
      <c r="Q116" s="23">
        <v>0</v>
      </c>
      <c r="R116" s="23">
        <v>711.27</v>
      </c>
      <c r="S116" s="13">
        <v>1.858015745E-3</v>
      </c>
      <c r="T116" s="13">
        <f t="shared" si="4"/>
        <v>2.2929555894696103E-4</v>
      </c>
      <c r="U116" s="62">
        <f>+R116/'סכום נכסי הקרן'!$C$42</f>
        <v>5.607898446141602E-5</v>
      </c>
    </row>
    <row r="117" spans="2:21" ht="13.5" thickBot="1" x14ac:dyDescent="0.25">
      <c r="B117" s="58" t="s">
        <v>475</v>
      </c>
      <c r="C117" s="14" t="s">
        <v>476</v>
      </c>
      <c r="D117" s="14" t="s">
        <v>162</v>
      </c>
      <c r="E117" s="14" t="s">
        <v>240</v>
      </c>
      <c r="F117" s="21">
        <v>1248</v>
      </c>
      <c r="G117" s="14" t="s">
        <v>257</v>
      </c>
      <c r="H117" s="14" t="s">
        <v>446</v>
      </c>
      <c r="I117" s="14" t="s">
        <v>96</v>
      </c>
      <c r="J117" s="54" t="s">
        <v>2591</v>
      </c>
      <c r="K117" s="23">
        <v>2.96</v>
      </c>
      <c r="L117" s="14" t="s">
        <v>49</v>
      </c>
      <c r="M117" s="13">
        <v>2E-3</v>
      </c>
      <c r="N117" s="13">
        <v>2.0899999999999998E-2</v>
      </c>
      <c r="O117" s="23">
        <v>550000</v>
      </c>
      <c r="P117" s="25">
        <v>105.61</v>
      </c>
      <c r="Q117" s="23">
        <v>0</v>
      </c>
      <c r="R117" s="23">
        <v>580.85500000000002</v>
      </c>
      <c r="S117" s="13">
        <v>6.5273686600000002E-4</v>
      </c>
      <c r="T117" s="13">
        <f t="shared" si="4"/>
        <v>1.8725304299652322E-4</v>
      </c>
      <c r="U117" s="62">
        <f>+R117/'סכום נכסי הקרן'!$C$42</f>
        <v>4.5796615236599052E-5</v>
      </c>
    </row>
    <row r="118" spans="2:21" ht="13.5" thickBot="1" x14ac:dyDescent="0.25">
      <c r="B118" s="58" t="s">
        <v>477</v>
      </c>
      <c r="C118" s="14" t="s">
        <v>478</v>
      </c>
      <c r="D118" s="14" t="s">
        <v>162</v>
      </c>
      <c r="E118" s="14" t="s">
        <v>240</v>
      </c>
      <c r="F118" s="21">
        <v>1248</v>
      </c>
      <c r="G118" s="14" t="s">
        <v>257</v>
      </c>
      <c r="H118" s="14" t="s">
        <v>446</v>
      </c>
      <c r="I118" s="14" t="s">
        <v>96</v>
      </c>
      <c r="J118" s="54" t="s">
        <v>2591</v>
      </c>
      <c r="K118" s="23">
        <v>0.41</v>
      </c>
      <c r="L118" s="14" t="s">
        <v>49</v>
      </c>
      <c r="M118" s="13">
        <v>6.7999999999999996E-3</v>
      </c>
      <c r="N118" s="13">
        <v>3.5400000000000001E-2</v>
      </c>
      <c r="O118" s="23">
        <v>4102000.82</v>
      </c>
      <c r="P118" s="25">
        <v>111.23</v>
      </c>
      <c r="Q118" s="23">
        <v>0</v>
      </c>
      <c r="R118" s="23">
        <v>4562.6555099999996</v>
      </c>
      <c r="S118" s="13">
        <v>1.8293852260999999E-2</v>
      </c>
      <c r="T118" s="13">
        <f t="shared" si="4"/>
        <v>1.4708853817086078E-3</v>
      </c>
      <c r="U118" s="62">
        <f>+R118/'סכום נכסי הקרן'!$C$42</f>
        <v>3.5973552581731858E-4</v>
      </c>
    </row>
    <row r="119" spans="2:21" ht="13.5" thickBot="1" x14ac:dyDescent="0.25">
      <c r="B119" s="58" t="s">
        <v>479</v>
      </c>
      <c r="C119" s="14" t="s">
        <v>480</v>
      </c>
      <c r="D119" s="14" t="s">
        <v>162</v>
      </c>
      <c r="E119" s="14" t="s">
        <v>240</v>
      </c>
      <c r="F119" s="21">
        <v>1248</v>
      </c>
      <c r="G119" s="14" t="s">
        <v>257</v>
      </c>
      <c r="H119" s="14" t="s">
        <v>446</v>
      </c>
      <c r="I119" s="14" t="s">
        <v>96</v>
      </c>
      <c r="J119" s="54" t="s">
        <v>2591</v>
      </c>
      <c r="K119" s="23">
        <v>3.7</v>
      </c>
      <c r="L119" s="14" t="s">
        <v>49</v>
      </c>
      <c r="M119" s="13">
        <v>2E-3</v>
      </c>
      <c r="N119" s="13">
        <v>2.1899999999999999E-2</v>
      </c>
      <c r="O119" s="23">
        <v>11308000</v>
      </c>
      <c r="P119" s="25">
        <v>101.07</v>
      </c>
      <c r="Q119" s="23">
        <v>0</v>
      </c>
      <c r="R119" s="23">
        <v>11428.9956</v>
      </c>
      <c r="S119" s="13">
        <v>1.404910727E-2</v>
      </c>
      <c r="T119" s="13">
        <f t="shared" si="4"/>
        <v>3.6844207323581176E-3</v>
      </c>
      <c r="U119" s="62">
        <f>+R119/'סכום נכסי הקרן'!$C$42</f>
        <v>9.0110150387615409E-4</v>
      </c>
    </row>
    <row r="120" spans="2:21" ht="13.5" thickBot="1" x14ac:dyDescent="0.25">
      <c r="B120" s="58" t="s">
        <v>481</v>
      </c>
      <c r="C120" s="14" t="s">
        <v>482</v>
      </c>
      <c r="D120" s="14" t="s">
        <v>162</v>
      </c>
      <c r="E120" s="14" t="s">
        <v>240</v>
      </c>
      <c r="F120" s="21">
        <v>1248</v>
      </c>
      <c r="G120" s="14" t="s">
        <v>257</v>
      </c>
      <c r="H120" s="14" t="s">
        <v>446</v>
      </c>
      <c r="I120" s="14" t="s">
        <v>96</v>
      </c>
      <c r="J120" s="54" t="s">
        <v>2591</v>
      </c>
      <c r="K120" s="23">
        <v>5.26</v>
      </c>
      <c r="L120" s="14" t="s">
        <v>49</v>
      </c>
      <c r="M120" s="13">
        <v>2.5899999999999999E-2</v>
      </c>
      <c r="N120" s="13">
        <v>2.3699999999999999E-2</v>
      </c>
      <c r="O120" s="23">
        <v>1847000</v>
      </c>
      <c r="P120" s="26">
        <v>101</v>
      </c>
      <c r="Q120" s="23">
        <v>0</v>
      </c>
      <c r="R120" s="23">
        <v>1865.47</v>
      </c>
      <c r="S120" s="13">
        <v>4.1044444439999996E-3</v>
      </c>
      <c r="T120" s="13">
        <f t="shared" si="4"/>
        <v>6.0138060982297499E-4</v>
      </c>
      <c r="U120" s="62">
        <f>+R120/'סכום נכסי הקרן'!$C$42</f>
        <v>1.4708010058520359E-4</v>
      </c>
    </row>
    <row r="121" spans="2:21" ht="13.5" thickBot="1" x14ac:dyDescent="0.25">
      <c r="B121" s="58" t="s">
        <v>483</v>
      </c>
      <c r="C121" s="14" t="s">
        <v>484</v>
      </c>
      <c r="D121" s="14" t="s">
        <v>162</v>
      </c>
      <c r="E121" s="14" t="s">
        <v>240</v>
      </c>
      <c r="F121" s="21">
        <v>613</v>
      </c>
      <c r="G121" s="14" t="s">
        <v>241</v>
      </c>
      <c r="H121" s="14" t="s">
        <v>485</v>
      </c>
      <c r="I121" s="14" t="s">
        <v>285</v>
      </c>
      <c r="J121" s="54" t="s">
        <v>2591</v>
      </c>
      <c r="K121" s="23">
        <v>3.9</v>
      </c>
      <c r="L121" s="14" t="s">
        <v>49</v>
      </c>
      <c r="M121" s="13">
        <v>2.4E-2</v>
      </c>
      <c r="N121" s="13">
        <v>2.5600000000000001E-2</v>
      </c>
      <c r="O121" s="23">
        <v>9508177.4000000004</v>
      </c>
      <c r="P121" s="25">
        <v>112.91</v>
      </c>
      <c r="Q121" s="23">
        <v>0</v>
      </c>
      <c r="R121" s="23">
        <v>10735.6831</v>
      </c>
      <c r="S121" s="13">
        <v>8.8222418500000007E-3</v>
      </c>
      <c r="T121" s="13">
        <f t="shared" si="4"/>
        <v>3.4609142197645671E-3</v>
      </c>
      <c r="U121" s="62">
        <f>+R121/'סכום נכסי הקרן'!$C$42</f>
        <v>8.4643835076354498E-4</v>
      </c>
    </row>
    <row r="122" spans="2:21" ht="13.5" thickBot="1" x14ac:dyDescent="0.25">
      <c r="B122" s="58" t="s">
        <v>486</v>
      </c>
      <c r="C122" s="14" t="s">
        <v>487</v>
      </c>
      <c r="D122" s="14" t="s">
        <v>162</v>
      </c>
      <c r="E122" s="14" t="s">
        <v>240</v>
      </c>
      <c r="F122" s="21">
        <v>613</v>
      </c>
      <c r="G122" s="14" t="s">
        <v>241</v>
      </c>
      <c r="H122" s="14" t="s">
        <v>485</v>
      </c>
      <c r="I122" s="14" t="s">
        <v>285</v>
      </c>
      <c r="J122" s="54" t="s">
        <v>2591</v>
      </c>
      <c r="K122" s="23">
        <v>6.06</v>
      </c>
      <c r="L122" s="14" t="s">
        <v>49</v>
      </c>
      <c r="M122" s="13">
        <v>1.4999999999999999E-2</v>
      </c>
      <c r="N122" s="13">
        <v>3.0800000000000001E-2</v>
      </c>
      <c r="O122" s="23">
        <v>4850400</v>
      </c>
      <c r="P122" s="25">
        <v>98.18</v>
      </c>
      <c r="Q122" s="23">
        <v>0</v>
      </c>
      <c r="R122" s="23">
        <v>4762.1227200000003</v>
      </c>
      <c r="S122" s="13">
        <v>1.8528825608999999E-2</v>
      </c>
      <c r="T122" s="13">
        <f t="shared" si="4"/>
        <v>1.5351885934404973E-3</v>
      </c>
      <c r="U122" s="62">
        <f>+R122/'סכום נכסי הקרן'!$C$42</f>
        <v>3.7546220987562563E-4</v>
      </c>
    </row>
    <row r="123" spans="2:21" ht="13.5" thickBot="1" x14ac:dyDescent="0.25">
      <c r="B123" s="58" t="s">
        <v>488</v>
      </c>
      <c r="C123" s="14" t="s">
        <v>489</v>
      </c>
      <c r="D123" s="14" t="s">
        <v>162</v>
      </c>
      <c r="E123" s="14" t="s">
        <v>240</v>
      </c>
      <c r="F123" s="21">
        <v>1450</v>
      </c>
      <c r="G123" s="14" t="s">
        <v>241</v>
      </c>
      <c r="H123" s="14" t="s">
        <v>446</v>
      </c>
      <c r="I123" s="14" t="s">
        <v>96</v>
      </c>
      <c r="J123" s="54" t="s">
        <v>2591</v>
      </c>
      <c r="K123" s="23">
        <v>1.99</v>
      </c>
      <c r="L123" s="14" t="s">
        <v>49</v>
      </c>
      <c r="M123" s="13">
        <v>1.4E-2</v>
      </c>
      <c r="N123" s="13">
        <v>2.6100000000000002E-2</v>
      </c>
      <c r="O123" s="23">
        <v>1000000</v>
      </c>
      <c r="P123" s="25">
        <v>109.74</v>
      </c>
      <c r="Q123" s="23">
        <v>0</v>
      </c>
      <c r="R123" s="23">
        <v>1097.4000000000001</v>
      </c>
      <c r="S123" s="13">
        <v>9.9147332900000008E-4</v>
      </c>
      <c r="T123" s="13">
        <f t="shared" si="4"/>
        <v>3.5377415944492959E-4</v>
      </c>
      <c r="U123" s="62">
        <f>+R123/'סכום נכסי הקרן'!$C$42</f>
        <v>8.6522807861934219E-5</v>
      </c>
    </row>
    <row r="124" spans="2:21" ht="13.5" thickBot="1" x14ac:dyDescent="0.25">
      <c r="B124" s="58" t="s">
        <v>490</v>
      </c>
      <c r="C124" s="14" t="s">
        <v>491</v>
      </c>
      <c r="D124" s="14" t="s">
        <v>162</v>
      </c>
      <c r="E124" s="14" t="s">
        <v>240</v>
      </c>
      <c r="F124" s="21">
        <v>231</v>
      </c>
      <c r="G124" s="14" t="s">
        <v>257</v>
      </c>
      <c r="H124" s="14" t="s">
        <v>446</v>
      </c>
      <c r="I124" s="14" t="s">
        <v>96</v>
      </c>
      <c r="J124" s="54" t="s">
        <v>2591</v>
      </c>
      <c r="K124" s="23">
        <v>0.98</v>
      </c>
      <c r="L124" s="14" t="s">
        <v>49</v>
      </c>
      <c r="M124" s="13">
        <v>1.9E-2</v>
      </c>
      <c r="N124" s="13">
        <v>2.1899999999999999E-2</v>
      </c>
      <c r="O124" s="23">
        <v>173</v>
      </c>
      <c r="P124" s="26">
        <v>5475488</v>
      </c>
      <c r="Q124" s="23">
        <v>0</v>
      </c>
      <c r="R124" s="23">
        <v>9472.5942400000004</v>
      </c>
      <c r="S124" s="13">
        <v>7.9365079360000004E-3</v>
      </c>
      <c r="T124" s="13">
        <f t="shared" si="4"/>
        <v>3.0537261390731563E-3</v>
      </c>
      <c r="U124" s="62">
        <f>+R124/'סכום נכסי הקרן'!$C$42</f>
        <v>7.4685206067212021E-4</v>
      </c>
    </row>
    <row r="125" spans="2:21" ht="13.5" thickBot="1" x14ac:dyDescent="0.25">
      <c r="B125" s="58" t="s">
        <v>492</v>
      </c>
      <c r="C125" s="14" t="s">
        <v>493</v>
      </c>
      <c r="D125" s="14" t="s">
        <v>162</v>
      </c>
      <c r="E125" s="14" t="s">
        <v>240</v>
      </c>
      <c r="F125" s="21">
        <v>231</v>
      </c>
      <c r="G125" s="14" t="s">
        <v>257</v>
      </c>
      <c r="H125" s="14" t="s">
        <v>446</v>
      </c>
      <c r="I125" s="14" t="s">
        <v>96</v>
      </c>
      <c r="J125" s="54" t="s">
        <v>2591</v>
      </c>
      <c r="K125" s="23">
        <v>4.13</v>
      </c>
      <c r="L125" s="14" t="s">
        <v>49</v>
      </c>
      <c r="M125" s="13">
        <v>3.3099999999999997E-2</v>
      </c>
      <c r="N125" s="13">
        <v>3.61E-2</v>
      </c>
      <c r="O125" s="23">
        <v>256</v>
      </c>
      <c r="P125" s="26">
        <v>5205991</v>
      </c>
      <c r="Q125" s="23">
        <v>0</v>
      </c>
      <c r="R125" s="23">
        <v>13327.336960000001</v>
      </c>
      <c r="S125" s="13">
        <v>1.8247915032999999E-2</v>
      </c>
      <c r="T125" s="13">
        <f t="shared" si="4"/>
        <v>4.2963982419020807E-3</v>
      </c>
      <c r="U125" s="62">
        <f>+R125/'סכום נכסי הקרן'!$C$42</f>
        <v>1.0507732960646386E-3</v>
      </c>
    </row>
    <row r="126" spans="2:21" ht="13.5" thickBot="1" x14ac:dyDescent="0.25">
      <c r="B126" s="58" t="s">
        <v>494</v>
      </c>
      <c r="C126" s="14" t="s">
        <v>495</v>
      </c>
      <c r="D126" s="14" t="s">
        <v>162</v>
      </c>
      <c r="E126" s="14" t="s">
        <v>240</v>
      </c>
      <c r="F126" s="21">
        <v>1514</v>
      </c>
      <c r="G126" s="14" t="s">
        <v>241</v>
      </c>
      <c r="H126" s="14" t="s">
        <v>485</v>
      </c>
      <c r="I126" s="14" t="s">
        <v>285</v>
      </c>
      <c r="J126" s="54" t="s">
        <v>2591</v>
      </c>
      <c r="K126" s="23">
        <v>0.52</v>
      </c>
      <c r="L126" s="14" t="s">
        <v>49</v>
      </c>
      <c r="M126" s="13">
        <v>2.75E-2</v>
      </c>
      <c r="N126" s="13">
        <v>3.1800000000000002E-2</v>
      </c>
      <c r="O126" s="23">
        <v>193205.99</v>
      </c>
      <c r="P126" s="25">
        <v>113.88</v>
      </c>
      <c r="Q126" s="23">
        <v>0</v>
      </c>
      <c r="R126" s="23">
        <v>220.02297999999999</v>
      </c>
      <c r="S126" s="13">
        <v>1.397600258E-3</v>
      </c>
      <c r="T126" s="13">
        <f t="shared" si="4"/>
        <v>7.09298749845713E-5</v>
      </c>
      <c r="U126" s="62">
        <f>+R126/'סכום נכסי הקרן'!$C$42</f>
        <v>1.7347371991753412E-5</v>
      </c>
    </row>
    <row r="127" spans="2:21" ht="13.5" thickBot="1" x14ac:dyDescent="0.25">
      <c r="B127" s="58" t="s">
        <v>496</v>
      </c>
      <c r="C127" s="14" t="s">
        <v>497</v>
      </c>
      <c r="D127" s="14" t="s">
        <v>162</v>
      </c>
      <c r="E127" s="14" t="s">
        <v>240</v>
      </c>
      <c r="F127" s="21">
        <v>1514</v>
      </c>
      <c r="G127" s="14" t="s">
        <v>241</v>
      </c>
      <c r="H127" s="14" t="s">
        <v>485</v>
      </c>
      <c r="I127" s="14" t="s">
        <v>285</v>
      </c>
      <c r="J127" s="54" t="s">
        <v>2591</v>
      </c>
      <c r="K127" s="23">
        <v>3.63</v>
      </c>
      <c r="L127" s="14" t="s">
        <v>49</v>
      </c>
      <c r="M127" s="13">
        <v>1.9599999999999999E-2</v>
      </c>
      <c r="N127" s="13">
        <v>2.6599999999999999E-2</v>
      </c>
      <c r="O127" s="23">
        <v>2821943</v>
      </c>
      <c r="P127" s="25">
        <v>109.84</v>
      </c>
      <c r="Q127" s="23">
        <v>0</v>
      </c>
      <c r="R127" s="23">
        <v>3099.62219</v>
      </c>
      <c r="S127" s="13">
        <v>2.6849014589999999E-3</v>
      </c>
      <c r="T127" s="13">
        <f t="shared" si="4"/>
        <v>9.9924023588855628E-4</v>
      </c>
      <c r="U127" s="62">
        <f>+R127/'סכום נכסי הקרן'!$C$42</f>
        <v>2.4438492362853812E-4</v>
      </c>
    </row>
    <row r="128" spans="2:21" ht="13.5" thickBot="1" x14ac:dyDescent="0.25">
      <c r="B128" s="58" t="s">
        <v>498</v>
      </c>
      <c r="C128" s="14" t="s">
        <v>499</v>
      </c>
      <c r="D128" s="14" t="s">
        <v>162</v>
      </c>
      <c r="E128" s="14" t="s">
        <v>240</v>
      </c>
      <c r="F128" s="21">
        <v>1514</v>
      </c>
      <c r="G128" s="14" t="s">
        <v>241</v>
      </c>
      <c r="H128" s="14" t="s">
        <v>485</v>
      </c>
      <c r="I128" s="14" t="s">
        <v>285</v>
      </c>
      <c r="J128" s="54" t="s">
        <v>2591</v>
      </c>
      <c r="K128" s="23">
        <v>5.83</v>
      </c>
      <c r="L128" s="14" t="s">
        <v>49</v>
      </c>
      <c r="M128" s="13">
        <v>1.5800000000000002E-2</v>
      </c>
      <c r="N128" s="13">
        <v>3.0599999999999999E-2</v>
      </c>
      <c r="O128" s="23">
        <v>9107524.3499999996</v>
      </c>
      <c r="P128" s="25">
        <v>102.86</v>
      </c>
      <c r="Q128" s="23">
        <v>0</v>
      </c>
      <c r="R128" s="23">
        <v>9367.9995500000005</v>
      </c>
      <c r="S128" s="13">
        <v>7.6704643299999997E-3</v>
      </c>
      <c r="T128" s="13">
        <f t="shared" si="4"/>
        <v>3.0200074416636856E-3</v>
      </c>
      <c r="U128" s="62">
        <f>+R128/'סכום נכסי הקרן'!$C$42</f>
        <v>7.3860545390499013E-4</v>
      </c>
    </row>
    <row r="129" spans="2:21" ht="13.5" thickBot="1" x14ac:dyDescent="0.25">
      <c r="B129" s="58" t="s">
        <v>500</v>
      </c>
      <c r="C129" s="14" t="s">
        <v>501</v>
      </c>
      <c r="D129" s="14" t="s">
        <v>162</v>
      </c>
      <c r="E129" s="14" t="s">
        <v>240</v>
      </c>
      <c r="F129" s="21">
        <v>1527</v>
      </c>
      <c r="G129" s="14" t="s">
        <v>378</v>
      </c>
      <c r="H129" s="14" t="s">
        <v>446</v>
      </c>
      <c r="I129" s="14" t="s">
        <v>96</v>
      </c>
      <c r="J129" s="54" t="s">
        <v>2591</v>
      </c>
      <c r="K129" s="23">
        <v>7.37</v>
      </c>
      <c r="L129" s="14" t="s">
        <v>49</v>
      </c>
      <c r="M129" s="13">
        <v>2.0899999999999998E-2</v>
      </c>
      <c r="N129" s="13">
        <v>4.0500000000000001E-2</v>
      </c>
      <c r="O129" s="23">
        <v>240</v>
      </c>
      <c r="P129" s="26">
        <v>4810000</v>
      </c>
      <c r="Q129" s="23">
        <v>0</v>
      </c>
      <c r="R129" s="23">
        <v>11544</v>
      </c>
      <c r="S129" s="13">
        <v>7.7737829170000002E-3</v>
      </c>
      <c r="T129" s="13">
        <f t="shared" si="4"/>
        <v>3.721495258458417E-3</v>
      </c>
      <c r="U129" s="62">
        <f>+R129/'סכום נכסי הקרן'!$C$42</f>
        <v>9.1016884814850416E-4</v>
      </c>
    </row>
    <row r="130" spans="2:21" ht="13.5" thickBot="1" x14ac:dyDescent="0.25">
      <c r="B130" s="58" t="s">
        <v>502</v>
      </c>
      <c r="C130" s="14" t="s">
        <v>503</v>
      </c>
      <c r="D130" s="14" t="s">
        <v>162</v>
      </c>
      <c r="E130" s="14" t="s">
        <v>240</v>
      </c>
      <c r="F130" s="21">
        <v>1349</v>
      </c>
      <c r="G130" s="14" t="s">
        <v>241</v>
      </c>
      <c r="H130" s="14" t="s">
        <v>446</v>
      </c>
      <c r="I130" s="14" t="s">
        <v>96</v>
      </c>
      <c r="J130" s="54" t="s">
        <v>2591</v>
      </c>
      <c r="K130" s="23">
        <v>1.94</v>
      </c>
      <c r="L130" s="14" t="s">
        <v>49</v>
      </c>
      <c r="M130" s="13">
        <v>2.1499999999999998E-2</v>
      </c>
      <c r="N130" s="13">
        <v>2.7E-2</v>
      </c>
      <c r="O130" s="23">
        <v>1092569</v>
      </c>
      <c r="P130" s="25">
        <v>112.03</v>
      </c>
      <c r="Q130" s="23">
        <v>0</v>
      </c>
      <c r="R130" s="23">
        <v>1224.00505</v>
      </c>
      <c r="S130" s="13">
        <v>5.5706390899999995E-4</v>
      </c>
      <c r="T130" s="13">
        <f t="shared" si="4"/>
        <v>3.9458844333889101E-4</v>
      </c>
      <c r="U130" s="62">
        <f>+R130/'סכום נכסי הקרן'!$C$42</f>
        <v>9.6504787464176395E-5</v>
      </c>
    </row>
    <row r="131" spans="2:21" ht="13.5" thickBot="1" x14ac:dyDescent="0.25">
      <c r="B131" s="58" t="s">
        <v>504</v>
      </c>
      <c r="C131" s="14" t="s">
        <v>505</v>
      </c>
      <c r="D131" s="14" t="s">
        <v>162</v>
      </c>
      <c r="E131" s="14" t="s">
        <v>240</v>
      </c>
      <c r="F131" s="21">
        <v>715</v>
      </c>
      <c r="G131" s="14" t="s">
        <v>506</v>
      </c>
      <c r="H131" s="14" t="s">
        <v>507</v>
      </c>
      <c r="I131" s="14" t="s">
        <v>285</v>
      </c>
      <c r="J131" s="54" t="s">
        <v>2591</v>
      </c>
      <c r="K131" s="23">
        <v>4.59</v>
      </c>
      <c r="L131" s="14" t="s">
        <v>49</v>
      </c>
      <c r="M131" s="13">
        <v>1E-3</v>
      </c>
      <c r="N131" s="13">
        <v>2.6800000000000001E-2</v>
      </c>
      <c r="O131" s="23">
        <v>1837011.79</v>
      </c>
      <c r="P131" s="25">
        <v>98.09</v>
      </c>
      <c r="Q131" s="23">
        <v>0</v>
      </c>
      <c r="R131" s="23">
        <v>1801.9248600000001</v>
      </c>
      <c r="S131" s="13">
        <v>1.0628751658999999E-2</v>
      </c>
      <c r="T131" s="13">
        <f t="shared" si="4"/>
        <v>5.8089525490197052E-4</v>
      </c>
      <c r="U131" s="62">
        <f>+R131/'סכום נכסי הקרן'!$C$42</f>
        <v>1.4206998217917142E-4</v>
      </c>
    </row>
    <row r="132" spans="2:21" ht="13.5" thickBot="1" x14ac:dyDescent="0.25">
      <c r="B132" s="58" t="s">
        <v>508</v>
      </c>
      <c r="C132" s="14" t="s">
        <v>509</v>
      </c>
      <c r="D132" s="14" t="s">
        <v>162</v>
      </c>
      <c r="E132" s="14" t="s">
        <v>240</v>
      </c>
      <c r="F132" s="21">
        <v>1382</v>
      </c>
      <c r="G132" s="14" t="s">
        <v>304</v>
      </c>
      <c r="H132" s="14" t="s">
        <v>510</v>
      </c>
      <c r="I132" s="14" t="s">
        <v>96</v>
      </c>
      <c r="J132" s="54" t="s">
        <v>2591</v>
      </c>
      <c r="K132" s="23">
        <v>0.34</v>
      </c>
      <c r="L132" s="14" t="s">
        <v>49</v>
      </c>
      <c r="M132" s="13">
        <v>2.2499999999999999E-2</v>
      </c>
      <c r="N132" s="13">
        <v>5.16E-2</v>
      </c>
      <c r="O132" s="23">
        <v>2254032.2599999998</v>
      </c>
      <c r="P132" s="25">
        <v>111.76</v>
      </c>
      <c r="Q132" s="23">
        <v>0</v>
      </c>
      <c r="R132" s="23">
        <v>2519.1064500000002</v>
      </c>
      <c r="S132" s="13">
        <v>2.4207323110000002E-2</v>
      </c>
      <c r="T132" s="13">
        <f t="shared" si="4"/>
        <v>8.1209656178335204E-4</v>
      </c>
      <c r="U132" s="62">
        <f>+R132/'סכום נכסי הקרן'!$C$42</f>
        <v>1.9861505682258903E-4</v>
      </c>
    </row>
    <row r="133" spans="2:21" ht="13.5" thickBot="1" x14ac:dyDescent="0.25">
      <c r="B133" s="58" t="s">
        <v>511</v>
      </c>
      <c r="C133" s="14" t="s">
        <v>512</v>
      </c>
      <c r="D133" s="14" t="s">
        <v>162</v>
      </c>
      <c r="E133" s="14" t="s">
        <v>240</v>
      </c>
      <c r="F133" s="21">
        <v>1382</v>
      </c>
      <c r="G133" s="14" t="s">
        <v>304</v>
      </c>
      <c r="H133" s="14" t="s">
        <v>510</v>
      </c>
      <c r="I133" s="14" t="s">
        <v>96</v>
      </c>
      <c r="J133" s="54" t="s">
        <v>2591</v>
      </c>
      <c r="K133" s="23">
        <v>1.51</v>
      </c>
      <c r="L133" s="14" t="s">
        <v>49</v>
      </c>
      <c r="M133" s="13">
        <v>1.8499999999999999E-2</v>
      </c>
      <c r="N133" s="13">
        <v>2.9700000000000001E-2</v>
      </c>
      <c r="O133" s="23">
        <v>1574886.49</v>
      </c>
      <c r="P133" s="25">
        <v>108.37</v>
      </c>
      <c r="Q133" s="23">
        <v>0</v>
      </c>
      <c r="R133" s="23">
        <v>1706.7044900000001</v>
      </c>
      <c r="S133" s="13">
        <v>2.1888370640000001E-3</v>
      </c>
      <c r="T133" s="13">
        <f t="shared" si="4"/>
        <v>5.5019860248827889E-4</v>
      </c>
      <c r="U133" s="62">
        <f>+R133/'סכום נכסי הקרן'!$C$42</f>
        <v>1.3456247919206343E-4</v>
      </c>
    </row>
    <row r="134" spans="2:21" ht="13.5" thickBot="1" x14ac:dyDescent="0.25">
      <c r="B134" s="58" t="s">
        <v>513</v>
      </c>
      <c r="C134" s="14" t="s">
        <v>514</v>
      </c>
      <c r="D134" s="14" t="s">
        <v>162</v>
      </c>
      <c r="E134" s="14" t="s">
        <v>240</v>
      </c>
      <c r="F134" s="21">
        <v>1382</v>
      </c>
      <c r="G134" s="14" t="s">
        <v>304</v>
      </c>
      <c r="H134" s="14" t="s">
        <v>510</v>
      </c>
      <c r="I134" s="14" t="s">
        <v>96</v>
      </c>
      <c r="J134" s="54" t="s">
        <v>2591</v>
      </c>
      <c r="K134" s="23">
        <v>2.15</v>
      </c>
      <c r="L134" s="14" t="s">
        <v>49</v>
      </c>
      <c r="M134" s="13">
        <v>3.2000000000000001E-2</v>
      </c>
      <c r="N134" s="13">
        <v>3.2099999999999997E-2</v>
      </c>
      <c r="O134" s="23">
        <v>4233647.37</v>
      </c>
      <c r="P134" s="25">
        <v>103.92</v>
      </c>
      <c r="Q134" s="23">
        <v>0</v>
      </c>
      <c r="R134" s="23">
        <v>4399.60635</v>
      </c>
      <c r="S134" s="13">
        <v>7.7357835730000003E-3</v>
      </c>
      <c r="T134" s="13">
        <f t="shared" si="4"/>
        <v>1.4183224333513985E-3</v>
      </c>
      <c r="U134" s="62">
        <f>+R134/'סכום נכסי הקרן'!$C$42</f>
        <v>3.468801666568213E-4</v>
      </c>
    </row>
    <row r="135" spans="2:21" ht="13.5" thickBot="1" x14ac:dyDescent="0.25">
      <c r="B135" s="58" t="s">
        <v>515</v>
      </c>
      <c r="C135" s="14" t="s">
        <v>516</v>
      </c>
      <c r="D135" s="14" t="s">
        <v>162</v>
      </c>
      <c r="E135" s="14" t="s">
        <v>240</v>
      </c>
      <c r="F135" s="21">
        <v>1636</v>
      </c>
      <c r="G135" s="14" t="s">
        <v>304</v>
      </c>
      <c r="H135" s="14" t="s">
        <v>510</v>
      </c>
      <c r="I135" s="14" t="s">
        <v>96</v>
      </c>
      <c r="J135" s="54" t="s">
        <v>2591</v>
      </c>
      <c r="K135" s="23">
        <v>0.25</v>
      </c>
      <c r="L135" s="14" t="s">
        <v>49</v>
      </c>
      <c r="M135" s="13">
        <v>3.15E-2</v>
      </c>
      <c r="N135" s="13">
        <v>6.4799999999999996E-2</v>
      </c>
      <c r="O135" s="23">
        <v>1050000</v>
      </c>
      <c r="P135" s="25">
        <v>111.21</v>
      </c>
      <c r="Q135" s="23">
        <v>0</v>
      </c>
      <c r="R135" s="23">
        <v>1167.7049999999999</v>
      </c>
      <c r="S135" s="13">
        <v>7.7437642959999999E-3</v>
      </c>
      <c r="T135" s="13">
        <f t="shared" si="4"/>
        <v>3.7643872321363356E-4</v>
      </c>
      <c r="U135" s="62">
        <f>+R135/'סכום נכסי הקרן'!$C$42</f>
        <v>9.2065896987807443E-5</v>
      </c>
    </row>
    <row r="136" spans="2:21" ht="13.5" thickBot="1" x14ac:dyDescent="0.25">
      <c r="B136" s="58" t="s">
        <v>517</v>
      </c>
      <c r="C136" s="14" t="s">
        <v>518</v>
      </c>
      <c r="D136" s="14" t="s">
        <v>162</v>
      </c>
      <c r="E136" s="14" t="s">
        <v>240</v>
      </c>
      <c r="F136" s="21">
        <v>1636</v>
      </c>
      <c r="G136" s="14" t="s">
        <v>304</v>
      </c>
      <c r="H136" s="14" t="s">
        <v>510</v>
      </c>
      <c r="I136" s="14" t="s">
        <v>96</v>
      </c>
      <c r="J136" s="54" t="s">
        <v>2591</v>
      </c>
      <c r="K136" s="23">
        <v>2.58</v>
      </c>
      <c r="L136" s="14" t="s">
        <v>49</v>
      </c>
      <c r="M136" s="13">
        <v>0.01</v>
      </c>
      <c r="N136" s="13">
        <v>3.6299999999999999E-2</v>
      </c>
      <c r="O136" s="23">
        <v>3220000</v>
      </c>
      <c r="P136" s="25">
        <v>101.24</v>
      </c>
      <c r="Q136" s="23">
        <v>0</v>
      </c>
      <c r="R136" s="23">
        <v>3259.9279999999999</v>
      </c>
      <c r="S136" s="13">
        <v>8.7198596150000005E-3</v>
      </c>
      <c r="T136" s="13">
        <f t="shared" si="4"/>
        <v>1.0509187972033811E-3</v>
      </c>
      <c r="U136" s="62">
        <f>+R136/'סכום נכסי הקרן'!$C$42</f>
        <v>2.5702398759589888E-4</v>
      </c>
    </row>
    <row r="137" spans="2:21" ht="13.5" thickBot="1" x14ac:dyDescent="0.25">
      <c r="B137" s="58" t="s">
        <v>519</v>
      </c>
      <c r="C137" s="14" t="s">
        <v>520</v>
      </c>
      <c r="D137" s="14" t="s">
        <v>162</v>
      </c>
      <c r="E137" s="14" t="s">
        <v>240</v>
      </c>
      <c r="F137" s="21">
        <v>1636</v>
      </c>
      <c r="G137" s="14" t="s">
        <v>304</v>
      </c>
      <c r="H137" s="14" t="s">
        <v>510</v>
      </c>
      <c r="I137" s="14" t="s">
        <v>96</v>
      </c>
      <c r="J137" s="54" t="s">
        <v>2591</v>
      </c>
      <c r="K137" s="23">
        <v>3.16</v>
      </c>
      <c r="L137" s="14" t="s">
        <v>49</v>
      </c>
      <c r="M137" s="13">
        <v>3.2300000000000002E-2</v>
      </c>
      <c r="N137" s="13">
        <v>3.7600000000000001E-2</v>
      </c>
      <c r="O137" s="23">
        <v>2912640</v>
      </c>
      <c r="P137" s="25">
        <v>102.58</v>
      </c>
      <c r="Q137" s="23">
        <v>0</v>
      </c>
      <c r="R137" s="23">
        <v>2987.78611</v>
      </c>
      <c r="S137" s="13">
        <v>6.4564181130000002E-3</v>
      </c>
      <c r="T137" s="13">
        <f t="shared" si="4"/>
        <v>9.6318709647028055E-4</v>
      </c>
      <c r="U137" s="62">
        <f>+R137/'סכום נכסי הקרן'!$C$42</f>
        <v>2.3556738065252947E-4</v>
      </c>
    </row>
    <row r="138" spans="2:21" ht="13.5" thickBot="1" x14ac:dyDescent="0.25">
      <c r="B138" s="58" t="s">
        <v>521</v>
      </c>
      <c r="C138" s="14" t="s">
        <v>522</v>
      </c>
      <c r="D138" s="14" t="s">
        <v>162</v>
      </c>
      <c r="E138" s="14" t="s">
        <v>240</v>
      </c>
      <c r="F138" s="21">
        <v>251</v>
      </c>
      <c r="G138" s="14" t="s">
        <v>241</v>
      </c>
      <c r="H138" s="14" t="s">
        <v>510</v>
      </c>
      <c r="I138" s="14" t="s">
        <v>96</v>
      </c>
      <c r="J138" s="54" t="s">
        <v>2591</v>
      </c>
      <c r="K138" s="23">
        <v>4.5</v>
      </c>
      <c r="L138" s="14" t="s">
        <v>49</v>
      </c>
      <c r="M138" s="13">
        <v>1.5299999999999999E-2</v>
      </c>
      <c r="N138" s="13">
        <v>2.5600000000000001E-2</v>
      </c>
      <c r="O138" s="23">
        <v>5681912.9800000004</v>
      </c>
      <c r="P138" s="25">
        <v>106.57</v>
      </c>
      <c r="Q138" s="23">
        <v>56.00056</v>
      </c>
      <c r="R138" s="23">
        <v>6111.21522</v>
      </c>
      <c r="S138" s="13">
        <v>1.4790096757E-2</v>
      </c>
      <c r="T138" s="13">
        <f t="shared" si="4"/>
        <v>1.9701020846022966E-3</v>
      </c>
      <c r="U138" s="62">
        <f>+R138/'סכום נכסי הקרן'!$C$42</f>
        <v>4.8182932411425916E-4</v>
      </c>
    </row>
    <row r="139" spans="2:21" ht="13.5" thickBot="1" x14ac:dyDescent="0.25">
      <c r="B139" s="58" t="s">
        <v>523</v>
      </c>
      <c r="C139" s="14" t="s">
        <v>524</v>
      </c>
      <c r="D139" s="14" t="s">
        <v>162</v>
      </c>
      <c r="E139" s="14" t="s">
        <v>240</v>
      </c>
      <c r="F139" s="21">
        <v>1769</v>
      </c>
      <c r="G139" s="14" t="s">
        <v>525</v>
      </c>
      <c r="H139" s="14" t="s">
        <v>510</v>
      </c>
      <c r="I139" s="14" t="s">
        <v>96</v>
      </c>
      <c r="J139" s="54" t="s">
        <v>2591</v>
      </c>
      <c r="K139" s="23">
        <v>4.2</v>
      </c>
      <c r="L139" s="14" t="s">
        <v>49</v>
      </c>
      <c r="M139" s="13">
        <v>7.4999999999999997E-3</v>
      </c>
      <c r="N139" s="13">
        <v>3.85E-2</v>
      </c>
      <c r="O139" s="23">
        <v>17398453.949999999</v>
      </c>
      <c r="P139" s="25">
        <v>96.55</v>
      </c>
      <c r="Q139" s="23">
        <v>0</v>
      </c>
      <c r="R139" s="23">
        <v>16798.207289999998</v>
      </c>
      <c r="S139" s="13">
        <v>3.5596751236999999E-2</v>
      </c>
      <c r="T139" s="13">
        <f t="shared" si="4"/>
        <v>5.4153195409161999E-3</v>
      </c>
      <c r="U139" s="62">
        <f>+R139/'סכום נכסי הקרן'!$C$42</f>
        <v>1.3244287058297908E-3</v>
      </c>
    </row>
    <row r="140" spans="2:21" ht="13.5" thickBot="1" x14ac:dyDescent="0.25">
      <c r="B140" s="58" t="s">
        <v>526</v>
      </c>
      <c r="C140" s="14" t="s">
        <v>527</v>
      </c>
      <c r="D140" s="14" t="s">
        <v>162</v>
      </c>
      <c r="E140" s="14" t="s">
        <v>240</v>
      </c>
      <c r="F140" s="21">
        <v>1769</v>
      </c>
      <c r="G140" s="14" t="s">
        <v>525</v>
      </c>
      <c r="H140" s="14" t="s">
        <v>510</v>
      </c>
      <c r="I140" s="14" t="s">
        <v>96</v>
      </c>
      <c r="J140" s="54" t="s">
        <v>2591</v>
      </c>
      <c r="K140" s="23">
        <v>4.84</v>
      </c>
      <c r="L140" s="14" t="s">
        <v>49</v>
      </c>
      <c r="M140" s="13">
        <v>7.4999999999999997E-3</v>
      </c>
      <c r="N140" s="13">
        <v>4.1700000000000001E-2</v>
      </c>
      <c r="O140" s="23">
        <v>14866255</v>
      </c>
      <c r="P140" s="25">
        <v>91.87</v>
      </c>
      <c r="Q140" s="23">
        <v>0</v>
      </c>
      <c r="R140" s="23">
        <v>13657.62847</v>
      </c>
      <c r="S140" s="13">
        <v>1.4188620665E-2</v>
      </c>
      <c r="T140" s="13">
        <f t="shared" si="4"/>
        <v>4.4028759176101594E-3</v>
      </c>
      <c r="U140" s="62">
        <f>+R140/'סכום נכסי הקרן'!$C$42</f>
        <v>1.0768146199740226E-3</v>
      </c>
    </row>
    <row r="141" spans="2:21" ht="13.5" thickBot="1" x14ac:dyDescent="0.25">
      <c r="B141" s="58" t="s">
        <v>528</v>
      </c>
      <c r="C141" s="14" t="s">
        <v>529</v>
      </c>
      <c r="D141" s="14" t="s">
        <v>162</v>
      </c>
      <c r="E141" s="14" t="s">
        <v>240</v>
      </c>
      <c r="F141" s="21">
        <v>1450</v>
      </c>
      <c r="G141" s="14" t="s">
        <v>241</v>
      </c>
      <c r="H141" s="14" t="s">
        <v>510</v>
      </c>
      <c r="I141" s="14" t="s">
        <v>96</v>
      </c>
      <c r="J141" s="54" t="s">
        <v>2591</v>
      </c>
      <c r="K141" s="23">
        <v>2.2999999999999998</v>
      </c>
      <c r="L141" s="14" t="s">
        <v>49</v>
      </c>
      <c r="M141" s="13">
        <v>2.0500000000000001E-2</v>
      </c>
      <c r="N141" s="13">
        <v>2.9899999999999999E-2</v>
      </c>
      <c r="O141" s="23">
        <v>1200000</v>
      </c>
      <c r="P141" s="25">
        <v>111.3</v>
      </c>
      <c r="Q141" s="23">
        <v>0</v>
      </c>
      <c r="R141" s="23">
        <v>1335.6</v>
      </c>
      <c r="S141" s="13">
        <v>1.361811726E-3</v>
      </c>
      <c r="T141" s="13">
        <f t="shared" si="4"/>
        <v>4.3056384850979397E-4</v>
      </c>
      <c r="U141" s="62">
        <f>+R141/'סכום נכסי הקרן'!$C$42</f>
        <v>1.0530331891780511E-4</v>
      </c>
    </row>
    <row r="142" spans="2:21" ht="13.5" thickBot="1" x14ac:dyDescent="0.25">
      <c r="B142" s="58" t="s">
        <v>530</v>
      </c>
      <c r="C142" s="14" t="s">
        <v>531</v>
      </c>
      <c r="D142" s="14" t="s">
        <v>162</v>
      </c>
      <c r="E142" s="14" t="s">
        <v>240</v>
      </c>
      <c r="F142" s="21">
        <v>1675</v>
      </c>
      <c r="G142" s="14" t="s">
        <v>532</v>
      </c>
      <c r="H142" s="14" t="s">
        <v>507</v>
      </c>
      <c r="I142" s="14" t="s">
        <v>285</v>
      </c>
      <c r="J142" s="54" t="s">
        <v>2591</v>
      </c>
      <c r="K142" s="23">
        <v>1.29</v>
      </c>
      <c r="L142" s="14" t="s">
        <v>49</v>
      </c>
      <c r="M142" s="13">
        <v>1.8499999999999999E-2</v>
      </c>
      <c r="N142" s="13">
        <v>2.0500000000000001E-2</v>
      </c>
      <c r="O142" s="23">
        <v>2334090.91</v>
      </c>
      <c r="P142" s="25">
        <v>111.15</v>
      </c>
      <c r="Q142" s="23">
        <v>0</v>
      </c>
      <c r="R142" s="23">
        <v>2594.3420500000002</v>
      </c>
      <c r="S142" s="13">
        <v>4.8683691589999998E-3</v>
      </c>
      <c r="T142" s="13">
        <f t="shared" si="4"/>
        <v>8.3635062698321993E-4</v>
      </c>
      <c r="U142" s="62">
        <f>+R142/'סכום נכסי הקרן'!$C$42</f>
        <v>2.0454689148923503E-4</v>
      </c>
    </row>
    <row r="143" spans="2:21" ht="13.5" thickBot="1" x14ac:dyDescent="0.25">
      <c r="B143" s="58" t="s">
        <v>533</v>
      </c>
      <c r="C143" s="14" t="s">
        <v>534</v>
      </c>
      <c r="D143" s="14" t="s">
        <v>162</v>
      </c>
      <c r="E143" s="14" t="s">
        <v>240</v>
      </c>
      <c r="F143" s="21">
        <v>1675</v>
      </c>
      <c r="G143" s="14" t="s">
        <v>532</v>
      </c>
      <c r="H143" s="14" t="s">
        <v>507</v>
      </c>
      <c r="I143" s="14" t="s">
        <v>285</v>
      </c>
      <c r="J143" s="54" t="s">
        <v>2591</v>
      </c>
      <c r="K143" s="23">
        <v>0.89</v>
      </c>
      <c r="L143" s="14" t="s">
        <v>49</v>
      </c>
      <c r="M143" s="13">
        <v>0.01</v>
      </c>
      <c r="N143" s="13">
        <v>2.9499999999999998E-2</v>
      </c>
      <c r="O143" s="23">
        <v>8786046.3200000003</v>
      </c>
      <c r="P143" s="25">
        <v>108.89</v>
      </c>
      <c r="Q143" s="23">
        <v>0</v>
      </c>
      <c r="R143" s="23">
        <v>9567.1258400000006</v>
      </c>
      <c r="S143" s="13">
        <v>1.1409157479000001E-2</v>
      </c>
      <c r="T143" s="13">
        <f t="shared" ref="T143:T206" si="5">+R143/$R$11</f>
        <v>3.0842007493620065E-3</v>
      </c>
      <c r="U143" s="62">
        <f>+R143/'סכום נכסי הקרן'!$C$42</f>
        <v>7.5430525865251134E-4</v>
      </c>
    </row>
    <row r="144" spans="2:21" ht="13.5" thickBot="1" x14ac:dyDescent="0.25">
      <c r="B144" s="58" t="s">
        <v>535</v>
      </c>
      <c r="C144" s="14" t="s">
        <v>536</v>
      </c>
      <c r="D144" s="14" t="s">
        <v>162</v>
      </c>
      <c r="E144" s="14" t="s">
        <v>240</v>
      </c>
      <c r="F144" s="21">
        <v>1675</v>
      </c>
      <c r="G144" s="14" t="s">
        <v>532</v>
      </c>
      <c r="H144" s="14" t="s">
        <v>507</v>
      </c>
      <c r="I144" s="14" t="s">
        <v>285</v>
      </c>
      <c r="J144" s="54" t="s">
        <v>2591</v>
      </c>
      <c r="K144" s="23">
        <v>3.68</v>
      </c>
      <c r="L144" s="14" t="s">
        <v>49</v>
      </c>
      <c r="M144" s="13">
        <v>0.01</v>
      </c>
      <c r="N144" s="13">
        <v>4.1099999999999998E-2</v>
      </c>
      <c r="O144" s="23">
        <v>11259950</v>
      </c>
      <c r="P144" s="25">
        <v>97.46</v>
      </c>
      <c r="Q144" s="23">
        <v>0</v>
      </c>
      <c r="R144" s="23">
        <v>10973.947270000001</v>
      </c>
      <c r="S144" s="13">
        <v>9.5096270620000003E-3</v>
      </c>
      <c r="T144" s="13">
        <f t="shared" si="5"/>
        <v>3.5377245956235009E-3</v>
      </c>
      <c r="U144" s="62">
        <f>+R144/'סכום נכסי הקרן'!$C$42</f>
        <v>8.6522392120394346E-4</v>
      </c>
    </row>
    <row r="145" spans="2:21" ht="13.5" thickBot="1" x14ac:dyDescent="0.25">
      <c r="B145" s="58" t="s">
        <v>537</v>
      </c>
      <c r="C145" s="14" t="s">
        <v>538</v>
      </c>
      <c r="D145" s="14" t="s">
        <v>162</v>
      </c>
      <c r="E145" s="14" t="s">
        <v>240</v>
      </c>
      <c r="F145" s="21">
        <v>1675</v>
      </c>
      <c r="G145" s="14" t="s">
        <v>532</v>
      </c>
      <c r="H145" s="14" t="s">
        <v>507</v>
      </c>
      <c r="I145" s="14" t="s">
        <v>285</v>
      </c>
      <c r="J145" s="54" t="s">
        <v>2591</v>
      </c>
      <c r="K145" s="23">
        <v>2.34</v>
      </c>
      <c r="L145" s="14" t="s">
        <v>49</v>
      </c>
      <c r="M145" s="13">
        <v>3.5400000000000001E-2</v>
      </c>
      <c r="N145" s="13">
        <v>3.73E-2</v>
      </c>
      <c r="O145" s="23">
        <v>7835000</v>
      </c>
      <c r="P145" s="25">
        <v>103.99</v>
      </c>
      <c r="Q145" s="23">
        <v>0</v>
      </c>
      <c r="R145" s="23">
        <v>8147.6165000000001</v>
      </c>
      <c r="S145" s="13">
        <v>7.0142612859999997E-3</v>
      </c>
      <c r="T145" s="13">
        <f t="shared" si="5"/>
        <v>2.6265866400283751E-3</v>
      </c>
      <c r="U145" s="62">
        <f>+R145/'סכום נכסי הקרן'!$C$42</f>
        <v>6.4238623743596217E-4</v>
      </c>
    </row>
    <row r="146" spans="2:21" ht="13.5" thickBot="1" x14ac:dyDescent="0.25">
      <c r="B146" s="58" t="s">
        <v>537</v>
      </c>
      <c r="C146" s="14" t="s">
        <v>539</v>
      </c>
      <c r="D146" s="14" t="s">
        <v>162</v>
      </c>
      <c r="E146" s="14" t="s">
        <v>240</v>
      </c>
      <c r="F146" s="21">
        <v>1675</v>
      </c>
      <c r="G146" s="14" t="s">
        <v>532</v>
      </c>
      <c r="H146" s="14" t="s">
        <v>507</v>
      </c>
      <c r="I146" s="14" t="s">
        <v>285</v>
      </c>
      <c r="J146" s="54" t="s">
        <v>2591</v>
      </c>
      <c r="K146" s="23">
        <v>2.3380000000000001</v>
      </c>
      <c r="L146" s="14" t="s">
        <v>49</v>
      </c>
      <c r="M146" s="13">
        <v>3.5400000000000001E-2</v>
      </c>
      <c r="N146" s="13">
        <v>3.73E-2</v>
      </c>
      <c r="O146" s="23">
        <v>8000000</v>
      </c>
      <c r="P146" s="25">
        <v>103.8159</v>
      </c>
      <c r="Q146" s="23">
        <v>0</v>
      </c>
      <c r="R146" s="23">
        <v>8305.2720000000008</v>
      </c>
      <c r="S146" s="13">
        <v>7.1619770630000001E-3</v>
      </c>
      <c r="T146" s="13">
        <f t="shared" si="5"/>
        <v>2.6774108080567789E-3</v>
      </c>
      <c r="U146" s="62">
        <f>+R146/'סכום נכסי הקרן'!$C$42</f>
        <v>6.5481634180526889E-4</v>
      </c>
    </row>
    <row r="147" spans="2:21" ht="13.5" thickBot="1" x14ac:dyDescent="0.25">
      <c r="B147" s="58" t="s">
        <v>540</v>
      </c>
      <c r="C147" s="14" t="s">
        <v>541</v>
      </c>
      <c r="D147" s="14" t="s">
        <v>162</v>
      </c>
      <c r="E147" s="14" t="s">
        <v>240</v>
      </c>
      <c r="F147" s="21">
        <v>1679</v>
      </c>
      <c r="G147" s="14" t="s">
        <v>241</v>
      </c>
      <c r="H147" s="14" t="s">
        <v>507</v>
      </c>
      <c r="I147" s="14" t="s">
        <v>285</v>
      </c>
      <c r="J147" s="54" t="s">
        <v>2591</v>
      </c>
      <c r="K147" s="23">
        <v>3.49</v>
      </c>
      <c r="L147" s="14" t="s">
        <v>49</v>
      </c>
      <c r="M147" s="13">
        <v>2.75E-2</v>
      </c>
      <c r="N147" s="13">
        <v>2.5600000000000001E-2</v>
      </c>
      <c r="O147" s="23">
        <v>8803675.2200000007</v>
      </c>
      <c r="P147" s="25">
        <v>111.53</v>
      </c>
      <c r="Q147" s="23">
        <v>0</v>
      </c>
      <c r="R147" s="23">
        <v>9818.7389700000003</v>
      </c>
      <c r="S147" s="13">
        <v>1.8249879154E-2</v>
      </c>
      <c r="T147" s="13">
        <f t="shared" si="5"/>
        <v>3.1653144941870999E-3</v>
      </c>
      <c r="U147" s="62">
        <f>+R147/'סכום נכסי הקרן'!$C$42</f>
        <v>7.7414330722416237E-4</v>
      </c>
    </row>
    <row r="148" spans="2:21" ht="13.5" thickBot="1" x14ac:dyDescent="0.25">
      <c r="B148" s="58" t="s">
        <v>542</v>
      </c>
      <c r="C148" s="14" t="s">
        <v>543</v>
      </c>
      <c r="D148" s="14" t="s">
        <v>162</v>
      </c>
      <c r="E148" s="14" t="s">
        <v>240</v>
      </c>
      <c r="F148" s="21">
        <v>1679</v>
      </c>
      <c r="G148" s="14" t="s">
        <v>241</v>
      </c>
      <c r="H148" s="14" t="s">
        <v>507</v>
      </c>
      <c r="I148" s="14" t="s">
        <v>285</v>
      </c>
      <c r="J148" s="54" t="s">
        <v>2591</v>
      </c>
      <c r="K148" s="23">
        <v>4.95</v>
      </c>
      <c r="L148" s="14" t="s">
        <v>49</v>
      </c>
      <c r="M148" s="13">
        <v>8.5000000000000006E-3</v>
      </c>
      <c r="N148" s="13">
        <v>2.9899999999999999E-2</v>
      </c>
      <c r="O148" s="23">
        <v>21175000</v>
      </c>
      <c r="P148" s="25">
        <v>98.97</v>
      </c>
      <c r="Q148" s="23">
        <v>0</v>
      </c>
      <c r="R148" s="23">
        <v>20956.897499999999</v>
      </c>
      <c r="S148" s="13">
        <v>3.3701516766999999E-2</v>
      </c>
      <c r="T148" s="13">
        <f t="shared" si="5"/>
        <v>6.7559766699799937E-3</v>
      </c>
      <c r="U148" s="62">
        <f>+R148/'סכום נכסי הקרן'!$C$42</f>
        <v>1.6523142115680237E-3</v>
      </c>
    </row>
    <row r="149" spans="2:21" ht="13.5" thickBot="1" x14ac:dyDescent="0.25">
      <c r="B149" s="58" t="s">
        <v>544</v>
      </c>
      <c r="C149" s="14" t="s">
        <v>545</v>
      </c>
      <c r="D149" s="14" t="s">
        <v>162</v>
      </c>
      <c r="E149" s="14" t="s">
        <v>240</v>
      </c>
      <c r="F149" s="21">
        <v>1679</v>
      </c>
      <c r="G149" s="14" t="s">
        <v>241</v>
      </c>
      <c r="H149" s="14" t="s">
        <v>507</v>
      </c>
      <c r="I149" s="14" t="s">
        <v>285</v>
      </c>
      <c r="J149" s="54" t="s">
        <v>2591</v>
      </c>
      <c r="K149" s="23">
        <v>6.42</v>
      </c>
      <c r="L149" s="14" t="s">
        <v>49</v>
      </c>
      <c r="M149" s="13">
        <v>3.1800000000000002E-2</v>
      </c>
      <c r="N149" s="13">
        <v>3.2500000000000001E-2</v>
      </c>
      <c r="O149" s="23">
        <v>1794000</v>
      </c>
      <c r="P149" s="25">
        <v>102.29</v>
      </c>
      <c r="Q149" s="23">
        <v>0</v>
      </c>
      <c r="R149" s="23">
        <v>1835.0826</v>
      </c>
      <c r="S149" s="13">
        <v>5.2051447949999999E-3</v>
      </c>
      <c r="T149" s="13">
        <f t="shared" si="5"/>
        <v>5.9158447633225427E-4</v>
      </c>
      <c r="U149" s="62">
        <f>+R149/'סכום נכסי הקרן'!$C$42</f>
        <v>1.4468425297118522E-4</v>
      </c>
    </row>
    <row r="150" spans="2:21" ht="13.5" thickBot="1" x14ac:dyDescent="0.25">
      <c r="B150" s="58" t="s">
        <v>546</v>
      </c>
      <c r="C150" s="14" t="s">
        <v>547</v>
      </c>
      <c r="D150" s="14" t="s">
        <v>162</v>
      </c>
      <c r="E150" s="14" t="s">
        <v>240</v>
      </c>
      <c r="F150" s="21">
        <v>1904</v>
      </c>
      <c r="G150" s="14" t="s">
        <v>525</v>
      </c>
      <c r="H150" s="14" t="s">
        <v>510</v>
      </c>
      <c r="I150" s="14" t="s">
        <v>96</v>
      </c>
      <c r="J150" s="54" t="s">
        <v>2591</v>
      </c>
      <c r="K150" s="23">
        <v>4.71</v>
      </c>
      <c r="L150" s="14" t="s">
        <v>49</v>
      </c>
      <c r="M150" s="13">
        <v>7.4999999999999997E-3</v>
      </c>
      <c r="N150" s="13">
        <v>4.1599999999999998E-2</v>
      </c>
      <c r="O150" s="23">
        <v>3008650</v>
      </c>
      <c r="P150" s="25">
        <v>92.65</v>
      </c>
      <c r="Q150" s="23">
        <v>0</v>
      </c>
      <c r="R150" s="23">
        <v>2787.51422</v>
      </c>
      <c r="S150" s="13">
        <v>4.7268656709999997E-3</v>
      </c>
      <c r="T150" s="13">
        <f t="shared" si="5"/>
        <v>8.9862447614478624E-4</v>
      </c>
      <c r="U150" s="62">
        <f>+R150/'סכום נכסי הקרן'!$C$42</f>
        <v>2.1977725284260015E-4</v>
      </c>
    </row>
    <row r="151" spans="2:21" ht="13.5" thickBot="1" x14ac:dyDescent="0.25">
      <c r="B151" s="58" t="s">
        <v>548</v>
      </c>
      <c r="C151" s="14" t="s">
        <v>549</v>
      </c>
      <c r="D151" s="14" t="s">
        <v>162</v>
      </c>
      <c r="E151" s="14" t="s">
        <v>240</v>
      </c>
      <c r="F151" s="21">
        <v>182</v>
      </c>
      <c r="G151" s="14" t="s">
        <v>351</v>
      </c>
      <c r="H151" s="14" t="s">
        <v>550</v>
      </c>
      <c r="I151" s="14" t="s">
        <v>285</v>
      </c>
      <c r="J151" s="54" t="s">
        <v>2591</v>
      </c>
      <c r="K151" s="23">
        <v>4.78</v>
      </c>
      <c r="L151" s="14" t="s">
        <v>49</v>
      </c>
      <c r="M151" s="13">
        <v>4.3E-3</v>
      </c>
      <c r="N151" s="13">
        <v>4.1099999999999998E-2</v>
      </c>
      <c r="O151" s="23">
        <v>1315000</v>
      </c>
      <c r="P151" s="25">
        <v>91.53</v>
      </c>
      <c r="Q151" s="23">
        <v>0</v>
      </c>
      <c r="R151" s="23">
        <v>1203.6195</v>
      </c>
      <c r="S151" s="13">
        <v>2.104E-3</v>
      </c>
      <c r="T151" s="13">
        <f t="shared" si="5"/>
        <v>3.8801665473302933E-4</v>
      </c>
      <c r="U151" s="62">
        <f>+R151/'סכום נכסי הקרן'!$C$42</f>
        <v>9.4897520263693573E-5</v>
      </c>
    </row>
    <row r="152" spans="2:21" ht="13.5" thickBot="1" x14ac:dyDescent="0.25">
      <c r="B152" s="58" t="s">
        <v>548</v>
      </c>
      <c r="C152" s="14" t="s">
        <v>551</v>
      </c>
      <c r="D152" s="14" t="s">
        <v>162</v>
      </c>
      <c r="E152" s="14" t="s">
        <v>240</v>
      </c>
      <c r="F152" s="21">
        <v>182</v>
      </c>
      <c r="G152" s="14" t="s">
        <v>351</v>
      </c>
      <c r="H152" s="14" t="s">
        <v>550</v>
      </c>
      <c r="I152" s="14" t="s">
        <v>285</v>
      </c>
      <c r="J152" s="54" t="s">
        <v>2591</v>
      </c>
      <c r="K152" s="23">
        <v>4.7770000000000001</v>
      </c>
      <c r="L152" s="14" t="s">
        <v>49</v>
      </c>
      <c r="M152" s="13">
        <v>4.3E-3</v>
      </c>
      <c r="N152" s="13">
        <v>4.1099999999999998E-2</v>
      </c>
      <c r="O152" s="23">
        <v>7000000</v>
      </c>
      <c r="P152" s="25">
        <v>90.927199999999999</v>
      </c>
      <c r="Q152" s="23">
        <v>0</v>
      </c>
      <c r="R152" s="23">
        <v>6364.9040000000005</v>
      </c>
      <c r="S152" s="13">
        <v>1.12E-2</v>
      </c>
      <c r="T152" s="13">
        <f t="shared" si="5"/>
        <v>2.0518849667830056E-3</v>
      </c>
      <c r="U152" s="62">
        <f>+R152/'סכום נכסי הקרן'!$C$42</f>
        <v>5.0183102410393348E-4</v>
      </c>
    </row>
    <row r="153" spans="2:21" ht="13.5" thickBot="1" x14ac:dyDescent="0.25">
      <c r="B153" s="58" t="s">
        <v>552</v>
      </c>
      <c r="C153" s="14" t="s">
        <v>553</v>
      </c>
      <c r="D153" s="14" t="s">
        <v>162</v>
      </c>
      <c r="E153" s="14" t="s">
        <v>240</v>
      </c>
      <c r="F153" s="21">
        <v>182</v>
      </c>
      <c r="G153" s="14" t="s">
        <v>351</v>
      </c>
      <c r="H153" s="14" t="s">
        <v>550</v>
      </c>
      <c r="I153" s="14" t="s">
        <v>285</v>
      </c>
      <c r="J153" s="54" t="s">
        <v>2591</v>
      </c>
      <c r="K153" s="23">
        <v>2.08</v>
      </c>
      <c r="L153" s="14" t="s">
        <v>49</v>
      </c>
      <c r="M153" s="13">
        <v>2.8500000000000001E-2</v>
      </c>
      <c r="N153" s="13">
        <v>3.3300000000000003E-2</v>
      </c>
      <c r="O153" s="23">
        <v>1160000</v>
      </c>
      <c r="P153" s="25">
        <v>112.77</v>
      </c>
      <c r="Q153" s="23">
        <v>0</v>
      </c>
      <c r="R153" s="23">
        <v>1308.1320000000001</v>
      </c>
      <c r="S153" s="13">
        <v>2.1363554649999998E-3</v>
      </c>
      <c r="T153" s="13">
        <f t="shared" si="5"/>
        <v>4.2170885615364919E-4</v>
      </c>
      <c r="U153" s="62">
        <f>+R153/'סכום נכסי הקרן'!$C$42</f>
        <v>1.0313764688723139E-4</v>
      </c>
    </row>
    <row r="154" spans="2:21" ht="13.5" thickBot="1" x14ac:dyDescent="0.25">
      <c r="B154" s="58" t="s">
        <v>554</v>
      </c>
      <c r="C154" s="14" t="s">
        <v>555</v>
      </c>
      <c r="D154" s="14" t="s">
        <v>162</v>
      </c>
      <c r="E154" s="14" t="s">
        <v>240</v>
      </c>
      <c r="F154" s="21">
        <v>182</v>
      </c>
      <c r="G154" s="14" t="s">
        <v>351</v>
      </c>
      <c r="H154" s="14" t="s">
        <v>550</v>
      </c>
      <c r="I154" s="14" t="s">
        <v>285</v>
      </c>
      <c r="J154" s="54" t="s">
        <v>2591</v>
      </c>
      <c r="K154" s="23">
        <v>3.68</v>
      </c>
      <c r="L154" s="14" t="s">
        <v>49</v>
      </c>
      <c r="M154" s="13">
        <v>2.4500000000000001E-2</v>
      </c>
      <c r="N154" s="13">
        <v>4.0599999999999997E-2</v>
      </c>
      <c r="O154" s="23">
        <v>331789.38</v>
      </c>
      <c r="P154" s="25">
        <v>105.65</v>
      </c>
      <c r="Q154" s="23">
        <v>0</v>
      </c>
      <c r="R154" s="23">
        <v>350.53548000000001</v>
      </c>
      <c r="S154" s="13">
        <v>6.4834270599999999E-4</v>
      </c>
      <c r="T154" s="13">
        <f t="shared" si="5"/>
        <v>1.1300382248280018E-4</v>
      </c>
      <c r="U154" s="62">
        <f>+R154/'סכום נכסי הקרן'!$C$42</f>
        <v>2.7637428453463534E-5</v>
      </c>
    </row>
    <row r="155" spans="2:21" ht="13.5" thickBot="1" x14ac:dyDescent="0.25">
      <c r="B155" s="58" t="s">
        <v>556</v>
      </c>
      <c r="C155" s="14" t="s">
        <v>557</v>
      </c>
      <c r="D155" s="14" t="s">
        <v>162</v>
      </c>
      <c r="E155" s="14" t="s">
        <v>240</v>
      </c>
      <c r="F155" s="21">
        <v>1172</v>
      </c>
      <c r="G155" s="14" t="s">
        <v>351</v>
      </c>
      <c r="H155" s="14" t="s">
        <v>550</v>
      </c>
      <c r="I155" s="14" t="s">
        <v>285</v>
      </c>
      <c r="J155" s="54" t="s">
        <v>2591</v>
      </c>
      <c r="K155" s="23">
        <v>2.19</v>
      </c>
      <c r="L155" s="14" t="s">
        <v>49</v>
      </c>
      <c r="M155" s="13">
        <v>2.5700000000000001E-2</v>
      </c>
      <c r="N155" s="13">
        <v>3.2399999999999998E-2</v>
      </c>
      <c r="O155" s="23">
        <v>7250000</v>
      </c>
      <c r="P155" s="25">
        <v>111.45</v>
      </c>
      <c r="Q155" s="23">
        <v>0</v>
      </c>
      <c r="R155" s="23">
        <v>8080.125</v>
      </c>
      <c r="S155" s="13">
        <v>5.6534009799999998E-3</v>
      </c>
      <c r="T155" s="13">
        <f t="shared" si="5"/>
        <v>2.6048290778977233E-3</v>
      </c>
      <c r="U155" s="62">
        <f>+R155/'סכום נכסי הקרן'!$C$42</f>
        <v>6.3706497437161574E-4</v>
      </c>
    </row>
    <row r="156" spans="2:21" ht="13.5" thickBot="1" x14ac:dyDescent="0.25">
      <c r="B156" s="58" t="s">
        <v>558</v>
      </c>
      <c r="C156" s="14" t="s">
        <v>559</v>
      </c>
      <c r="D156" s="14" t="s">
        <v>162</v>
      </c>
      <c r="E156" s="14" t="s">
        <v>240</v>
      </c>
      <c r="F156" s="21">
        <v>1172</v>
      </c>
      <c r="G156" s="14" t="s">
        <v>351</v>
      </c>
      <c r="H156" s="14" t="s">
        <v>550</v>
      </c>
      <c r="I156" s="14" t="s">
        <v>285</v>
      </c>
      <c r="J156" s="54" t="s">
        <v>2591</v>
      </c>
      <c r="K156" s="23">
        <v>0.99</v>
      </c>
      <c r="L156" s="14" t="s">
        <v>49</v>
      </c>
      <c r="M156" s="13">
        <v>1.2200000000000001E-2</v>
      </c>
      <c r="N156" s="13">
        <v>2.8299999999999999E-2</v>
      </c>
      <c r="O156" s="23">
        <v>250000</v>
      </c>
      <c r="P156" s="25">
        <v>109.7</v>
      </c>
      <c r="Q156" s="23">
        <v>0</v>
      </c>
      <c r="R156" s="23">
        <v>274.25</v>
      </c>
      <c r="S156" s="13">
        <v>5.4347825999999995E-4</v>
      </c>
      <c r="T156" s="13">
        <f t="shared" si="5"/>
        <v>8.8411302376318514E-5</v>
      </c>
      <c r="U156" s="62">
        <f>+R156/'סכום נכסי הקרן'!$C$42</f>
        <v>2.162281761995212E-5</v>
      </c>
    </row>
    <row r="157" spans="2:21" ht="13.5" thickBot="1" x14ac:dyDescent="0.25">
      <c r="B157" s="58" t="s">
        <v>560</v>
      </c>
      <c r="C157" s="14" t="s">
        <v>561</v>
      </c>
      <c r="D157" s="14" t="s">
        <v>162</v>
      </c>
      <c r="E157" s="14" t="s">
        <v>240</v>
      </c>
      <c r="F157" s="21">
        <v>1172</v>
      </c>
      <c r="G157" s="14" t="s">
        <v>351</v>
      </c>
      <c r="H157" s="14" t="s">
        <v>550</v>
      </c>
      <c r="I157" s="14" t="s">
        <v>285</v>
      </c>
      <c r="J157" s="54" t="s">
        <v>2591</v>
      </c>
      <c r="K157" s="23">
        <v>4.8600000000000003</v>
      </c>
      <c r="L157" s="14" t="s">
        <v>49</v>
      </c>
      <c r="M157" s="13">
        <v>1.09E-2</v>
      </c>
      <c r="N157" s="13">
        <v>3.6499999999999998E-2</v>
      </c>
      <c r="O157" s="23">
        <v>5279505</v>
      </c>
      <c r="P157" s="25">
        <v>97.27</v>
      </c>
      <c r="Q157" s="23">
        <v>0</v>
      </c>
      <c r="R157" s="23">
        <v>5135.3745099999996</v>
      </c>
      <c r="S157" s="13">
        <v>9.4496917820000009E-3</v>
      </c>
      <c r="T157" s="13">
        <f t="shared" si="5"/>
        <v>1.6555155829325377E-3</v>
      </c>
      <c r="U157" s="62">
        <f>+R157/'סכום נכסי הקרן'!$C$42</f>
        <v>4.0489067070148034E-4</v>
      </c>
    </row>
    <row r="158" spans="2:21" ht="13.5" thickBot="1" x14ac:dyDescent="0.25">
      <c r="B158" s="58" t="s">
        <v>562</v>
      </c>
      <c r="C158" s="14" t="s">
        <v>563</v>
      </c>
      <c r="D158" s="14" t="s">
        <v>162</v>
      </c>
      <c r="E158" s="14" t="s">
        <v>240</v>
      </c>
      <c r="F158" s="21">
        <v>1172</v>
      </c>
      <c r="G158" s="14" t="s">
        <v>351</v>
      </c>
      <c r="H158" s="14" t="s">
        <v>550</v>
      </c>
      <c r="I158" s="14" t="s">
        <v>285</v>
      </c>
      <c r="J158" s="54" t="s">
        <v>2591</v>
      </c>
      <c r="K158" s="23">
        <v>5.81</v>
      </c>
      <c r="L158" s="14" t="s">
        <v>49</v>
      </c>
      <c r="M158" s="13">
        <v>1.54E-2</v>
      </c>
      <c r="N158" s="13">
        <v>3.8399999999999997E-2</v>
      </c>
      <c r="O158" s="23">
        <v>1330000</v>
      </c>
      <c r="P158" s="25">
        <v>95.41</v>
      </c>
      <c r="Q158" s="23">
        <v>0</v>
      </c>
      <c r="R158" s="23">
        <v>1268.953</v>
      </c>
      <c r="S158" s="13">
        <v>3.8E-3</v>
      </c>
      <c r="T158" s="13">
        <f t="shared" si="5"/>
        <v>4.0907853193923973E-4</v>
      </c>
      <c r="U158" s="62">
        <f>+R158/'סכום נכסי הקרן'!$C$42</f>
        <v>1.0004863915147166E-4</v>
      </c>
    </row>
    <row r="159" spans="2:21" ht="13.5" thickBot="1" x14ac:dyDescent="0.25">
      <c r="B159" s="58" t="s">
        <v>564</v>
      </c>
      <c r="C159" s="14" t="s">
        <v>565</v>
      </c>
      <c r="D159" s="14" t="s">
        <v>162</v>
      </c>
      <c r="E159" s="14" t="s">
        <v>240</v>
      </c>
      <c r="F159" s="21">
        <v>251</v>
      </c>
      <c r="G159" s="14" t="s">
        <v>241</v>
      </c>
      <c r="H159" s="14" t="s">
        <v>566</v>
      </c>
      <c r="I159" s="14" t="s">
        <v>96</v>
      </c>
      <c r="J159" s="54" t="s">
        <v>2591</v>
      </c>
      <c r="K159" s="23">
        <v>5.27</v>
      </c>
      <c r="L159" s="14" t="s">
        <v>49</v>
      </c>
      <c r="M159" s="13">
        <v>8.9999999999999993E-3</v>
      </c>
      <c r="N159" s="13">
        <v>3.5700000000000003E-2</v>
      </c>
      <c r="O159" s="23">
        <v>5500000</v>
      </c>
      <c r="P159" s="25">
        <v>94.6</v>
      </c>
      <c r="Q159" s="23">
        <v>0</v>
      </c>
      <c r="R159" s="23">
        <v>5203</v>
      </c>
      <c r="S159" s="13">
        <v>1.3253012048E-2</v>
      </c>
      <c r="T159" s="13">
        <f t="shared" si="5"/>
        <v>1.6773163400692259E-3</v>
      </c>
      <c r="U159" s="62">
        <f>+R159/'סכום נכסי הקרן'!$C$42</f>
        <v>4.1022249800040433E-4</v>
      </c>
    </row>
    <row r="160" spans="2:21" ht="13.5" thickBot="1" x14ac:dyDescent="0.25">
      <c r="B160" s="58" t="s">
        <v>567</v>
      </c>
      <c r="C160" s="14" t="s">
        <v>568</v>
      </c>
      <c r="D160" s="14" t="s">
        <v>162</v>
      </c>
      <c r="E160" s="14" t="s">
        <v>240</v>
      </c>
      <c r="F160" s="21">
        <v>1618</v>
      </c>
      <c r="G160" s="14" t="s">
        <v>506</v>
      </c>
      <c r="H160" s="14" t="s">
        <v>566</v>
      </c>
      <c r="I160" s="14" t="s">
        <v>96</v>
      </c>
      <c r="J160" s="54" t="s">
        <v>2591</v>
      </c>
      <c r="K160" s="23">
        <v>4</v>
      </c>
      <c r="L160" s="14" t="s">
        <v>49</v>
      </c>
      <c r="M160" s="13">
        <v>7.4999999999999997E-3</v>
      </c>
      <c r="N160" s="13">
        <v>3.4099999999999998E-2</v>
      </c>
      <c r="O160" s="23">
        <v>1136264</v>
      </c>
      <c r="P160" s="25">
        <v>97.97</v>
      </c>
      <c r="Q160" s="23">
        <v>0</v>
      </c>
      <c r="R160" s="23">
        <v>1113.19784</v>
      </c>
      <c r="S160" s="13">
        <v>7.3833286E-4</v>
      </c>
      <c r="T160" s="13">
        <f t="shared" si="5"/>
        <v>3.5886698573164865E-4</v>
      </c>
      <c r="U160" s="62">
        <f>+R160/'סכום נכסי הקרן'!$C$42</f>
        <v>8.776836415403698E-5</v>
      </c>
    </row>
    <row r="161" spans="2:21" ht="13.5" thickBot="1" x14ac:dyDescent="0.25">
      <c r="B161" s="58" t="s">
        <v>569</v>
      </c>
      <c r="C161" s="14" t="s">
        <v>570</v>
      </c>
      <c r="D161" s="14" t="s">
        <v>162</v>
      </c>
      <c r="E161" s="14" t="s">
        <v>240</v>
      </c>
      <c r="F161" s="21">
        <v>1618</v>
      </c>
      <c r="G161" s="14" t="s">
        <v>506</v>
      </c>
      <c r="H161" s="14" t="s">
        <v>566</v>
      </c>
      <c r="I161" s="14" t="s">
        <v>96</v>
      </c>
      <c r="J161" s="54" t="s">
        <v>2591</v>
      </c>
      <c r="K161" s="23">
        <v>6.11</v>
      </c>
      <c r="L161" s="14" t="s">
        <v>49</v>
      </c>
      <c r="M161" s="13">
        <v>4.0800000000000003E-2</v>
      </c>
      <c r="N161" s="13">
        <v>3.8899999999999997E-2</v>
      </c>
      <c r="O161" s="23">
        <v>649000</v>
      </c>
      <c r="P161" s="25">
        <v>101.94</v>
      </c>
      <c r="Q161" s="23">
        <v>0</v>
      </c>
      <c r="R161" s="23">
        <v>661.59059999999999</v>
      </c>
      <c r="S161" s="13">
        <v>1.854285714E-3</v>
      </c>
      <c r="T161" s="13">
        <f t="shared" si="5"/>
        <v>2.1328016986665448E-4</v>
      </c>
      <c r="U161" s="62">
        <f>+R161/'סכום נכסי הקרן'!$C$42</f>
        <v>5.2162088907473824E-5</v>
      </c>
    </row>
    <row r="162" spans="2:21" ht="13.5" thickBot="1" x14ac:dyDescent="0.25">
      <c r="B162" s="58" t="s">
        <v>571</v>
      </c>
      <c r="C162" s="14" t="s">
        <v>572</v>
      </c>
      <c r="D162" s="14" t="s">
        <v>162</v>
      </c>
      <c r="E162" s="14" t="s">
        <v>240</v>
      </c>
      <c r="F162" s="21">
        <v>126</v>
      </c>
      <c r="G162" s="14" t="s">
        <v>351</v>
      </c>
      <c r="H162" s="14" t="s">
        <v>566</v>
      </c>
      <c r="I162" s="14" t="s">
        <v>96</v>
      </c>
      <c r="J162" s="54" t="s">
        <v>2591</v>
      </c>
      <c r="K162" s="23">
        <v>3.07</v>
      </c>
      <c r="L162" s="14" t="s">
        <v>49</v>
      </c>
      <c r="M162" s="13">
        <v>1.3299999999999999E-2</v>
      </c>
      <c r="N162" s="13">
        <v>2.9700000000000001E-2</v>
      </c>
      <c r="O162" s="23">
        <v>1166000</v>
      </c>
      <c r="P162" s="25">
        <v>103.7285</v>
      </c>
      <c r="Q162" s="23">
        <v>0</v>
      </c>
      <c r="R162" s="23">
        <v>1209.4743100000001</v>
      </c>
      <c r="S162" s="13">
        <v>2.9019412640000001E-3</v>
      </c>
      <c r="T162" s="13">
        <f t="shared" si="5"/>
        <v>3.8990409822351575E-4</v>
      </c>
      <c r="U162" s="62">
        <f>+R162/'סכום נכסי הקרן'!$C$42</f>
        <v>9.53591337143024E-5</v>
      </c>
    </row>
    <row r="163" spans="2:21" ht="13.5" thickBot="1" x14ac:dyDescent="0.25">
      <c r="B163" s="58" t="s">
        <v>573</v>
      </c>
      <c r="C163" s="14" t="s">
        <v>574</v>
      </c>
      <c r="D163" s="14" t="s">
        <v>162</v>
      </c>
      <c r="E163" s="14" t="s">
        <v>240</v>
      </c>
      <c r="F163" s="21">
        <v>2387</v>
      </c>
      <c r="G163" s="14" t="s">
        <v>241</v>
      </c>
      <c r="H163" s="14" t="s">
        <v>566</v>
      </c>
      <c r="I163" s="14" t="s">
        <v>96</v>
      </c>
      <c r="J163" s="54" t="s">
        <v>2591</v>
      </c>
      <c r="K163" s="23">
        <v>4.8499999999999996</v>
      </c>
      <c r="L163" s="14" t="s">
        <v>49</v>
      </c>
      <c r="M163" s="13">
        <v>4.3999999999999997E-2</v>
      </c>
      <c r="N163" s="13">
        <v>4.0800000000000003E-2</v>
      </c>
      <c r="O163" s="23">
        <v>2200000</v>
      </c>
      <c r="P163" s="25">
        <v>103.91</v>
      </c>
      <c r="Q163" s="23">
        <v>0</v>
      </c>
      <c r="R163" s="23">
        <v>2286.02</v>
      </c>
      <c r="S163" s="13">
        <v>5.2604521590000003E-3</v>
      </c>
      <c r="T163" s="13">
        <f t="shared" si="5"/>
        <v>7.3695535262830131E-4</v>
      </c>
      <c r="U163" s="62">
        <f>+R163/'סכום נכסי הקרן'!$C$42</f>
        <v>1.8023771571764065E-4</v>
      </c>
    </row>
    <row r="164" spans="2:21" ht="13.5" thickBot="1" x14ac:dyDescent="0.25">
      <c r="B164" s="58" t="s">
        <v>575</v>
      </c>
      <c r="C164" s="14" t="s">
        <v>576</v>
      </c>
      <c r="D164" s="14" t="s">
        <v>162</v>
      </c>
      <c r="E164" s="14" t="s">
        <v>240</v>
      </c>
      <c r="F164" s="21">
        <v>612</v>
      </c>
      <c r="G164" s="14" t="s">
        <v>241</v>
      </c>
      <c r="H164" s="14" t="s">
        <v>566</v>
      </c>
      <c r="I164" s="14" t="s">
        <v>96</v>
      </c>
      <c r="J164" s="54" t="s">
        <v>2591</v>
      </c>
      <c r="K164" s="23">
        <v>3.5</v>
      </c>
      <c r="L164" s="14" t="s">
        <v>49</v>
      </c>
      <c r="M164" s="13">
        <v>1.7999999999999999E-2</v>
      </c>
      <c r="N164" s="13">
        <v>2.8000000000000001E-2</v>
      </c>
      <c r="O164" s="23">
        <v>10324078.43</v>
      </c>
      <c r="P164" s="25">
        <v>108.67</v>
      </c>
      <c r="Q164" s="23">
        <v>0</v>
      </c>
      <c r="R164" s="23">
        <v>11219.176030000001</v>
      </c>
      <c r="S164" s="13">
        <v>1.308961491E-2</v>
      </c>
      <c r="T164" s="13">
        <f t="shared" si="5"/>
        <v>3.6167801801329979E-3</v>
      </c>
      <c r="U164" s="62">
        <f>+R164/'סכום נכסי הקרן'!$C$42</f>
        <v>8.845586039847894E-4</v>
      </c>
    </row>
    <row r="165" spans="2:21" ht="13.5" thickBot="1" x14ac:dyDescent="0.25">
      <c r="B165" s="58" t="s">
        <v>577</v>
      </c>
      <c r="C165" s="14" t="s">
        <v>578</v>
      </c>
      <c r="D165" s="14" t="s">
        <v>162</v>
      </c>
      <c r="E165" s="14" t="s">
        <v>240</v>
      </c>
      <c r="F165" s="21">
        <v>612</v>
      </c>
      <c r="G165" s="14" t="s">
        <v>241</v>
      </c>
      <c r="H165" s="14" t="s">
        <v>566</v>
      </c>
      <c r="I165" s="14" t="s">
        <v>96</v>
      </c>
      <c r="J165" s="54" t="s">
        <v>2591</v>
      </c>
      <c r="K165" s="23">
        <v>3.91</v>
      </c>
      <c r="L165" s="14" t="s">
        <v>49</v>
      </c>
      <c r="M165" s="13">
        <v>2.7E-2</v>
      </c>
      <c r="N165" s="13">
        <v>3.0200000000000001E-2</v>
      </c>
      <c r="O165" s="23">
        <v>9562000</v>
      </c>
      <c r="P165" s="25">
        <v>102.24</v>
      </c>
      <c r="Q165" s="23">
        <v>0</v>
      </c>
      <c r="R165" s="23">
        <v>9776.1887999999999</v>
      </c>
      <c r="S165" s="13">
        <v>2.1850206572999999E-2</v>
      </c>
      <c r="T165" s="13">
        <f t="shared" si="5"/>
        <v>3.1515973895525191E-3</v>
      </c>
      <c r="U165" s="62">
        <f>+R165/'סכום נכסי הקרן'!$C$42</f>
        <v>7.707885047971507E-4</v>
      </c>
    </row>
    <row r="166" spans="2:21" ht="13.5" thickBot="1" x14ac:dyDescent="0.25">
      <c r="B166" s="58" t="s">
        <v>579</v>
      </c>
      <c r="C166" s="14" t="s">
        <v>580</v>
      </c>
      <c r="D166" s="14" t="s">
        <v>162</v>
      </c>
      <c r="E166" s="14" t="s">
        <v>240</v>
      </c>
      <c r="F166" s="21">
        <v>136</v>
      </c>
      <c r="G166" s="14" t="s">
        <v>525</v>
      </c>
      <c r="H166" s="14" t="s">
        <v>550</v>
      </c>
      <c r="I166" s="14" t="s">
        <v>285</v>
      </c>
      <c r="J166" s="54" t="s">
        <v>2591</v>
      </c>
      <c r="K166" s="23">
        <v>3.64</v>
      </c>
      <c r="L166" s="14" t="s">
        <v>49</v>
      </c>
      <c r="M166" s="13">
        <v>3.73E-2</v>
      </c>
      <c r="N166" s="13">
        <v>3.7600000000000001E-2</v>
      </c>
      <c r="O166" s="23">
        <v>5845000</v>
      </c>
      <c r="P166" s="25">
        <v>104.89</v>
      </c>
      <c r="Q166" s="23">
        <v>0</v>
      </c>
      <c r="R166" s="23">
        <v>6130.8204999999998</v>
      </c>
      <c r="S166" s="13">
        <v>2.4872340425E-2</v>
      </c>
      <c r="T166" s="13">
        <f t="shared" si="5"/>
        <v>1.9764223337846209E-3</v>
      </c>
      <c r="U166" s="62">
        <f>+R166/'סכום נכסי הקרן'!$C$42</f>
        <v>4.8337507213186388E-4</v>
      </c>
    </row>
    <row r="167" spans="2:21" ht="13.5" thickBot="1" x14ac:dyDescent="0.25">
      <c r="B167" s="58" t="s">
        <v>581</v>
      </c>
      <c r="C167" s="14" t="s">
        <v>582</v>
      </c>
      <c r="D167" s="14" t="s">
        <v>162</v>
      </c>
      <c r="E167" s="14" t="s">
        <v>240</v>
      </c>
      <c r="F167" s="21">
        <v>699</v>
      </c>
      <c r="G167" s="14" t="s">
        <v>241</v>
      </c>
      <c r="H167" s="14" t="s">
        <v>566</v>
      </c>
      <c r="I167" s="14" t="s">
        <v>96</v>
      </c>
      <c r="J167" s="54" t="s">
        <v>2591</v>
      </c>
      <c r="K167" s="23">
        <v>1.46</v>
      </c>
      <c r="L167" s="14" t="s">
        <v>49</v>
      </c>
      <c r="M167" s="13">
        <v>4.9500000000000002E-2</v>
      </c>
      <c r="N167" s="13">
        <v>3.5999999999999997E-2</v>
      </c>
      <c r="O167" s="23">
        <v>867191.35</v>
      </c>
      <c r="P167" s="25">
        <v>137.28</v>
      </c>
      <c r="Q167" s="23">
        <v>0</v>
      </c>
      <c r="R167" s="23">
        <v>1190.48029</v>
      </c>
      <c r="S167" s="13">
        <v>1.9746805529999999E-3</v>
      </c>
      <c r="T167" s="13">
        <f t="shared" si="5"/>
        <v>3.8378090389147617E-4</v>
      </c>
      <c r="U167" s="62">
        <f>+R167/'סכום נכסי הקרן'!$C$42</f>
        <v>9.3861579547193101E-5</v>
      </c>
    </row>
    <row r="168" spans="2:21" ht="13.5" thickBot="1" x14ac:dyDescent="0.25">
      <c r="B168" s="58" t="s">
        <v>583</v>
      </c>
      <c r="C168" s="14" t="s">
        <v>584</v>
      </c>
      <c r="D168" s="14" t="s">
        <v>162</v>
      </c>
      <c r="E168" s="14" t="s">
        <v>240</v>
      </c>
      <c r="F168" s="21">
        <v>699</v>
      </c>
      <c r="G168" s="14" t="s">
        <v>241</v>
      </c>
      <c r="H168" s="14" t="s">
        <v>566</v>
      </c>
      <c r="I168" s="14" t="s">
        <v>96</v>
      </c>
      <c r="J168" s="54" t="s">
        <v>2591</v>
      </c>
      <c r="K168" s="23">
        <v>4.66</v>
      </c>
      <c r="L168" s="14" t="s">
        <v>49</v>
      </c>
      <c r="M168" s="13">
        <v>3.6200000000000003E-2</v>
      </c>
      <c r="N168" s="13">
        <v>3.8100000000000002E-2</v>
      </c>
      <c r="O168" s="23">
        <v>10142605.18</v>
      </c>
      <c r="P168" s="26">
        <v>102</v>
      </c>
      <c r="Q168" s="23">
        <v>0</v>
      </c>
      <c r="R168" s="23">
        <v>10345.457280000001</v>
      </c>
      <c r="S168" s="13">
        <v>5.7953248200000003E-3</v>
      </c>
      <c r="T168" s="13">
        <f t="shared" si="5"/>
        <v>3.3351152299119988E-3</v>
      </c>
      <c r="U168" s="62">
        <f>+R168/'סכום נכסי הקרן'!$C$42</f>
        <v>8.1567159876188135E-4</v>
      </c>
    </row>
    <row r="169" spans="2:21" ht="13.5" thickBot="1" x14ac:dyDescent="0.25">
      <c r="B169" s="58" t="s">
        <v>585</v>
      </c>
      <c r="C169" s="14" t="s">
        <v>586</v>
      </c>
      <c r="D169" s="14" t="s">
        <v>162</v>
      </c>
      <c r="E169" s="14" t="s">
        <v>240</v>
      </c>
      <c r="F169" s="21">
        <v>1621</v>
      </c>
      <c r="G169" s="14" t="s">
        <v>587</v>
      </c>
      <c r="H169" s="14" t="s">
        <v>550</v>
      </c>
      <c r="I169" s="14" t="s">
        <v>285</v>
      </c>
      <c r="J169" s="54" t="s">
        <v>2591</v>
      </c>
      <c r="K169" s="23">
        <v>3.9</v>
      </c>
      <c r="L169" s="14" t="s">
        <v>49</v>
      </c>
      <c r="M169" s="13">
        <v>3.2500000000000001E-2</v>
      </c>
      <c r="N169" s="13">
        <v>3.8899999999999997E-2</v>
      </c>
      <c r="O169" s="23">
        <v>105000</v>
      </c>
      <c r="P169" s="25">
        <v>102.69</v>
      </c>
      <c r="Q169" s="23">
        <v>0</v>
      </c>
      <c r="R169" s="23">
        <v>107.8245</v>
      </c>
      <c r="S169" s="13">
        <v>2.2826086900000001E-4</v>
      </c>
      <c r="T169" s="13">
        <f t="shared" si="5"/>
        <v>3.4759906920967569E-5</v>
      </c>
      <c r="U169" s="62">
        <f>+R169/'סכום נכסי הקרן'!$C$42</f>
        <v>8.5012561475388422E-6</v>
      </c>
    </row>
    <row r="170" spans="2:21" ht="13.5" thickBot="1" x14ac:dyDescent="0.25">
      <c r="B170" s="58" t="s">
        <v>588</v>
      </c>
      <c r="C170" s="14" t="s">
        <v>589</v>
      </c>
      <c r="D170" s="14" t="s">
        <v>162</v>
      </c>
      <c r="E170" s="14" t="s">
        <v>240</v>
      </c>
      <c r="F170" s="21">
        <v>1068</v>
      </c>
      <c r="G170" s="14" t="s">
        <v>506</v>
      </c>
      <c r="H170" s="14" t="s">
        <v>566</v>
      </c>
      <c r="I170" s="14" t="s">
        <v>96</v>
      </c>
      <c r="J170" s="54" t="s">
        <v>2591</v>
      </c>
      <c r="K170" s="23">
        <v>0.74</v>
      </c>
      <c r="L170" s="14" t="s">
        <v>49</v>
      </c>
      <c r="M170" s="13">
        <v>4.3400000000000001E-2</v>
      </c>
      <c r="N170" s="13">
        <v>3.0499999999999999E-2</v>
      </c>
      <c r="O170" s="23">
        <v>8329500.6500000004</v>
      </c>
      <c r="P170" s="25">
        <v>113.68</v>
      </c>
      <c r="Q170" s="23">
        <v>0</v>
      </c>
      <c r="R170" s="23">
        <v>9468.9763399999993</v>
      </c>
      <c r="S170" s="13">
        <v>9.5745843800000008E-3</v>
      </c>
      <c r="T170" s="13">
        <f t="shared" si="5"/>
        <v>3.0525598191064565E-3</v>
      </c>
      <c r="U170" s="62">
        <f>+R170/'סכום נכסי הקרן'!$C$42</f>
        <v>7.4656681293513842E-4</v>
      </c>
    </row>
    <row r="171" spans="2:21" ht="13.5" thickBot="1" x14ac:dyDescent="0.25">
      <c r="B171" s="58" t="s">
        <v>590</v>
      </c>
      <c r="C171" s="14" t="s">
        <v>591</v>
      </c>
      <c r="D171" s="14" t="s">
        <v>162</v>
      </c>
      <c r="E171" s="14" t="s">
        <v>240</v>
      </c>
      <c r="F171" s="21">
        <v>1068</v>
      </c>
      <c r="G171" s="14" t="s">
        <v>506</v>
      </c>
      <c r="H171" s="14" t="s">
        <v>566</v>
      </c>
      <c r="I171" s="14" t="s">
        <v>96</v>
      </c>
      <c r="J171" s="54" t="s">
        <v>2591</v>
      </c>
      <c r="K171" s="23">
        <v>3.39</v>
      </c>
      <c r="L171" s="14" t="s">
        <v>49</v>
      </c>
      <c r="M171" s="13">
        <v>3.9E-2</v>
      </c>
      <c r="N171" s="13">
        <v>3.6799999999999999E-2</v>
      </c>
      <c r="O171" s="23">
        <v>12161119.689999999</v>
      </c>
      <c r="P171" s="25">
        <v>113.64</v>
      </c>
      <c r="Q171" s="23">
        <v>0</v>
      </c>
      <c r="R171" s="23">
        <v>13819.896419999999</v>
      </c>
      <c r="S171" s="13">
        <v>8.2597812170000003E-3</v>
      </c>
      <c r="T171" s="13">
        <f t="shared" si="5"/>
        <v>4.4551870235114734E-3</v>
      </c>
      <c r="U171" s="62">
        <f>+R171/'סכום נכסי הקרן'!$C$42</f>
        <v>1.0896083858387938E-3</v>
      </c>
    </row>
    <row r="172" spans="2:21" ht="13.5" thickBot="1" x14ac:dyDescent="0.25">
      <c r="B172" s="58" t="s">
        <v>592</v>
      </c>
      <c r="C172" s="14" t="s">
        <v>593</v>
      </c>
      <c r="D172" s="14" t="s">
        <v>162</v>
      </c>
      <c r="E172" s="14" t="s">
        <v>240</v>
      </c>
      <c r="F172" s="21">
        <v>1068</v>
      </c>
      <c r="G172" s="14" t="s">
        <v>506</v>
      </c>
      <c r="H172" s="14" t="s">
        <v>566</v>
      </c>
      <c r="I172" s="14" t="s">
        <v>96</v>
      </c>
      <c r="J172" s="54" t="s">
        <v>2591</v>
      </c>
      <c r="K172" s="23">
        <v>4.42</v>
      </c>
      <c r="L172" s="14" t="s">
        <v>49</v>
      </c>
      <c r="M172" s="13">
        <v>3.2500000000000001E-2</v>
      </c>
      <c r="N172" s="13">
        <v>3.8100000000000002E-2</v>
      </c>
      <c r="O172" s="23">
        <v>6831927.8099999996</v>
      </c>
      <c r="P172" s="25">
        <v>109.88</v>
      </c>
      <c r="Q172" s="23">
        <v>0</v>
      </c>
      <c r="R172" s="23">
        <v>7506.9222799999998</v>
      </c>
      <c r="S172" s="13">
        <v>1.7277962551E-2</v>
      </c>
      <c r="T172" s="13">
        <f t="shared" si="5"/>
        <v>2.4200429375117677E-3</v>
      </c>
      <c r="U172" s="62">
        <f>+R172/'סכום נכסי הקרן'!$C$42</f>
        <v>5.9187169133124941E-4</v>
      </c>
    </row>
    <row r="173" spans="2:21" ht="13.5" thickBot="1" x14ac:dyDescent="0.25">
      <c r="B173" s="58" t="s">
        <v>594</v>
      </c>
      <c r="C173" s="14" t="s">
        <v>595</v>
      </c>
      <c r="D173" s="14" t="s">
        <v>162</v>
      </c>
      <c r="E173" s="14" t="s">
        <v>240</v>
      </c>
      <c r="F173" s="21">
        <v>422</v>
      </c>
      <c r="G173" s="14" t="s">
        <v>532</v>
      </c>
      <c r="H173" s="14" t="s">
        <v>596</v>
      </c>
      <c r="I173" s="14" t="s">
        <v>285</v>
      </c>
      <c r="J173" s="54" t="s">
        <v>2591</v>
      </c>
      <c r="K173" s="23">
        <v>1.94</v>
      </c>
      <c r="L173" s="14" t="s">
        <v>49</v>
      </c>
      <c r="M173" s="13">
        <v>1.2500000000000001E-2</v>
      </c>
      <c r="N173" s="13">
        <v>5.0999999999999997E-2</v>
      </c>
      <c r="O173" s="23">
        <v>1568000</v>
      </c>
      <c r="P173" s="25">
        <v>98.08</v>
      </c>
      <c r="Q173" s="23">
        <v>0</v>
      </c>
      <c r="R173" s="23">
        <v>1537.8943999999999</v>
      </c>
      <c r="S173" s="13">
        <v>1.2218181849E-2</v>
      </c>
      <c r="T173" s="13">
        <f t="shared" si="5"/>
        <v>4.9577847519141995E-4</v>
      </c>
      <c r="U173" s="62">
        <f>+R173/'סכום נכסי הקרן'!$C$42</f>
        <v>1.2125290840454218E-4</v>
      </c>
    </row>
    <row r="174" spans="2:21" ht="13.5" thickBot="1" x14ac:dyDescent="0.25">
      <c r="B174" s="58" t="s">
        <v>597</v>
      </c>
      <c r="C174" s="14" t="s">
        <v>598</v>
      </c>
      <c r="D174" s="14" t="s">
        <v>162</v>
      </c>
      <c r="E174" s="14" t="s">
        <v>240</v>
      </c>
      <c r="F174" s="21">
        <v>313</v>
      </c>
      <c r="G174" s="14" t="s">
        <v>351</v>
      </c>
      <c r="H174" s="14" t="s">
        <v>599</v>
      </c>
      <c r="I174" s="14" t="s">
        <v>96</v>
      </c>
      <c r="J174" s="54" t="s">
        <v>2591</v>
      </c>
      <c r="K174" s="23">
        <v>3.35</v>
      </c>
      <c r="L174" s="14" t="s">
        <v>49</v>
      </c>
      <c r="M174" s="13">
        <v>1.7500000000000002E-2</v>
      </c>
      <c r="N174" s="13">
        <v>4.6899999999999997E-2</v>
      </c>
      <c r="O174" s="23">
        <v>1872000</v>
      </c>
      <c r="P174" s="25">
        <v>101.28</v>
      </c>
      <c r="Q174" s="23">
        <v>0</v>
      </c>
      <c r="R174" s="23">
        <v>1895.9616000000001</v>
      </c>
      <c r="S174" s="13">
        <v>3.3293796940000002E-3</v>
      </c>
      <c r="T174" s="13">
        <f t="shared" si="5"/>
        <v>6.1121033477297599E-4</v>
      </c>
      <c r="U174" s="62">
        <f>+R174/'סכום נכסי הקרן'!$C$42</f>
        <v>1.4948416368726569E-4</v>
      </c>
    </row>
    <row r="175" spans="2:21" ht="13.5" thickBot="1" x14ac:dyDescent="0.25">
      <c r="B175" s="58" t="s">
        <v>600</v>
      </c>
      <c r="C175" s="14" t="s">
        <v>601</v>
      </c>
      <c r="D175" s="14" t="s">
        <v>162</v>
      </c>
      <c r="E175" s="14" t="s">
        <v>240</v>
      </c>
      <c r="F175" s="21">
        <v>313</v>
      </c>
      <c r="G175" s="14" t="s">
        <v>351</v>
      </c>
      <c r="H175" s="14" t="s">
        <v>599</v>
      </c>
      <c r="I175" s="14" t="s">
        <v>96</v>
      </c>
      <c r="J175" s="54" t="s">
        <v>2591</v>
      </c>
      <c r="K175" s="23">
        <v>4.66</v>
      </c>
      <c r="L175" s="14" t="s">
        <v>49</v>
      </c>
      <c r="M175" s="13">
        <v>9.9000000000000008E-3</v>
      </c>
      <c r="N175" s="13">
        <v>4.7399999999999998E-2</v>
      </c>
      <c r="O175" s="23">
        <v>380000</v>
      </c>
      <c r="P175" s="25">
        <v>91.77</v>
      </c>
      <c r="Q175" s="23">
        <v>0</v>
      </c>
      <c r="R175" s="23">
        <v>348.726</v>
      </c>
      <c r="S175" s="13">
        <v>1.3333333330000001E-3</v>
      </c>
      <c r="T175" s="13">
        <f t="shared" si="5"/>
        <v>1.1242049164078049E-4</v>
      </c>
      <c r="U175" s="62">
        <f>+R175/'סכום נכסי הקרן'!$C$42</f>
        <v>2.749476279794138E-5</v>
      </c>
    </row>
    <row r="176" spans="2:21" ht="13.5" thickBot="1" x14ac:dyDescent="0.25">
      <c r="B176" s="58" t="s">
        <v>602</v>
      </c>
      <c r="C176" s="14" t="s">
        <v>603</v>
      </c>
      <c r="D176" s="14" t="s">
        <v>162</v>
      </c>
      <c r="E176" s="14" t="s">
        <v>240</v>
      </c>
      <c r="F176" s="21">
        <v>126</v>
      </c>
      <c r="G176" s="14" t="s">
        <v>351</v>
      </c>
      <c r="H176" s="14" t="s">
        <v>599</v>
      </c>
      <c r="I176" s="14" t="s">
        <v>96</v>
      </c>
      <c r="J176" s="54" t="s">
        <v>2591</v>
      </c>
      <c r="K176" s="23">
        <v>3.65</v>
      </c>
      <c r="L176" s="14" t="s">
        <v>49</v>
      </c>
      <c r="M176" s="13">
        <v>1.7500000000000002E-2</v>
      </c>
      <c r="N176" s="13">
        <v>6.0100000000000001E-2</v>
      </c>
      <c r="O176" s="23">
        <v>7855586</v>
      </c>
      <c r="P176" s="25">
        <v>94.32</v>
      </c>
      <c r="Q176" s="23">
        <v>0</v>
      </c>
      <c r="R176" s="23">
        <v>7409.3887199999999</v>
      </c>
      <c r="S176" s="13">
        <v>8.4077823039999996E-3</v>
      </c>
      <c r="T176" s="13">
        <f t="shared" si="5"/>
        <v>2.3886005708207967E-3</v>
      </c>
      <c r="U176" s="62">
        <f>+R176/'סכום נכסי הקרן'!$C$42</f>
        <v>5.8418180845174286E-4</v>
      </c>
    </row>
    <row r="177" spans="2:21" ht="13.5" thickBot="1" x14ac:dyDescent="0.25">
      <c r="B177" s="58" t="s">
        <v>604</v>
      </c>
      <c r="C177" s="14" t="s">
        <v>605</v>
      </c>
      <c r="D177" s="14" t="s">
        <v>162</v>
      </c>
      <c r="E177" s="14" t="s">
        <v>240</v>
      </c>
      <c r="F177" s="21">
        <v>126</v>
      </c>
      <c r="G177" s="14" t="s">
        <v>351</v>
      </c>
      <c r="H177" s="14" t="s">
        <v>599</v>
      </c>
      <c r="I177" s="14" t="s">
        <v>96</v>
      </c>
      <c r="J177" s="54" t="s">
        <v>2591</v>
      </c>
      <c r="K177" s="23">
        <v>0.74</v>
      </c>
      <c r="L177" s="14" t="s">
        <v>49</v>
      </c>
      <c r="M177" s="13">
        <v>5.3499999999999999E-2</v>
      </c>
      <c r="N177" s="13">
        <v>3.78E-2</v>
      </c>
      <c r="O177" s="23">
        <v>585000.27</v>
      </c>
      <c r="P177" s="25">
        <v>118.29</v>
      </c>
      <c r="Q177" s="23">
        <v>0</v>
      </c>
      <c r="R177" s="23">
        <v>691.99681999999996</v>
      </c>
      <c r="S177" s="13">
        <v>1.769618319E-3</v>
      </c>
      <c r="T177" s="13">
        <f t="shared" si="5"/>
        <v>2.230823704520359E-4</v>
      </c>
      <c r="U177" s="62">
        <f>+R177/'סכום נכסי הקרן'!$C$42</f>
        <v>5.4559420355321186E-5</v>
      </c>
    </row>
    <row r="178" spans="2:21" ht="13.5" thickBot="1" x14ac:dyDescent="0.25">
      <c r="B178" s="58" t="s">
        <v>606</v>
      </c>
      <c r="C178" s="14" t="s">
        <v>607</v>
      </c>
      <c r="D178" s="14" t="s">
        <v>162</v>
      </c>
      <c r="E178" s="14" t="s">
        <v>240</v>
      </c>
      <c r="F178" s="21">
        <v>126</v>
      </c>
      <c r="G178" s="14" t="s">
        <v>351</v>
      </c>
      <c r="H178" s="14" t="s">
        <v>599</v>
      </c>
      <c r="I178" s="14" t="s">
        <v>96</v>
      </c>
      <c r="J178" s="54" t="s">
        <v>2591</v>
      </c>
      <c r="K178" s="23">
        <v>2.2000000000000002</v>
      </c>
      <c r="L178" s="14" t="s">
        <v>49</v>
      </c>
      <c r="M178" s="13">
        <v>0.04</v>
      </c>
      <c r="N178" s="13">
        <v>6.5799999999999997E-2</v>
      </c>
      <c r="O178" s="23">
        <v>3408078.3</v>
      </c>
      <c r="P178" s="25">
        <v>105.42</v>
      </c>
      <c r="Q178" s="23">
        <v>0</v>
      </c>
      <c r="R178" s="23">
        <v>3592.7961399999999</v>
      </c>
      <c r="S178" s="13">
        <v>1.313070867E-3</v>
      </c>
      <c r="T178" s="13">
        <f t="shared" si="5"/>
        <v>1.1582271136189972E-3</v>
      </c>
      <c r="U178" s="62">
        <f>+R178/'סכום נכסי הקרן'!$C$42</f>
        <v>2.8326846191754955E-4</v>
      </c>
    </row>
    <row r="179" spans="2:21" ht="13.5" thickBot="1" x14ac:dyDescent="0.25">
      <c r="B179" s="58" t="s">
        <v>608</v>
      </c>
      <c r="C179" s="14" t="s">
        <v>609</v>
      </c>
      <c r="D179" s="14" t="s">
        <v>162</v>
      </c>
      <c r="E179" s="14" t="s">
        <v>240</v>
      </c>
      <c r="F179" s="21">
        <v>126</v>
      </c>
      <c r="G179" s="14" t="s">
        <v>351</v>
      </c>
      <c r="H179" s="14" t="s">
        <v>599</v>
      </c>
      <c r="I179" s="14" t="s">
        <v>96</v>
      </c>
      <c r="J179" s="54" t="s">
        <v>2591</v>
      </c>
      <c r="K179" s="23">
        <v>2.89</v>
      </c>
      <c r="L179" s="14" t="s">
        <v>49</v>
      </c>
      <c r="M179" s="13">
        <v>3.2800000000000003E-2</v>
      </c>
      <c r="N179" s="13">
        <v>6.88E-2</v>
      </c>
      <c r="O179" s="23">
        <v>5084209.42</v>
      </c>
      <c r="P179" s="25">
        <v>102.18</v>
      </c>
      <c r="Q179" s="23">
        <v>0</v>
      </c>
      <c r="R179" s="23">
        <v>5195.0451899999998</v>
      </c>
      <c r="S179" s="13">
        <v>3.6307462360000002E-3</v>
      </c>
      <c r="T179" s="13">
        <f t="shared" si="5"/>
        <v>1.6747519093955479E-3</v>
      </c>
      <c r="U179" s="62">
        <f>+R179/'סכום נכסי הקרן'!$C$42</f>
        <v>4.095953132936354E-4</v>
      </c>
    </row>
    <row r="180" spans="2:21" ht="13.5" thickBot="1" x14ac:dyDescent="0.25">
      <c r="B180" s="58" t="s">
        <v>610</v>
      </c>
      <c r="C180" s="14" t="s">
        <v>611</v>
      </c>
      <c r="D180" s="14" t="s">
        <v>162</v>
      </c>
      <c r="E180" s="14" t="s">
        <v>240</v>
      </c>
      <c r="F180" s="21">
        <v>126</v>
      </c>
      <c r="G180" s="14" t="s">
        <v>351</v>
      </c>
      <c r="H180" s="14" t="s">
        <v>599</v>
      </c>
      <c r="I180" s="14" t="s">
        <v>96</v>
      </c>
      <c r="J180" s="54" t="s">
        <v>2591</v>
      </c>
      <c r="K180" s="23">
        <v>4.7300000000000004</v>
      </c>
      <c r="L180" s="14" t="s">
        <v>49</v>
      </c>
      <c r="M180" s="13">
        <v>1.7899999999999999E-2</v>
      </c>
      <c r="N180" s="13">
        <v>6.5000000000000002E-2</v>
      </c>
      <c r="O180" s="23">
        <v>3824178.69</v>
      </c>
      <c r="P180" s="25">
        <v>89.15</v>
      </c>
      <c r="Q180" s="23">
        <v>0</v>
      </c>
      <c r="R180" s="23">
        <v>3409.2552999999998</v>
      </c>
      <c r="S180" s="13">
        <v>4.8980369280000003E-3</v>
      </c>
      <c r="T180" s="13">
        <f t="shared" si="5"/>
        <v>1.0990581630131867E-3</v>
      </c>
      <c r="U180" s="62">
        <f>+R180/'סכום נכסי הקרן'!$C$42</f>
        <v>2.6879746790065689E-4</v>
      </c>
    </row>
    <row r="181" spans="2:21" ht="13.5" thickBot="1" x14ac:dyDescent="0.25">
      <c r="B181" s="58" t="s">
        <v>612</v>
      </c>
      <c r="C181" s="14" t="s">
        <v>613</v>
      </c>
      <c r="D181" s="14" t="s">
        <v>162</v>
      </c>
      <c r="E181" s="14" t="s">
        <v>240</v>
      </c>
      <c r="F181" s="21">
        <v>1840</v>
      </c>
      <c r="G181" s="14" t="s">
        <v>317</v>
      </c>
      <c r="H181" s="14" t="s">
        <v>596</v>
      </c>
      <c r="I181" s="14" t="s">
        <v>285</v>
      </c>
      <c r="J181" s="54" t="s">
        <v>2591</v>
      </c>
      <c r="K181" s="23">
        <v>3.95</v>
      </c>
      <c r="L181" s="14" t="s">
        <v>49</v>
      </c>
      <c r="M181" s="13">
        <v>1.7999999999999999E-2</v>
      </c>
      <c r="N181" s="13">
        <v>3.61E-2</v>
      </c>
      <c r="O181" s="23">
        <v>7916315.5999999996</v>
      </c>
      <c r="P181" s="25">
        <v>104.35</v>
      </c>
      <c r="Q181" s="23">
        <v>0</v>
      </c>
      <c r="R181" s="23">
        <v>8260.67533</v>
      </c>
      <c r="S181" s="13">
        <v>7.573010162E-3</v>
      </c>
      <c r="T181" s="13">
        <f t="shared" si="5"/>
        <v>2.6630339632934355E-3</v>
      </c>
      <c r="U181" s="62">
        <f>+R181/'סכום נכסי הקרן'!$C$42</f>
        <v>6.5130018624695639E-4</v>
      </c>
    </row>
    <row r="182" spans="2:21" ht="13.5" thickBot="1" x14ac:dyDescent="0.25">
      <c r="B182" s="58" t="s">
        <v>614</v>
      </c>
      <c r="C182" s="14" t="s">
        <v>615</v>
      </c>
      <c r="D182" s="14" t="s">
        <v>162</v>
      </c>
      <c r="E182" s="14" t="s">
        <v>240</v>
      </c>
      <c r="F182" s="21">
        <v>612</v>
      </c>
      <c r="G182" s="14" t="s">
        <v>241</v>
      </c>
      <c r="H182" s="14" t="s">
        <v>599</v>
      </c>
      <c r="I182" s="14" t="s">
        <v>96</v>
      </c>
      <c r="J182" s="54" t="s">
        <v>2591</v>
      </c>
      <c r="K182" s="23">
        <v>1.93</v>
      </c>
      <c r="L182" s="14" t="s">
        <v>49</v>
      </c>
      <c r="M182" s="13">
        <v>2.2499999999999999E-2</v>
      </c>
      <c r="N182" s="13">
        <v>3.5799999999999998E-2</v>
      </c>
      <c r="O182" s="23">
        <v>1800000</v>
      </c>
      <c r="P182" s="25">
        <v>109.35</v>
      </c>
      <c r="Q182" s="23">
        <v>0</v>
      </c>
      <c r="R182" s="23">
        <v>1968.3</v>
      </c>
      <c r="S182" s="13">
        <v>3.6052279909999999E-3</v>
      </c>
      <c r="T182" s="13">
        <f t="shared" si="5"/>
        <v>6.3453041555991874E-4</v>
      </c>
      <c r="U182" s="62">
        <f>+R182/'סכום נכסי הקרן'!$C$42</f>
        <v>1.5518757309517504E-4</v>
      </c>
    </row>
    <row r="183" spans="2:21" ht="13.5" thickBot="1" x14ac:dyDescent="0.25">
      <c r="B183" s="58" t="s">
        <v>616</v>
      </c>
      <c r="C183" s="14" t="s">
        <v>617</v>
      </c>
      <c r="D183" s="14" t="s">
        <v>162</v>
      </c>
      <c r="E183" s="14" t="s">
        <v>240</v>
      </c>
      <c r="F183" s="21">
        <v>612</v>
      </c>
      <c r="G183" s="14" t="s">
        <v>241</v>
      </c>
      <c r="H183" s="14" t="s">
        <v>599</v>
      </c>
      <c r="I183" s="14" t="s">
        <v>96</v>
      </c>
      <c r="J183" s="54" t="s">
        <v>2591</v>
      </c>
      <c r="K183" s="23">
        <v>2.71</v>
      </c>
      <c r="L183" s="14" t="s">
        <v>49</v>
      </c>
      <c r="M183" s="13">
        <v>3.3000000000000002E-2</v>
      </c>
      <c r="N183" s="13">
        <v>4.2000000000000003E-2</v>
      </c>
      <c r="O183" s="23">
        <v>3040000</v>
      </c>
      <c r="P183" s="25">
        <v>108.69</v>
      </c>
      <c r="Q183" s="23">
        <v>0</v>
      </c>
      <c r="R183" s="23">
        <v>3304.1759999999999</v>
      </c>
      <c r="S183" s="13">
        <v>5.0681507899999999E-3</v>
      </c>
      <c r="T183" s="13">
        <f t="shared" si="5"/>
        <v>1.065183239528075E-3</v>
      </c>
      <c r="U183" s="62">
        <f>+R183/'סכום נכסי הקרן'!$C$42</f>
        <v>2.6051265280664692E-4</v>
      </c>
    </row>
    <row r="184" spans="2:21" ht="13.5" thickBot="1" x14ac:dyDescent="0.25">
      <c r="B184" s="58" t="s">
        <v>618</v>
      </c>
      <c r="C184" s="14" t="s">
        <v>619</v>
      </c>
      <c r="D184" s="14" t="s">
        <v>162</v>
      </c>
      <c r="E184" s="14" t="s">
        <v>240</v>
      </c>
      <c r="F184" s="21">
        <v>612</v>
      </c>
      <c r="G184" s="14" t="s">
        <v>241</v>
      </c>
      <c r="H184" s="14" t="s">
        <v>599</v>
      </c>
      <c r="I184" s="14" t="s">
        <v>96</v>
      </c>
      <c r="J184" s="54" t="s">
        <v>2591</v>
      </c>
      <c r="K184" s="23">
        <v>2.82</v>
      </c>
      <c r="L184" s="14" t="s">
        <v>49</v>
      </c>
      <c r="M184" s="13">
        <v>3.6499999999999998E-2</v>
      </c>
      <c r="N184" s="13">
        <v>4.3299999999999998E-2</v>
      </c>
      <c r="O184" s="23">
        <v>800000</v>
      </c>
      <c r="P184" s="25">
        <v>101.64</v>
      </c>
      <c r="Q184" s="23">
        <v>0</v>
      </c>
      <c r="R184" s="23">
        <v>813.12</v>
      </c>
      <c r="S184" s="13">
        <v>2.4535361579999999E-3</v>
      </c>
      <c r="T184" s="13">
        <f t="shared" si="5"/>
        <v>2.6212943733174877E-4</v>
      </c>
      <c r="U184" s="62">
        <f>+R184/'סכום נכסי הקרן'!$C$42</f>
        <v>6.410919038517947E-5</v>
      </c>
    </row>
    <row r="185" spans="2:21" ht="13.5" thickBot="1" x14ac:dyDescent="0.25">
      <c r="B185" s="58" t="s">
        <v>620</v>
      </c>
      <c r="C185" s="14" t="s">
        <v>621</v>
      </c>
      <c r="D185" s="14" t="s">
        <v>162</v>
      </c>
      <c r="E185" s="14" t="s">
        <v>240</v>
      </c>
      <c r="F185" s="21">
        <v>1668</v>
      </c>
      <c r="G185" s="14" t="s">
        <v>241</v>
      </c>
      <c r="H185" s="14" t="s">
        <v>599</v>
      </c>
      <c r="I185" s="14" t="s">
        <v>96</v>
      </c>
      <c r="J185" s="54" t="s">
        <v>2591</v>
      </c>
      <c r="K185" s="23">
        <v>2</v>
      </c>
      <c r="L185" s="14" t="s">
        <v>49</v>
      </c>
      <c r="M185" s="13">
        <v>1E-3</v>
      </c>
      <c r="N185" s="13">
        <v>2.5999999999999999E-2</v>
      </c>
      <c r="O185" s="23">
        <v>12803118</v>
      </c>
      <c r="P185" s="25">
        <v>106.05</v>
      </c>
      <c r="Q185" s="23">
        <v>0</v>
      </c>
      <c r="R185" s="23">
        <v>13577.70664</v>
      </c>
      <c r="S185" s="13">
        <v>2.2607967366999999E-2</v>
      </c>
      <c r="T185" s="13">
        <f t="shared" si="5"/>
        <v>4.3771111297210121E-3</v>
      </c>
      <c r="U185" s="62">
        <f>+R185/'סכום נכסי הקרן'!$C$42</f>
        <v>1.070513306741779E-3</v>
      </c>
    </row>
    <row r="186" spans="2:21" ht="13.5" thickBot="1" x14ac:dyDescent="0.25">
      <c r="B186" s="58" t="s">
        <v>622</v>
      </c>
      <c r="C186" s="14" t="s">
        <v>623</v>
      </c>
      <c r="D186" s="14" t="s">
        <v>162</v>
      </c>
      <c r="E186" s="14" t="s">
        <v>240</v>
      </c>
      <c r="F186" s="21">
        <v>1668</v>
      </c>
      <c r="G186" s="14" t="s">
        <v>241</v>
      </c>
      <c r="H186" s="14" t="s">
        <v>599</v>
      </c>
      <c r="I186" s="14" t="s">
        <v>96</v>
      </c>
      <c r="J186" s="54" t="s">
        <v>2591</v>
      </c>
      <c r="K186" s="23">
        <v>4.71</v>
      </c>
      <c r="L186" s="14" t="s">
        <v>49</v>
      </c>
      <c r="M186" s="13">
        <v>3.0000000000000001E-3</v>
      </c>
      <c r="N186" s="13">
        <v>3.5999999999999997E-2</v>
      </c>
      <c r="O186" s="23">
        <v>24518000</v>
      </c>
      <c r="P186" s="25">
        <v>94.75</v>
      </c>
      <c r="Q186" s="23">
        <v>0</v>
      </c>
      <c r="R186" s="23">
        <v>23230.805</v>
      </c>
      <c r="S186" s="13">
        <v>6.0197302193999998E-2</v>
      </c>
      <c r="T186" s="13">
        <f t="shared" si="5"/>
        <v>7.4890272572481018E-3</v>
      </c>
      <c r="U186" s="62">
        <f>+R186/'סכום נכסי הקרן'!$C$42</f>
        <v>1.8315969359331697E-3</v>
      </c>
    </row>
    <row r="187" spans="2:21" ht="13.5" thickBot="1" x14ac:dyDescent="0.25">
      <c r="B187" s="58" t="s">
        <v>624</v>
      </c>
      <c r="C187" s="14" t="s">
        <v>625</v>
      </c>
      <c r="D187" s="14" t="s">
        <v>162</v>
      </c>
      <c r="E187" s="14" t="s">
        <v>240</v>
      </c>
      <c r="F187" s="21">
        <v>1668</v>
      </c>
      <c r="G187" s="14" t="s">
        <v>241</v>
      </c>
      <c r="H187" s="14" t="s">
        <v>599</v>
      </c>
      <c r="I187" s="14" t="s">
        <v>96</v>
      </c>
      <c r="J187" s="54" t="s">
        <v>2591</v>
      </c>
      <c r="K187" s="23">
        <v>3.23</v>
      </c>
      <c r="L187" s="14" t="s">
        <v>49</v>
      </c>
      <c r="M187" s="13">
        <v>3.0000000000000001E-3</v>
      </c>
      <c r="N187" s="13">
        <v>3.3799999999999997E-2</v>
      </c>
      <c r="O187" s="23">
        <v>12698763</v>
      </c>
      <c r="P187" s="25">
        <v>97.61</v>
      </c>
      <c r="Q187" s="23">
        <v>0</v>
      </c>
      <c r="R187" s="23">
        <v>12395.262559999999</v>
      </c>
      <c r="S187" s="13">
        <v>2.4968075108000001E-2</v>
      </c>
      <c r="T187" s="13">
        <f t="shared" si="5"/>
        <v>3.9959208978159336E-3</v>
      </c>
      <c r="U187" s="62">
        <f>+R187/'סכום נכסי הקרן'!$C$42</f>
        <v>9.7728532975861738E-4</v>
      </c>
    </row>
    <row r="188" spans="2:21" ht="13.5" thickBot="1" x14ac:dyDescent="0.25">
      <c r="B188" s="58" t="s">
        <v>626</v>
      </c>
      <c r="C188" s="14" t="s">
        <v>627</v>
      </c>
      <c r="D188" s="14" t="s">
        <v>162</v>
      </c>
      <c r="E188" s="14" t="s">
        <v>240</v>
      </c>
      <c r="F188" s="21">
        <v>1668</v>
      </c>
      <c r="G188" s="14" t="s">
        <v>241</v>
      </c>
      <c r="H188" s="14" t="s">
        <v>599</v>
      </c>
      <c r="I188" s="14" t="s">
        <v>96</v>
      </c>
      <c r="J188" s="54" t="s">
        <v>2591</v>
      </c>
      <c r="K188" s="23">
        <v>2.74</v>
      </c>
      <c r="L188" s="14" t="s">
        <v>49</v>
      </c>
      <c r="M188" s="13">
        <v>3.0000000000000001E-3</v>
      </c>
      <c r="N188" s="13">
        <v>3.2599999999999997E-2</v>
      </c>
      <c r="O188" s="23">
        <v>1931420</v>
      </c>
      <c r="P188" s="25">
        <v>95.51</v>
      </c>
      <c r="Q188" s="23">
        <v>0</v>
      </c>
      <c r="R188" s="23">
        <v>1844.6992399999999</v>
      </c>
      <c r="S188" s="13">
        <v>5.414234855E-3</v>
      </c>
      <c r="T188" s="13">
        <f t="shared" si="5"/>
        <v>5.9468463920147653E-4</v>
      </c>
      <c r="U188" s="62">
        <f>+R188/'סכום נכסי הקרן'!$C$42</f>
        <v>1.4544246209729911E-4</v>
      </c>
    </row>
    <row r="189" spans="2:21" ht="13.5" thickBot="1" x14ac:dyDescent="0.25">
      <c r="B189" s="58" t="s">
        <v>628</v>
      </c>
      <c r="C189" s="14" t="s">
        <v>629</v>
      </c>
      <c r="D189" s="14" t="s">
        <v>162</v>
      </c>
      <c r="E189" s="14" t="s">
        <v>240</v>
      </c>
      <c r="F189" s="21">
        <v>155</v>
      </c>
      <c r="G189" s="14" t="s">
        <v>506</v>
      </c>
      <c r="H189" s="14" t="s">
        <v>596</v>
      </c>
      <c r="I189" s="14" t="s">
        <v>285</v>
      </c>
      <c r="J189" s="54" t="s">
        <v>2591</v>
      </c>
      <c r="K189" s="23">
        <v>3.89</v>
      </c>
      <c r="L189" s="14" t="s">
        <v>49</v>
      </c>
      <c r="M189" s="13">
        <v>1.8200000000000001E-2</v>
      </c>
      <c r="N189" s="13">
        <v>4.7199999999999999E-2</v>
      </c>
      <c r="O189" s="23">
        <v>3909892</v>
      </c>
      <c r="P189" s="25">
        <v>97.23</v>
      </c>
      <c r="Q189" s="23">
        <v>0</v>
      </c>
      <c r="R189" s="23">
        <v>3801.58799</v>
      </c>
      <c r="S189" s="13">
        <v>8.4849429810000005E-3</v>
      </c>
      <c r="T189" s="13">
        <f t="shared" si="5"/>
        <v>1.22553635476416E-3</v>
      </c>
      <c r="U189" s="62">
        <f>+R189/'סכום נכסי הקרן'!$C$42</f>
        <v>2.9973033281301863E-4</v>
      </c>
    </row>
    <row r="190" spans="2:21" ht="13.5" thickBot="1" x14ac:dyDescent="0.25">
      <c r="B190" s="58" t="s">
        <v>630</v>
      </c>
      <c r="C190" s="14" t="s">
        <v>631</v>
      </c>
      <c r="D190" s="14" t="s">
        <v>162</v>
      </c>
      <c r="E190" s="14" t="s">
        <v>240</v>
      </c>
      <c r="F190" s="21">
        <v>1588</v>
      </c>
      <c r="G190" s="14" t="s">
        <v>241</v>
      </c>
      <c r="H190" s="14" t="s">
        <v>599</v>
      </c>
      <c r="I190" s="14" t="s">
        <v>96</v>
      </c>
      <c r="J190" s="54" t="s">
        <v>2591</v>
      </c>
      <c r="K190" s="23">
        <v>3.63</v>
      </c>
      <c r="L190" s="14" t="s">
        <v>49</v>
      </c>
      <c r="M190" s="13">
        <v>1.0800000000000001E-2</v>
      </c>
      <c r="N190" s="13">
        <v>3.6200000000000003E-2</v>
      </c>
      <c r="O190" s="23">
        <v>7924997.3700000001</v>
      </c>
      <c r="P190" s="25">
        <v>101.98</v>
      </c>
      <c r="Q190" s="23">
        <v>0</v>
      </c>
      <c r="R190" s="23">
        <v>8081.9123200000004</v>
      </c>
      <c r="S190" s="13">
        <v>2.6183988201999998E-2</v>
      </c>
      <c r="T190" s="13">
        <f t="shared" si="5"/>
        <v>2.6054052649130861E-3</v>
      </c>
      <c r="U190" s="62">
        <f>+R190/'סכום נכסי הקרן'!$C$42</f>
        <v>6.3720589285616819E-4</v>
      </c>
    </row>
    <row r="191" spans="2:21" ht="13.5" thickBot="1" x14ac:dyDescent="0.25">
      <c r="B191" s="58" t="s">
        <v>632</v>
      </c>
      <c r="C191" s="14" t="s">
        <v>633</v>
      </c>
      <c r="D191" s="14" t="s">
        <v>162</v>
      </c>
      <c r="E191" s="14" t="s">
        <v>240</v>
      </c>
      <c r="F191" s="21">
        <v>1560</v>
      </c>
      <c r="G191" s="14" t="s">
        <v>351</v>
      </c>
      <c r="H191" s="14" t="s">
        <v>634</v>
      </c>
      <c r="I191" s="14" t="s">
        <v>96</v>
      </c>
      <c r="J191" s="54" t="s">
        <v>2591</v>
      </c>
      <c r="K191" s="23">
        <v>1.65</v>
      </c>
      <c r="L191" s="14" t="s">
        <v>49</v>
      </c>
      <c r="M191" s="13">
        <v>4.0500000000000001E-2</v>
      </c>
      <c r="N191" s="13">
        <v>5.0700000000000002E-2</v>
      </c>
      <c r="O191" s="23">
        <v>5383325.3399999999</v>
      </c>
      <c r="P191" s="25">
        <v>111.47</v>
      </c>
      <c r="Q191" s="23">
        <v>0</v>
      </c>
      <c r="R191" s="23">
        <v>6000.7927600000003</v>
      </c>
      <c r="S191" s="13">
        <v>1.5481308310999999E-2</v>
      </c>
      <c r="T191" s="13">
        <f t="shared" si="5"/>
        <v>1.9345046607182606E-3</v>
      </c>
      <c r="U191" s="62">
        <f>+R191/'סכום נכסי הקרן'!$C$42</f>
        <v>4.7312323582355197E-4</v>
      </c>
    </row>
    <row r="192" spans="2:21" ht="13.5" thickBot="1" x14ac:dyDescent="0.25">
      <c r="B192" s="58" t="s">
        <v>635</v>
      </c>
      <c r="C192" s="14" t="s">
        <v>636</v>
      </c>
      <c r="D192" s="14" t="s">
        <v>162</v>
      </c>
      <c r="E192" s="14" t="s">
        <v>240</v>
      </c>
      <c r="F192" s="21">
        <v>1588</v>
      </c>
      <c r="G192" s="14" t="s">
        <v>241</v>
      </c>
      <c r="H192" s="14" t="s">
        <v>634</v>
      </c>
      <c r="I192" s="14" t="s">
        <v>96</v>
      </c>
      <c r="J192" s="54" t="s">
        <v>2591</v>
      </c>
      <c r="K192" s="23">
        <v>4.13</v>
      </c>
      <c r="L192" s="14" t="s">
        <v>49</v>
      </c>
      <c r="M192" s="13">
        <v>9.4000000000000004E-3</v>
      </c>
      <c r="N192" s="13">
        <v>5.0099999999999999E-2</v>
      </c>
      <c r="O192" s="23">
        <v>10996178.050000001</v>
      </c>
      <c r="P192" s="25">
        <v>92.21</v>
      </c>
      <c r="Q192" s="23">
        <v>117.04973</v>
      </c>
      <c r="R192" s="23">
        <v>10256.62551</v>
      </c>
      <c r="S192" s="13">
        <v>2.7711047927999999E-2</v>
      </c>
      <c r="T192" s="13">
        <f t="shared" si="5"/>
        <v>3.3064781014595151E-3</v>
      </c>
      <c r="U192" s="62">
        <f>+R192/'סכום נכסי הקרן'!$C$42</f>
        <v>8.0866779507339438E-4</v>
      </c>
    </row>
    <row r="193" spans="2:21" ht="13.5" thickBot="1" x14ac:dyDescent="0.25">
      <c r="B193" s="58" t="s">
        <v>637</v>
      </c>
      <c r="C193" s="14" t="s">
        <v>638</v>
      </c>
      <c r="D193" s="14" t="s">
        <v>162</v>
      </c>
      <c r="E193" s="14" t="s">
        <v>240</v>
      </c>
      <c r="F193" s="21">
        <v>639</v>
      </c>
      <c r="G193" s="14" t="s">
        <v>525</v>
      </c>
      <c r="H193" s="14" t="s">
        <v>639</v>
      </c>
      <c r="I193" s="14" t="s">
        <v>96</v>
      </c>
      <c r="J193" s="54" t="s">
        <v>2591</v>
      </c>
      <c r="K193" s="23">
        <v>1.48</v>
      </c>
      <c r="L193" s="14" t="s">
        <v>49</v>
      </c>
      <c r="M193" s="13">
        <v>4.9500000000000002E-2</v>
      </c>
      <c r="N193" s="13">
        <v>5.5599999999999997E-2</v>
      </c>
      <c r="O193" s="23">
        <v>3693333.36</v>
      </c>
      <c r="P193" s="25">
        <v>133.44999999999999</v>
      </c>
      <c r="Q193" s="23">
        <v>0</v>
      </c>
      <c r="R193" s="23">
        <v>4928.7533700000004</v>
      </c>
      <c r="S193" s="13">
        <v>1.0066082568E-2</v>
      </c>
      <c r="T193" s="13">
        <f t="shared" si="5"/>
        <v>1.5889061240961491E-3</v>
      </c>
      <c r="U193" s="62">
        <f>+R193/'סכום נכסי הקרן'!$C$42</f>
        <v>3.8859994608289665E-4</v>
      </c>
    </row>
    <row r="194" spans="2:21" ht="13.5" thickBot="1" x14ac:dyDescent="0.25">
      <c r="B194" s="58" t="s">
        <v>640</v>
      </c>
      <c r="C194" s="14" t="s">
        <v>641</v>
      </c>
      <c r="D194" s="14" t="s">
        <v>162</v>
      </c>
      <c r="E194" s="14" t="s">
        <v>240</v>
      </c>
      <c r="F194" s="21">
        <v>366</v>
      </c>
      <c r="G194" s="14" t="s">
        <v>241</v>
      </c>
      <c r="H194" s="14" t="s">
        <v>242</v>
      </c>
      <c r="I194" s="14" t="s">
        <v>243</v>
      </c>
      <c r="J194" s="54" t="s">
        <v>2591</v>
      </c>
      <c r="K194" s="23">
        <v>2.99</v>
      </c>
      <c r="L194" s="14" t="s">
        <v>49</v>
      </c>
      <c r="M194" s="13">
        <v>1.9E-2</v>
      </c>
      <c r="N194" s="13">
        <v>3.3500000000000002E-2</v>
      </c>
      <c r="O194" s="23">
        <v>3940000</v>
      </c>
      <c r="P194" s="26">
        <v>103</v>
      </c>
      <c r="Q194" s="23">
        <v>0</v>
      </c>
      <c r="R194" s="23">
        <v>4058.2</v>
      </c>
      <c r="S194" s="13">
        <v>7.3554966700000004E-3</v>
      </c>
      <c r="T194" s="13">
        <f t="shared" si="5"/>
        <v>1.3082616127751167E-3</v>
      </c>
      <c r="U194" s="62">
        <f>+R194/'סכום נכסי הקרן'!$C$42</f>
        <v>3.1996251035657137E-4</v>
      </c>
    </row>
    <row r="195" spans="2:21" ht="13.5" thickBot="1" x14ac:dyDescent="0.25">
      <c r="B195" s="58" t="s">
        <v>642</v>
      </c>
      <c r="C195" s="14" t="s">
        <v>643</v>
      </c>
      <c r="D195" s="14" t="s">
        <v>162</v>
      </c>
      <c r="E195" s="14" t="s">
        <v>240</v>
      </c>
      <c r="F195" s="21">
        <v>1801</v>
      </c>
      <c r="G195" s="14" t="s">
        <v>644</v>
      </c>
      <c r="H195" s="14" t="s">
        <v>242</v>
      </c>
      <c r="I195" s="14" t="s">
        <v>243</v>
      </c>
      <c r="J195" s="54" t="s">
        <v>2591</v>
      </c>
      <c r="K195" s="23">
        <v>2.95</v>
      </c>
      <c r="L195" s="14" t="s">
        <v>49</v>
      </c>
      <c r="M195" s="13">
        <v>1.5800000000000002E-2</v>
      </c>
      <c r="N195" s="13">
        <v>5.2400000000000002E-2</v>
      </c>
      <c r="O195" s="23">
        <v>13808687.52</v>
      </c>
      <c r="P195" s="25">
        <v>98.75</v>
      </c>
      <c r="Q195" s="23">
        <v>0</v>
      </c>
      <c r="R195" s="23">
        <v>13636.07893</v>
      </c>
      <c r="S195" s="13">
        <v>1.6307150385999999E-2</v>
      </c>
      <c r="T195" s="13">
        <f t="shared" si="5"/>
        <v>4.3959288879036494E-3</v>
      </c>
      <c r="U195" s="62">
        <f>+R195/'סכום נכסי הקרן'!$C$42</f>
        <v>1.0751155797799885E-3</v>
      </c>
    </row>
    <row r="196" spans="2:21" ht="13.5" thickBot="1" x14ac:dyDescent="0.25">
      <c r="B196" s="58" t="s">
        <v>642</v>
      </c>
      <c r="C196" s="14" t="s">
        <v>645</v>
      </c>
      <c r="D196" s="14" t="s">
        <v>162</v>
      </c>
      <c r="E196" s="14" t="s">
        <v>240</v>
      </c>
      <c r="F196" s="21">
        <v>1801</v>
      </c>
      <c r="G196" s="14" t="s">
        <v>644</v>
      </c>
      <c r="H196" s="14" t="s">
        <v>242</v>
      </c>
      <c r="I196" s="14" t="s">
        <v>243</v>
      </c>
      <c r="J196" s="54" t="s">
        <v>2591</v>
      </c>
      <c r="K196" s="23">
        <v>2.948</v>
      </c>
      <c r="L196" s="14" t="s">
        <v>49</v>
      </c>
      <c r="M196" s="13">
        <v>1.5800000000000002E-2</v>
      </c>
      <c r="N196" s="13">
        <v>5.2400000000000002E-2</v>
      </c>
      <c r="O196" s="23">
        <v>3750000</v>
      </c>
      <c r="P196" s="25">
        <v>98.050299999999993</v>
      </c>
      <c r="Q196" s="23">
        <v>0</v>
      </c>
      <c r="R196" s="23">
        <v>3676.88625</v>
      </c>
      <c r="S196" s="13">
        <v>4.4285029880000003E-3</v>
      </c>
      <c r="T196" s="13">
        <f t="shared" si="5"/>
        <v>1.185335650144313E-3</v>
      </c>
      <c r="U196" s="62">
        <f>+R196/'סכום נכסי הקרן'!$C$42</f>
        <v>2.8989841674771074E-4</v>
      </c>
    </row>
    <row r="197" spans="2:21" ht="13.5" thickBot="1" x14ac:dyDescent="0.25">
      <c r="B197" s="58" t="s">
        <v>646</v>
      </c>
      <c r="C197" s="14" t="s">
        <v>647</v>
      </c>
      <c r="D197" s="14" t="s">
        <v>162</v>
      </c>
      <c r="E197" s="14" t="s">
        <v>240</v>
      </c>
      <c r="F197" s="21">
        <v>823</v>
      </c>
      <c r="G197" s="14" t="s">
        <v>506</v>
      </c>
      <c r="H197" s="14" t="s">
        <v>242</v>
      </c>
      <c r="I197" s="14" t="s">
        <v>243</v>
      </c>
      <c r="J197" s="54" t="s">
        <v>2591</v>
      </c>
      <c r="K197" s="23">
        <v>2.34</v>
      </c>
      <c r="L197" s="14" t="s">
        <v>49</v>
      </c>
      <c r="M197" s="13">
        <v>3.5000000000000003E-2</v>
      </c>
      <c r="N197" s="13">
        <v>5.9200000000000003E-2</v>
      </c>
      <c r="O197" s="23">
        <v>2299500</v>
      </c>
      <c r="P197" s="26">
        <v>100</v>
      </c>
      <c r="Q197" s="23">
        <v>0</v>
      </c>
      <c r="R197" s="23">
        <v>2299.5</v>
      </c>
      <c r="S197" s="13">
        <v>1.3460049203999999E-2</v>
      </c>
      <c r="T197" s="13">
        <f t="shared" si="5"/>
        <v>7.4130096559469249E-4</v>
      </c>
      <c r="U197" s="62">
        <f>+R197/'סכום נכסי הקרן'!$C$42</f>
        <v>1.8130052549527768E-4</v>
      </c>
    </row>
    <row r="198" spans="2:21" ht="13.5" thickBot="1" x14ac:dyDescent="0.25">
      <c r="B198" s="58" t="s">
        <v>648</v>
      </c>
      <c r="C198" s="14" t="s">
        <v>649</v>
      </c>
      <c r="D198" s="14" t="s">
        <v>162</v>
      </c>
      <c r="E198" s="14" t="s">
        <v>240</v>
      </c>
      <c r="F198" s="21">
        <v>1132</v>
      </c>
      <c r="G198" s="14" t="s">
        <v>451</v>
      </c>
      <c r="H198" s="14" t="s">
        <v>242</v>
      </c>
      <c r="I198" s="14" t="s">
        <v>243</v>
      </c>
      <c r="J198" s="54" t="s">
        <v>2591</v>
      </c>
      <c r="K198" s="23">
        <v>3</v>
      </c>
      <c r="L198" s="14" t="s">
        <v>49</v>
      </c>
      <c r="M198" s="13">
        <v>5.2999999999999999E-2</v>
      </c>
      <c r="N198" s="13">
        <v>6.6299999999999998E-2</v>
      </c>
      <c r="O198" s="23">
        <v>821832.37</v>
      </c>
      <c r="P198" s="25">
        <v>90.54</v>
      </c>
      <c r="Q198" s="23">
        <v>0</v>
      </c>
      <c r="R198" s="23">
        <v>744.08703000000003</v>
      </c>
      <c r="S198" s="13">
        <v>5.4606801990000004E-3</v>
      </c>
      <c r="T198" s="13">
        <f t="shared" si="5"/>
        <v>2.3987494404239485E-4</v>
      </c>
      <c r="U198" s="62">
        <f>+R198/'סכום נכסי הקרן'!$C$42</f>
        <v>5.8666392499769709E-5</v>
      </c>
    </row>
    <row r="199" spans="2:21" ht="13.5" thickBot="1" x14ac:dyDescent="0.25">
      <c r="B199" s="58" t="s">
        <v>650</v>
      </c>
      <c r="C199" s="14" t="s">
        <v>651</v>
      </c>
      <c r="D199" s="14" t="s">
        <v>162</v>
      </c>
      <c r="E199" s="14" t="s">
        <v>240</v>
      </c>
      <c r="F199" s="21">
        <v>1331</v>
      </c>
      <c r="G199" s="14" t="s">
        <v>506</v>
      </c>
      <c r="H199" s="14" t="s">
        <v>242</v>
      </c>
      <c r="I199" s="14" t="s">
        <v>243</v>
      </c>
      <c r="J199" s="54" t="s">
        <v>2591</v>
      </c>
      <c r="K199" s="23">
        <v>3.86</v>
      </c>
      <c r="L199" s="14" t="s">
        <v>49</v>
      </c>
      <c r="M199" s="13">
        <v>3.2899999999999999E-2</v>
      </c>
      <c r="N199" s="13">
        <v>7.0199999999999999E-2</v>
      </c>
      <c r="O199" s="23">
        <v>2832900</v>
      </c>
      <c r="P199" s="25">
        <v>91.6</v>
      </c>
      <c r="Q199" s="23">
        <v>0</v>
      </c>
      <c r="R199" s="23">
        <v>2594.9364</v>
      </c>
      <c r="S199" s="13">
        <v>2.2024609657E-2</v>
      </c>
      <c r="T199" s="13">
        <f t="shared" si="5"/>
        <v>8.3654223047480549E-4</v>
      </c>
      <c r="U199" s="62">
        <f>+R199/'סכום נכסי הקרן'!$C$42</f>
        <v>2.045937520969011E-4</v>
      </c>
    </row>
    <row r="200" spans="2:21" ht="13.5" thickBot="1" x14ac:dyDescent="0.25">
      <c r="B200" s="58" t="s">
        <v>652</v>
      </c>
      <c r="C200" s="14" t="s">
        <v>653</v>
      </c>
      <c r="D200" s="14" t="s">
        <v>162</v>
      </c>
      <c r="E200" s="14" t="s">
        <v>240</v>
      </c>
      <c r="F200" s="21">
        <v>2430</v>
      </c>
      <c r="G200" s="14" t="s">
        <v>241</v>
      </c>
      <c r="H200" s="14" t="s">
        <v>242</v>
      </c>
      <c r="I200" s="14" t="s">
        <v>243</v>
      </c>
      <c r="J200" s="54" t="s">
        <v>2591</v>
      </c>
      <c r="K200" s="23">
        <v>3.69</v>
      </c>
      <c r="L200" s="14" t="s">
        <v>49</v>
      </c>
      <c r="M200" s="13">
        <v>4.4999999999999998E-2</v>
      </c>
      <c r="N200" s="13">
        <v>4.1399999999999999E-2</v>
      </c>
      <c r="O200" s="23">
        <v>28194000</v>
      </c>
      <c r="P200" s="25">
        <v>101.51</v>
      </c>
      <c r="Q200" s="23">
        <v>0</v>
      </c>
      <c r="R200" s="23">
        <v>28619.7294</v>
      </c>
      <c r="S200" s="13">
        <v>2.8779401812000002E-2</v>
      </c>
      <c r="T200" s="13">
        <f t="shared" si="5"/>
        <v>9.2262809477185511E-3</v>
      </c>
      <c r="U200" s="62">
        <f>+R200/'סכום נכסי הקרן'!$C$42</f>
        <v>2.2564783560568157E-3</v>
      </c>
    </row>
    <row r="201" spans="2:21" ht="13.5" thickBot="1" x14ac:dyDescent="0.25">
      <c r="B201" s="58" t="s">
        <v>654</v>
      </c>
      <c r="C201" s="14" t="s">
        <v>655</v>
      </c>
      <c r="D201" s="14" t="s">
        <v>162</v>
      </c>
      <c r="E201" s="14" t="s">
        <v>240</v>
      </c>
      <c r="F201" s="21">
        <v>473</v>
      </c>
      <c r="G201" s="14" t="s">
        <v>506</v>
      </c>
      <c r="H201" s="14" t="s">
        <v>242</v>
      </c>
      <c r="I201" s="14" t="s">
        <v>243</v>
      </c>
      <c r="J201" s="54" t="s">
        <v>2591</v>
      </c>
      <c r="K201" s="23">
        <v>1.1499999999999999</v>
      </c>
      <c r="L201" s="14" t="s">
        <v>49</v>
      </c>
      <c r="M201" s="13">
        <v>0.05</v>
      </c>
      <c r="N201" s="13">
        <v>2.4299999999999999E-2</v>
      </c>
      <c r="O201" s="23">
        <v>720503.84</v>
      </c>
      <c r="P201" s="25">
        <v>116.54</v>
      </c>
      <c r="Q201" s="23">
        <v>0</v>
      </c>
      <c r="R201" s="23">
        <v>839.67517999999995</v>
      </c>
      <c r="S201" s="13">
        <v>4.0027991109999996E-3</v>
      </c>
      <c r="T201" s="13">
        <f t="shared" si="5"/>
        <v>2.7069015947810273E-4</v>
      </c>
      <c r="U201" s="62">
        <f>+R201/'סכום נכסי הקרן'!$C$42</f>
        <v>6.6202892532873171E-5</v>
      </c>
    </row>
    <row r="202" spans="2:21" ht="13.5" thickBot="1" x14ac:dyDescent="0.25">
      <c r="B202" s="58" t="s">
        <v>654</v>
      </c>
      <c r="C202" s="14" t="s">
        <v>656</v>
      </c>
      <c r="D202" s="14" t="s">
        <v>162</v>
      </c>
      <c r="E202" s="14" t="s">
        <v>240</v>
      </c>
      <c r="F202" s="21">
        <v>473</v>
      </c>
      <c r="G202" s="14" t="s">
        <v>506</v>
      </c>
      <c r="H202" s="14" t="s">
        <v>242</v>
      </c>
      <c r="I202" s="14" t="s">
        <v>243</v>
      </c>
      <c r="J202" s="54" t="s">
        <v>2591</v>
      </c>
      <c r="K202" s="23">
        <v>1.147</v>
      </c>
      <c r="L202" s="14" t="s">
        <v>49</v>
      </c>
      <c r="M202" s="13">
        <v>0.05</v>
      </c>
      <c r="N202" s="13">
        <v>2.4299999999999999E-2</v>
      </c>
      <c r="O202" s="23">
        <v>1100000</v>
      </c>
      <c r="P202" s="25">
        <v>114.2539</v>
      </c>
      <c r="Q202" s="23">
        <v>0</v>
      </c>
      <c r="R202" s="23">
        <v>1256.7928999999999</v>
      </c>
      <c r="S202" s="13">
        <v>6.1111111109999998E-3</v>
      </c>
      <c r="T202" s="13">
        <f t="shared" si="5"/>
        <v>4.051584215362269E-4</v>
      </c>
      <c r="U202" s="62">
        <f>+R202/'סכום נכסי הקרן'!$C$42</f>
        <v>9.9089894850503998E-5</v>
      </c>
    </row>
    <row r="203" spans="2:21" ht="13.5" thickBot="1" x14ac:dyDescent="0.25">
      <c r="B203" s="58" t="s">
        <v>657</v>
      </c>
      <c r="C203" s="14" t="s">
        <v>658</v>
      </c>
      <c r="D203" s="14" t="s">
        <v>162</v>
      </c>
      <c r="E203" s="14" t="s">
        <v>240</v>
      </c>
      <c r="F203" s="21">
        <v>1803</v>
      </c>
      <c r="G203" s="14" t="s">
        <v>644</v>
      </c>
      <c r="H203" s="14" t="s">
        <v>242</v>
      </c>
      <c r="I203" s="14" t="s">
        <v>243</v>
      </c>
      <c r="J203" s="54" t="s">
        <v>2591</v>
      </c>
      <c r="K203" s="23">
        <v>2.1</v>
      </c>
      <c r="L203" s="14" t="s">
        <v>49</v>
      </c>
      <c r="M203" s="13">
        <v>1.6400000000000001E-2</v>
      </c>
      <c r="N203" s="13">
        <v>3.0300000000000001E-2</v>
      </c>
      <c r="O203" s="23">
        <v>7496823.1299999999</v>
      </c>
      <c r="P203" s="25">
        <v>108.85</v>
      </c>
      <c r="Q203" s="23">
        <v>0</v>
      </c>
      <c r="R203" s="23">
        <v>8160.29198</v>
      </c>
      <c r="S203" s="13">
        <v>2.9672559596999999E-2</v>
      </c>
      <c r="T203" s="13">
        <f t="shared" si="5"/>
        <v>2.6306728959811371E-3</v>
      </c>
      <c r="U203" s="62">
        <f>+R203/'סכום נכסי הקרן'!$C$42</f>
        <v>6.4338561607692971E-4</v>
      </c>
    </row>
    <row r="204" spans="2:21" ht="13.5" thickBot="1" x14ac:dyDescent="0.25">
      <c r="B204" s="58" t="s">
        <v>659</v>
      </c>
      <c r="C204" s="14" t="s">
        <v>660</v>
      </c>
      <c r="D204" s="14" t="s">
        <v>162</v>
      </c>
      <c r="E204" s="14" t="s">
        <v>240</v>
      </c>
      <c r="F204" s="21">
        <v>1831</v>
      </c>
      <c r="G204" s="14" t="s">
        <v>644</v>
      </c>
      <c r="H204" s="14" t="s">
        <v>242</v>
      </c>
      <c r="I204" s="14" t="s">
        <v>243</v>
      </c>
      <c r="J204" s="54" t="s">
        <v>2591</v>
      </c>
      <c r="K204" s="23">
        <v>3.02</v>
      </c>
      <c r="L204" s="14" t="s">
        <v>49</v>
      </c>
      <c r="M204" s="13">
        <v>1.4800000000000001E-2</v>
      </c>
      <c r="N204" s="13">
        <v>3.5099999999999999E-2</v>
      </c>
      <c r="O204" s="23">
        <v>22257666.699999999</v>
      </c>
      <c r="P204" s="25">
        <v>102.99</v>
      </c>
      <c r="Q204" s="23">
        <v>0</v>
      </c>
      <c r="R204" s="23">
        <v>22923.17093</v>
      </c>
      <c r="S204" s="13">
        <v>2.7401329116E-2</v>
      </c>
      <c r="T204" s="13">
        <f t="shared" si="5"/>
        <v>7.3898537703418936E-3</v>
      </c>
      <c r="U204" s="62">
        <f>+R204/'סכום נכסי הקרן'!$C$42</f>
        <v>1.8073420028819627E-3</v>
      </c>
    </row>
    <row r="205" spans="2:21" ht="13.5" thickBot="1" x14ac:dyDescent="0.25">
      <c r="B205" s="58" t="s">
        <v>661</v>
      </c>
      <c r="C205" s="14" t="s">
        <v>662</v>
      </c>
      <c r="D205" s="14" t="s">
        <v>162</v>
      </c>
      <c r="E205" s="14" t="s">
        <v>240</v>
      </c>
      <c r="F205" s="21">
        <v>1848</v>
      </c>
      <c r="G205" s="14" t="s">
        <v>644</v>
      </c>
      <c r="H205" s="14" t="s">
        <v>242</v>
      </c>
      <c r="I205" s="14" t="s">
        <v>243</v>
      </c>
      <c r="J205" s="54" t="s">
        <v>2591</v>
      </c>
      <c r="K205" s="23">
        <v>2.81</v>
      </c>
      <c r="L205" s="14" t="s">
        <v>49</v>
      </c>
      <c r="M205" s="13">
        <v>2.3E-2</v>
      </c>
      <c r="N205" s="13">
        <v>5.2900000000000003E-2</v>
      </c>
      <c r="O205" s="23">
        <v>8761500</v>
      </c>
      <c r="P205" s="25">
        <v>100.03</v>
      </c>
      <c r="Q205" s="23">
        <v>0</v>
      </c>
      <c r="R205" s="23">
        <v>8764.1284500000002</v>
      </c>
      <c r="S205" s="13">
        <v>3.2396006654999997E-2</v>
      </c>
      <c r="T205" s="13">
        <f t="shared" si="5"/>
        <v>2.8253345869018987E-3</v>
      </c>
      <c r="U205" s="62">
        <f>+R205/'סכום נכסי הקרן'!$C$42</f>
        <v>6.9099416981653118E-4</v>
      </c>
    </row>
    <row r="206" spans="2:21" ht="13.5" thickBot="1" x14ac:dyDescent="0.25">
      <c r="B206" s="58" t="s">
        <v>661</v>
      </c>
      <c r="C206" s="14" t="s">
        <v>663</v>
      </c>
      <c r="D206" s="14" t="s">
        <v>162</v>
      </c>
      <c r="E206" s="14" t="s">
        <v>240</v>
      </c>
      <c r="F206" s="21">
        <v>1848</v>
      </c>
      <c r="G206" s="14" t="s">
        <v>644</v>
      </c>
      <c r="H206" s="14" t="s">
        <v>242</v>
      </c>
      <c r="I206" s="14" t="s">
        <v>243</v>
      </c>
      <c r="J206" s="54" t="s">
        <v>2591</v>
      </c>
      <c r="K206" s="23">
        <v>2.8109999999999999</v>
      </c>
      <c r="L206" s="14" t="s">
        <v>49</v>
      </c>
      <c r="M206" s="13">
        <v>2.3E-2</v>
      </c>
      <c r="N206" s="13">
        <v>5.2900000000000003E-2</v>
      </c>
      <c r="O206" s="23">
        <v>4050000</v>
      </c>
      <c r="P206" s="25">
        <v>99.9499</v>
      </c>
      <c r="Q206" s="23">
        <v>0</v>
      </c>
      <c r="R206" s="23">
        <v>4047.9709499999999</v>
      </c>
      <c r="S206" s="13">
        <v>1.4975041596999999E-2</v>
      </c>
      <c r="T206" s="13">
        <f t="shared" si="5"/>
        <v>1.3049640243245333E-3</v>
      </c>
      <c r="U206" s="62">
        <f>+R206/'סכום נכסי הקרן'!$C$42</f>
        <v>3.1915601670998839E-4</v>
      </c>
    </row>
    <row r="207" spans="2:21" ht="13.5" thickBot="1" x14ac:dyDescent="0.25">
      <c r="B207" s="58" t="s">
        <v>664</v>
      </c>
      <c r="C207" s="14" t="s">
        <v>665</v>
      </c>
      <c r="D207" s="14" t="s">
        <v>162</v>
      </c>
      <c r="E207" s="14" t="s">
        <v>240</v>
      </c>
      <c r="F207" s="21">
        <v>1405</v>
      </c>
      <c r="G207" s="14" t="s">
        <v>644</v>
      </c>
      <c r="H207" s="14" t="s">
        <v>242</v>
      </c>
      <c r="I207" s="14" t="s">
        <v>243</v>
      </c>
      <c r="J207" s="54" t="s">
        <v>2591</v>
      </c>
      <c r="K207" s="23">
        <v>2.77</v>
      </c>
      <c r="L207" s="14" t="s">
        <v>49</v>
      </c>
      <c r="M207" s="13">
        <v>2.9499999999999998E-2</v>
      </c>
      <c r="N207" s="13">
        <v>7.4300000000000005E-2</v>
      </c>
      <c r="O207" s="23">
        <v>6270000</v>
      </c>
      <c r="P207" s="25">
        <v>94.96</v>
      </c>
      <c r="Q207" s="23">
        <v>0</v>
      </c>
      <c r="R207" s="23">
        <v>5953.9920000000002</v>
      </c>
      <c r="S207" s="13">
        <v>3.6267522433E-2</v>
      </c>
      <c r="T207" s="13">
        <f t="shared" ref="T207:T210" si="6">+R207/$R$11</f>
        <v>1.9194172727736787E-3</v>
      </c>
      <c r="U207" s="62">
        <f>+R207/'סכום נכסי הקרן'!$C$42</f>
        <v>4.6943330219381576E-4</v>
      </c>
    </row>
    <row r="208" spans="2:21" ht="13.5" thickBot="1" x14ac:dyDescent="0.25">
      <c r="B208" s="58" t="s">
        <v>666</v>
      </c>
      <c r="C208" s="14" t="s">
        <v>667</v>
      </c>
      <c r="D208" s="14" t="s">
        <v>162</v>
      </c>
      <c r="E208" s="14" t="s">
        <v>240</v>
      </c>
      <c r="F208" s="21">
        <v>1794</v>
      </c>
      <c r="G208" s="14" t="s">
        <v>241</v>
      </c>
      <c r="H208" s="14" t="s">
        <v>242</v>
      </c>
      <c r="I208" s="14" t="s">
        <v>243</v>
      </c>
      <c r="J208" s="54" t="s">
        <v>2591</v>
      </c>
      <c r="K208" s="23">
        <v>5.93</v>
      </c>
      <c r="L208" s="14" t="s">
        <v>49</v>
      </c>
      <c r="M208" s="13">
        <v>6.4000000000000003E-3</v>
      </c>
      <c r="N208" s="13">
        <v>3.2800000000000003E-2</v>
      </c>
      <c r="O208" s="23">
        <v>12650063.960000001</v>
      </c>
      <c r="P208" s="25">
        <v>94.54</v>
      </c>
      <c r="Q208" s="23">
        <v>0</v>
      </c>
      <c r="R208" s="23">
        <v>11959.37047</v>
      </c>
      <c r="S208" s="13">
        <v>5.7259579781999997E-2</v>
      </c>
      <c r="T208" s="13">
        <f t="shared" si="6"/>
        <v>3.8554002510613832E-3</v>
      </c>
      <c r="U208" s="62">
        <f>+R208/'סכום נכסי הקרן'!$C$42</f>
        <v>9.4291809123883707E-4</v>
      </c>
    </row>
    <row r="209" spans="2:21" ht="13.5" thickBot="1" x14ac:dyDescent="0.25">
      <c r="B209" s="58" t="s">
        <v>668</v>
      </c>
      <c r="C209" s="14" t="s">
        <v>669</v>
      </c>
      <c r="D209" s="14" t="s">
        <v>162</v>
      </c>
      <c r="E209" s="14" t="s">
        <v>240</v>
      </c>
      <c r="F209" s="21">
        <v>1710</v>
      </c>
      <c r="G209" s="14" t="s">
        <v>241</v>
      </c>
      <c r="H209" s="14" t="s">
        <v>242</v>
      </c>
      <c r="I209" s="14" t="s">
        <v>243</v>
      </c>
      <c r="J209" s="54" t="s">
        <v>2591</v>
      </c>
      <c r="K209" s="23">
        <v>2.85</v>
      </c>
      <c r="L209" s="14" t="s">
        <v>49</v>
      </c>
      <c r="M209" s="13">
        <v>3.4299999999999997E-2</v>
      </c>
      <c r="N209" s="13">
        <v>4.24E-2</v>
      </c>
      <c r="O209" s="23">
        <v>15378000</v>
      </c>
      <c r="P209" s="26">
        <v>102</v>
      </c>
      <c r="Q209" s="23">
        <v>0</v>
      </c>
      <c r="R209" s="23">
        <v>15685.56</v>
      </c>
      <c r="S209" s="13">
        <v>2.3159638553999998E-2</v>
      </c>
      <c r="T209" s="13">
        <f t="shared" si="6"/>
        <v>5.0566300386577449E-3</v>
      </c>
      <c r="U209" s="62">
        <f>+R209/'סכום נכסי הקרן'!$C$42</f>
        <v>1.2367037489400773E-3</v>
      </c>
    </row>
    <row r="210" spans="2:21" ht="13.5" thickBot="1" x14ac:dyDescent="0.25">
      <c r="B210" s="58" t="s">
        <v>668</v>
      </c>
      <c r="C210" s="14" t="s">
        <v>670</v>
      </c>
      <c r="D210" s="14" t="s">
        <v>162</v>
      </c>
      <c r="E210" s="14" t="s">
        <v>240</v>
      </c>
      <c r="F210" s="21">
        <v>1710</v>
      </c>
      <c r="G210" s="14" t="s">
        <v>241</v>
      </c>
      <c r="H210" s="14" t="s">
        <v>242</v>
      </c>
      <c r="I210" s="14" t="s">
        <v>243</v>
      </c>
      <c r="J210" s="54" t="s">
        <v>2591</v>
      </c>
      <c r="K210" s="23">
        <v>2.851</v>
      </c>
      <c r="L210" s="14" t="s">
        <v>49</v>
      </c>
      <c r="M210" s="13">
        <v>3.4299999999999997E-2</v>
      </c>
      <c r="N210" s="13">
        <v>4.24E-2</v>
      </c>
      <c r="O210" s="23">
        <v>3000000</v>
      </c>
      <c r="P210" s="25">
        <v>101.66889999999999</v>
      </c>
      <c r="Q210" s="23">
        <v>0</v>
      </c>
      <c r="R210" s="23">
        <v>3050.067</v>
      </c>
      <c r="S210" s="13">
        <v>4.5180722889999999E-3</v>
      </c>
      <c r="T210" s="13">
        <f t="shared" si="6"/>
        <v>9.8326488898826123E-4</v>
      </c>
      <c r="U210" s="62">
        <f>+R210/'סכום נכסי הקרן'!$C$42</f>
        <v>2.4047782122018052E-4</v>
      </c>
    </row>
    <row r="211" spans="2:21" ht="13.5" thickBot="1" x14ac:dyDescent="0.25">
      <c r="B211" s="57" t="s">
        <v>671</v>
      </c>
      <c r="C211" s="54" t="s">
        <v>2591</v>
      </c>
      <c r="D211" s="54" t="s">
        <v>2591</v>
      </c>
      <c r="E211" s="54" t="s">
        <v>2591</v>
      </c>
      <c r="F211" s="54" t="s">
        <v>2591</v>
      </c>
      <c r="G211" s="54" t="s">
        <v>2591</v>
      </c>
      <c r="H211" s="54" t="s">
        <v>2591</v>
      </c>
      <c r="I211" s="54" t="s">
        <v>2591</v>
      </c>
      <c r="J211" s="54" t="s">
        <v>2591</v>
      </c>
      <c r="K211" s="22">
        <v>1.718183698816</v>
      </c>
      <c r="L211" s="54" t="s">
        <v>2591</v>
      </c>
      <c r="M211" s="54" t="s">
        <v>2591</v>
      </c>
      <c r="N211" s="54" t="s">
        <v>2591</v>
      </c>
      <c r="O211" s="54" t="s">
        <v>2591</v>
      </c>
      <c r="P211" s="54" t="s">
        <v>2591</v>
      </c>
      <c r="Q211" s="54" t="s">
        <v>2591</v>
      </c>
      <c r="R211" s="22">
        <f>SUM(R212:R401)</f>
        <v>826731.17364999966</v>
      </c>
      <c r="S211" s="54" t="s">
        <v>2591</v>
      </c>
      <c r="T211" s="20">
        <f t="shared" ref="T211:U211" si="7">SUM(T212:T401)</f>
        <v>0.26651733738376959</v>
      </c>
      <c r="U211" s="61">
        <f t="shared" si="7"/>
        <v>6.5182342346628674E-2</v>
      </c>
    </row>
    <row r="212" spans="2:21" ht="13.5" thickBot="1" x14ac:dyDescent="0.25">
      <c r="B212" s="58" t="s">
        <v>672</v>
      </c>
      <c r="C212" s="14" t="s">
        <v>673</v>
      </c>
      <c r="D212" s="14" t="s">
        <v>162</v>
      </c>
      <c r="E212" s="14" t="s">
        <v>240</v>
      </c>
      <c r="F212" s="21">
        <v>748</v>
      </c>
      <c r="G212" s="14" t="s">
        <v>257</v>
      </c>
      <c r="H212" s="14" t="s">
        <v>95</v>
      </c>
      <c r="I212" s="14" t="s">
        <v>96</v>
      </c>
      <c r="J212" s="54" t="s">
        <v>2591</v>
      </c>
      <c r="K212" s="23">
        <v>0.93</v>
      </c>
      <c r="L212" s="14" t="s">
        <v>49</v>
      </c>
      <c r="M212" s="13">
        <v>1.8700000000000001E-2</v>
      </c>
      <c r="N212" s="13">
        <v>4.2900000000000001E-2</v>
      </c>
      <c r="O212" s="23">
        <v>3278686.72</v>
      </c>
      <c r="P212" s="25">
        <v>97.97</v>
      </c>
      <c r="Q212" s="23">
        <v>0</v>
      </c>
      <c r="R212" s="23">
        <v>3212.1293799999999</v>
      </c>
      <c r="S212" s="13">
        <v>1.1865821383E-2</v>
      </c>
      <c r="T212" s="13">
        <f t="shared" ref="T212:T275" si="8">+R212/$R$11</f>
        <v>1.0355097242918377E-3</v>
      </c>
      <c r="U212" s="62">
        <f>+R212/'סכום נכסי הקרן'!$C$42</f>
        <v>2.5325537923584279E-4</v>
      </c>
    </row>
    <row r="213" spans="2:21" ht="13.5" thickBot="1" x14ac:dyDescent="0.25">
      <c r="B213" s="58" t="s">
        <v>674</v>
      </c>
      <c r="C213" s="14" t="s">
        <v>675</v>
      </c>
      <c r="D213" s="14" t="s">
        <v>162</v>
      </c>
      <c r="E213" s="14" t="s">
        <v>240</v>
      </c>
      <c r="F213" s="21">
        <v>748</v>
      </c>
      <c r="G213" s="14" t="s">
        <v>257</v>
      </c>
      <c r="H213" s="14" t="s">
        <v>95</v>
      </c>
      <c r="I213" s="14" t="s">
        <v>96</v>
      </c>
      <c r="J213" s="54" t="s">
        <v>2591</v>
      </c>
      <c r="K213" s="23">
        <v>3.68</v>
      </c>
      <c r="L213" s="14" t="s">
        <v>49</v>
      </c>
      <c r="M213" s="13">
        <v>2.6800000000000001E-2</v>
      </c>
      <c r="N213" s="13">
        <v>4.0599999999999997E-2</v>
      </c>
      <c r="O213" s="23">
        <v>5056326.24</v>
      </c>
      <c r="P213" s="25">
        <v>95.37</v>
      </c>
      <c r="Q213" s="23">
        <v>0</v>
      </c>
      <c r="R213" s="23">
        <v>4822.2183400000004</v>
      </c>
      <c r="S213" s="13">
        <v>2.2142359509999998E-3</v>
      </c>
      <c r="T213" s="13">
        <f t="shared" si="8"/>
        <v>1.5545619098719006E-3</v>
      </c>
      <c r="U213" s="62">
        <f>+R213/'סכום נכסי הקרן'!$C$42</f>
        <v>3.8020035620568195E-4</v>
      </c>
    </row>
    <row r="214" spans="2:21" ht="13.5" thickBot="1" x14ac:dyDescent="0.25">
      <c r="B214" s="58" t="s">
        <v>678</v>
      </c>
      <c r="C214" s="14" t="s">
        <v>679</v>
      </c>
      <c r="D214" s="14" t="s">
        <v>162</v>
      </c>
      <c r="E214" s="14" t="s">
        <v>240</v>
      </c>
      <c r="F214" s="21">
        <v>604</v>
      </c>
      <c r="G214" s="14" t="s">
        <v>257</v>
      </c>
      <c r="H214" s="14" t="s">
        <v>95</v>
      </c>
      <c r="I214" s="14" t="s">
        <v>96</v>
      </c>
      <c r="J214" s="54" t="s">
        <v>2591</v>
      </c>
      <c r="K214" s="23">
        <v>0.25</v>
      </c>
      <c r="L214" s="14" t="s">
        <v>49</v>
      </c>
      <c r="M214" s="13">
        <v>3.0099999999999998E-2</v>
      </c>
      <c r="N214" s="13">
        <v>4.7100000000000003E-2</v>
      </c>
      <c r="O214" s="23">
        <v>4185606</v>
      </c>
      <c r="P214" s="25">
        <v>100.36</v>
      </c>
      <c r="Q214" s="23">
        <v>0</v>
      </c>
      <c r="R214" s="23">
        <v>4200.67418</v>
      </c>
      <c r="S214" s="13">
        <v>3.6396573909999999E-3</v>
      </c>
      <c r="T214" s="13">
        <f t="shared" si="8"/>
        <v>1.3541917050587924E-3</v>
      </c>
      <c r="U214" s="62">
        <f>+R214/'סכום נכסי הקרן'!$C$42</f>
        <v>3.3119566700084567E-4</v>
      </c>
    </row>
    <row r="215" spans="2:21" ht="13.5" thickBot="1" x14ac:dyDescent="0.25">
      <c r="B215" s="58" t="s">
        <v>680</v>
      </c>
      <c r="C215" s="14" t="s">
        <v>681</v>
      </c>
      <c r="D215" s="14" t="s">
        <v>162</v>
      </c>
      <c r="E215" s="14" t="s">
        <v>240</v>
      </c>
      <c r="F215" s="21">
        <v>604</v>
      </c>
      <c r="G215" s="14" t="s">
        <v>257</v>
      </c>
      <c r="H215" s="14" t="s">
        <v>95</v>
      </c>
      <c r="I215" s="14" t="s">
        <v>96</v>
      </c>
      <c r="J215" s="54" t="s">
        <v>2591</v>
      </c>
      <c r="K215" s="23">
        <v>1.1399999999999999</v>
      </c>
      <c r="L215" s="14" t="s">
        <v>49</v>
      </c>
      <c r="M215" s="13">
        <v>2.0199999999999999E-2</v>
      </c>
      <c r="N215" s="13">
        <v>4.3200000000000002E-2</v>
      </c>
      <c r="O215" s="23">
        <v>2672903</v>
      </c>
      <c r="P215" s="25">
        <v>99.14</v>
      </c>
      <c r="Q215" s="23">
        <v>0</v>
      </c>
      <c r="R215" s="23">
        <v>2649.9160299999999</v>
      </c>
      <c r="S215" s="13">
        <v>3.1638034959999999E-3</v>
      </c>
      <c r="T215" s="13">
        <f t="shared" si="8"/>
        <v>8.5426628040176302E-4</v>
      </c>
      <c r="U215" s="62">
        <f>+R215/'סכום נכסי הקרן'!$C$42</f>
        <v>2.089285360980039E-4</v>
      </c>
    </row>
    <row r="216" spans="2:21" ht="13.5" thickBot="1" x14ac:dyDescent="0.25">
      <c r="B216" s="58" t="s">
        <v>682</v>
      </c>
      <c r="C216" s="14" t="s">
        <v>683</v>
      </c>
      <c r="D216" s="14" t="s">
        <v>162</v>
      </c>
      <c r="E216" s="14" t="s">
        <v>240</v>
      </c>
      <c r="F216" s="21">
        <v>604</v>
      </c>
      <c r="G216" s="14" t="s">
        <v>257</v>
      </c>
      <c r="H216" s="14" t="s">
        <v>95</v>
      </c>
      <c r="I216" s="14" t="s">
        <v>96</v>
      </c>
      <c r="J216" s="54" t="s">
        <v>2591</v>
      </c>
      <c r="K216" s="23">
        <v>3.83</v>
      </c>
      <c r="L216" s="14" t="s">
        <v>49</v>
      </c>
      <c r="M216" s="13">
        <v>2.76E-2</v>
      </c>
      <c r="N216" s="13">
        <v>4.0899999999999999E-2</v>
      </c>
      <c r="O216" s="23">
        <v>22375000</v>
      </c>
      <c r="P216" s="25">
        <v>95.65</v>
      </c>
      <c r="Q216" s="23">
        <v>0</v>
      </c>
      <c r="R216" s="23">
        <v>21401.6875</v>
      </c>
      <c r="S216" s="13">
        <v>1.6743969551E-2</v>
      </c>
      <c r="T216" s="13">
        <f t="shared" si="8"/>
        <v>6.8993657791284451E-3</v>
      </c>
      <c r="U216" s="62">
        <f>+R216/'סכום נכסי הקרן'!$C$42</f>
        <v>1.6873829920572799E-3</v>
      </c>
    </row>
    <row r="217" spans="2:21" ht="13.5" thickBot="1" x14ac:dyDescent="0.25">
      <c r="B217" s="58" t="s">
        <v>684</v>
      </c>
      <c r="C217" s="14" t="s">
        <v>685</v>
      </c>
      <c r="D217" s="14" t="s">
        <v>162</v>
      </c>
      <c r="E217" s="14" t="s">
        <v>240</v>
      </c>
      <c r="F217" s="21">
        <v>231</v>
      </c>
      <c r="G217" s="14" t="s">
        <v>257</v>
      </c>
      <c r="H217" s="14" t="s">
        <v>284</v>
      </c>
      <c r="I217" s="14" t="s">
        <v>285</v>
      </c>
      <c r="J217" s="54" t="s">
        <v>2591</v>
      </c>
      <c r="K217" s="23">
        <v>0.68</v>
      </c>
      <c r="L217" s="14" t="s">
        <v>49</v>
      </c>
      <c r="M217" s="13">
        <v>1.09E-2</v>
      </c>
      <c r="N217" s="13">
        <v>4.4900000000000002E-2</v>
      </c>
      <c r="O217" s="23">
        <v>1785000</v>
      </c>
      <c r="P217" s="25">
        <v>98.12</v>
      </c>
      <c r="Q217" s="23">
        <v>0</v>
      </c>
      <c r="R217" s="23">
        <v>1751.442</v>
      </c>
      <c r="S217" s="13">
        <v>2.3289889309999999E-3</v>
      </c>
      <c r="T217" s="13">
        <f t="shared" si="8"/>
        <v>5.6462085052537479E-4</v>
      </c>
      <c r="U217" s="62">
        <f>+R217/'סכום נכסי הקרן'!$C$42</f>
        <v>1.3808973906262237E-4</v>
      </c>
    </row>
    <row r="218" spans="2:21" ht="13.5" thickBot="1" x14ac:dyDescent="0.25">
      <c r="B218" s="58" t="s">
        <v>686</v>
      </c>
      <c r="C218" s="14" t="s">
        <v>687</v>
      </c>
      <c r="D218" s="14" t="s">
        <v>162</v>
      </c>
      <c r="E218" s="14" t="s">
        <v>240</v>
      </c>
      <c r="F218" s="21">
        <v>231</v>
      </c>
      <c r="G218" s="14" t="s">
        <v>257</v>
      </c>
      <c r="H218" s="14" t="s">
        <v>95</v>
      </c>
      <c r="I218" s="14" t="s">
        <v>96</v>
      </c>
      <c r="J218" s="54" t="s">
        <v>2591</v>
      </c>
      <c r="K218" s="23">
        <v>3.44</v>
      </c>
      <c r="L218" s="14" t="s">
        <v>49</v>
      </c>
      <c r="M218" s="13">
        <v>2.7400000000000001E-2</v>
      </c>
      <c r="N218" s="13">
        <v>4.1599999999999998E-2</v>
      </c>
      <c r="O218" s="23">
        <v>44675286.43</v>
      </c>
      <c r="P218" s="25">
        <v>97.2</v>
      </c>
      <c r="Q218" s="23">
        <v>0</v>
      </c>
      <c r="R218" s="23">
        <v>43424.378409999998</v>
      </c>
      <c r="S218" s="13">
        <v>2.6094848176E-2</v>
      </c>
      <c r="T218" s="13">
        <f t="shared" si="8"/>
        <v>1.3998927438870327E-2</v>
      </c>
      <c r="U218" s="62">
        <f>+R218/'סכום נכסי הקרן'!$C$42</f>
        <v>3.4237280387209349E-3</v>
      </c>
    </row>
    <row r="219" spans="2:21" ht="13.5" thickBot="1" x14ac:dyDescent="0.25">
      <c r="B219" s="58" t="s">
        <v>688</v>
      </c>
      <c r="C219" s="14" t="s">
        <v>689</v>
      </c>
      <c r="D219" s="14" t="s">
        <v>162</v>
      </c>
      <c r="E219" s="14" t="s">
        <v>240</v>
      </c>
      <c r="F219" s="21">
        <v>1728</v>
      </c>
      <c r="G219" s="14" t="s">
        <v>241</v>
      </c>
      <c r="H219" s="14" t="s">
        <v>95</v>
      </c>
      <c r="I219" s="14" t="s">
        <v>96</v>
      </c>
      <c r="J219" s="54" t="s">
        <v>2591</v>
      </c>
      <c r="K219" s="23">
        <v>2.16</v>
      </c>
      <c r="L219" s="14" t="s">
        <v>49</v>
      </c>
      <c r="M219" s="13">
        <v>1.44E-2</v>
      </c>
      <c r="N219" s="13">
        <v>4.07E-2</v>
      </c>
      <c r="O219" s="23">
        <v>7167851.8700000001</v>
      </c>
      <c r="P219" s="25">
        <v>94.92</v>
      </c>
      <c r="Q219" s="23">
        <v>0</v>
      </c>
      <c r="R219" s="23">
        <v>6803.7250000000004</v>
      </c>
      <c r="S219" s="13">
        <v>1.5928559711E-2</v>
      </c>
      <c r="T219" s="13">
        <f t="shared" si="8"/>
        <v>2.193349820456947E-3</v>
      </c>
      <c r="U219" s="62">
        <f>+R219/'סכום נכסי הקרן'!$C$42</f>
        <v>5.3642918800841845E-4</v>
      </c>
    </row>
    <row r="220" spans="2:21" ht="13.5" thickBot="1" x14ac:dyDescent="0.25">
      <c r="B220" s="58" t="s">
        <v>690</v>
      </c>
      <c r="C220" s="14" t="s">
        <v>691</v>
      </c>
      <c r="D220" s="14" t="s">
        <v>162</v>
      </c>
      <c r="E220" s="14" t="s">
        <v>240</v>
      </c>
      <c r="F220" s="21">
        <v>662</v>
      </c>
      <c r="G220" s="14" t="s">
        <v>257</v>
      </c>
      <c r="H220" s="14" t="s">
        <v>95</v>
      </c>
      <c r="I220" s="14" t="s">
        <v>96</v>
      </c>
      <c r="J220" s="54" t="s">
        <v>2591</v>
      </c>
      <c r="K220" s="23">
        <v>4.1100000000000003</v>
      </c>
      <c r="L220" s="14" t="s">
        <v>49</v>
      </c>
      <c r="M220" s="13">
        <v>2.5000000000000001E-2</v>
      </c>
      <c r="N220" s="13">
        <v>4.0899999999999999E-2</v>
      </c>
      <c r="O220" s="23">
        <v>27580639.199999999</v>
      </c>
      <c r="P220" s="25">
        <v>93.96</v>
      </c>
      <c r="Q220" s="23">
        <v>0</v>
      </c>
      <c r="R220" s="23">
        <v>25914.76859</v>
      </c>
      <c r="S220" s="13">
        <v>1.0457745616E-2</v>
      </c>
      <c r="T220" s="13">
        <f t="shared" si="8"/>
        <v>8.3542696146684092E-3</v>
      </c>
      <c r="U220" s="62">
        <f>+R220/'סכום נכסי הקרן'!$C$42</f>
        <v>2.0432098993065952E-3</v>
      </c>
    </row>
    <row r="221" spans="2:21" ht="13.5" thickBot="1" x14ac:dyDescent="0.25">
      <c r="B221" s="58" t="s">
        <v>692</v>
      </c>
      <c r="C221" s="14" t="s">
        <v>693</v>
      </c>
      <c r="D221" s="14" t="s">
        <v>162</v>
      </c>
      <c r="E221" s="14" t="s">
        <v>240</v>
      </c>
      <c r="F221" s="21">
        <v>662</v>
      </c>
      <c r="G221" s="14" t="s">
        <v>257</v>
      </c>
      <c r="H221" s="14" t="s">
        <v>95</v>
      </c>
      <c r="I221" s="14" t="s">
        <v>96</v>
      </c>
      <c r="J221" s="54" t="s">
        <v>2591</v>
      </c>
      <c r="K221" s="23">
        <v>1.38</v>
      </c>
      <c r="L221" s="14" t="s">
        <v>49</v>
      </c>
      <c r="M221" s="13">
        <v>3.7600000000000001E-2</v>
      </c>
      <c r="N221" s="13">
        <v>4.1700000000000001E-2</v>
      </c>
      <c r="O221" s="23">
        <v>2400000</v>
      </c>
      <c r="P221" s="25">
        <v>99.85</v>
      </c>
      <c r="Q221" s="23">
        <v>0</v>
      </c>
      <c r="R221" s="23">
        <v>2396.4</v>
      </c>
      <c r="S221" s="13">
        <v>1.9902692410000001E-3</v>
      </c>
      <c r="T221" s="13">
        <f t="shared" si="8"/>
        <v>7.7253908847624319E-4</v>
      </c>
      <c r="U221" s="62">
        <f>+R221/'סכום נכסי הקרן'!$C$42</f>
        <v>1.8894045631523524E-4</v>
      </c>
    </row>
    <row r="222" spans="2:21" ht="13.5" thickBot="1" x14ac:dyDescent="0.25">
      <c r="B222" s="58" t="s">
        <v>694</v>
      </c>
      <c r="C222" s="14" t="s">
        <v>695</v>
      </c>
      <c r="D222" s="14" t="s">
        <v>162</v>
      </c>
      <c r="E222" s="14" t="s">
        <v>240</v>
      </c>
      <c r="F222" s="21">
        <v>1457</v>
      </c>
      <c r="G222" s="14" t="s">
        <v>696</v>
      </c>
      <c r="H222" s="14" t="s">
        <v>95</v>
      </c>
      <c r="I222" s="14" t="s">
        <v>96</v>
      </c>
      <c r="J222" s="54" t="s">
        <v>2591</v>
      </c>
      <c r="K222" s="23">
        <v>0.9</v>
      </c>
      <c r="L222" s="14" t="s">
        <v>49</v>
      </c>
      <c r="M222" s="13">
        <v>5.7000000000000002E-2</v>
      </c>
      <c r="N222" s="13">
        <v>4.6100000000000002E-2</v>
      </c>
      <c r="O222" s="23">
        <v>820103.74</v>
      </c>
      <c r="P222" s="25">
        <v>101.48</v>
      </c>
      <c r="Q222" s="23">
        <v>0</v>
      </c>
      <c r="R222" s="23">
        <v>832.24127999999996</v>
      </c>
      <c r="S222" s="13">
        <v>5.3098187059999998E-3</v>
      </c>
      <c r="T222" s="13">
        <f t="shared" si="8"/>
        <v>2.6829365708708972E-4</v>
      </c>
      <c r="U222" s="62">
        <f>+R222/'סכום נכסי הקרן'!$C$42</f>
        <v>6.561677817041205E-5</v>
      </c>
    </row>
    <row r="223" spans="2:21" ht="13.5" thickBot="1" x14ac:dyDescent="0.25">
      <c r="B223" s="58" t="s">
        <v>697</v>
      </c>
      <c r="C223" s="14" t="s">
        <v>698</v>
      </c>
      <c r="D223" s="14" t="s">
        <v>162</v>
      </c>
      <c r="E223" s="14" t="s">
        <v>240</v>
      </c>
      <c r="F223" s="21">
        <v>1060</v>
      </c>
      <c r="G223" s="14" t="s">
        <v>351</v>
      </c>
      <c r="H223" s="14" t="s">
        <v>318</v>
      </c>
      <c r="I223" s="14" t="s">
        <v>285</v>
      </c>
      <c r="J223" s="54" t="s">
        <v>2591</v>
      </c>
      <c r="K223" s="23">
        <v>2.65</v>
      </c>
      <c r="L223" s="14" t="s">
        <v>49</v>
      </c>
      <c r="M223" s="13">
        <v>2.75E-2</v>
      </c>
      <c r="N223" s="13">
        <v>4.5999999999999999E-2</v>
      </c>
      <c r="O223" s="23">
        <v>427090.99</v>
      </c>
      <c r="P223" s="25">
        <v>95.42</v>
      </c>
      <c r="Q223" s="23">
        <v>0</v>
      </c>
      <c r="R223" s="23">
        <v>407.53021999999999</v>
      </c>
      <c r="S223" s="13">
        <v>5.173212648E-3</v>
      </c>
      <c r="T223" s="13">
        <f t="shared" si="8"/>
        <v>1.3137749319200586E-4</v>
      </c>
      <c r="U223" s="62">
        <f>+R223/'סכום נכסי הקרן'!$C$42</f>
        <v>3.2131090689804788E-5</v>
      </c>
    </row>
    <row r="224" spans="2:21" ht="13.5" thickBot="1" x14ac:dyDescent="0.25">
      <c r="B224" s="58" t="s">
        <v>699</v>
      </c>
      <c r="C224" s="14" t="s">
        <v>700</v>
      </c>
      <c r="D224" s="14" t="s">
        <v>162</v>
      </c>
      <c r="E224" s="14" t="s">
        <v>240</v>
      </c>
      <c r="F224" s="21">
        <v>746</v>
      </c>
      <c r="G224" s="14" t="s">
        <v>701</v>
      </c>
      <c r="H224" s="14" t="s">
        <v>333</v>
      </c>
      <c r="I224" s="14" t="s">
        <v>96</v>
      </c>
      <c r="J224" s="54" t="s">
        <v>2591</v>
      </c>
      <c r="K224" s="23">
        <v>1.93</v>
      </c>
      <c r="L224" s="14" t="s">
        <v>49</v>
      </c>
      <c r="M224" s="13">
        <v>2.6100000000000002E-2</v>
      </c>
      <c r="N224" s="13">
        <v>0.04</v>
      </c>
      <c r="O224" s="23">
        <v>1463227.56</v>
      </c>
      <c r="P224" s="25">
        <v>97.47</v>
      </c>
      <c r="Q224" s="23">
        <v>0</v>
      </c>
      <c r="R224" s="23">
        <v>1426.2079000000001</v>
      </c>
      <c r="S224" s="13">
        <v>3.0326613460000002E-3</v>
      </c>
      <c r="T224" s="13">
        <f t="shared" si="8"/>
        <v>4.5977355660307837E-4</v>
      </c>
      <c r="U224" s="62">
        <f>+R224/'סכום נכסי הקרן'!$C$42</f>
        <v>1.1244715883257946E-4</v>
      </c>
    </row>
    <row r="225" spans="2:21" ht="13.5" thickBot="1" x14ac:dyDescent="0.25">
      <c r="B225" s="58" t="s">
        <v>702</v>
      </c>
      <c r="C225" s="14" t="s">
        <v>703</v>
      </c>
      <c r="D225" s="14" t="s">
        <v>162</v>
      </c>
      <c r="E225" s="14" t="s">
        <v>240</v>
      </c>
      <c r="F225" s="21">
        <v>746</v>
      </c>
      <c r="G225" s="14" t="s">
        <v>701</v>
      </c>
      <c r="H225" s="14" t="s">
        <v>333</v>
      </c>
      <c r="I225" s="14" t="s">
        <v>96</v>
      </c>
      <c r="J225" s="54" t="s">
        <v>2591</v>
      </c>
      <c r="K225" s="23">
        <v>6.6</v>
      </c>
      <c r="L225" s="14" t="s">
        <v>49</v>
      </c>
      <c r="M225" s="13">
        <v>1.9E-2</v>
      </c>
      <c r="N225" s="13">
        <v>4.6399999999999997E-2</v>
      </c>
      <c r="O225" s="23">
        <v>700000</v>
      </c>
      <c r="P225" s="25">
        <v>83.53</v>
      </c>
      <c r="Q225" s="23">
        <v>0</v>
      </c>
      <c r="R225" s="23">
        <v>584.71</v>
      </c>
      <c r="S225" s="13">
        <v>6.5116279000000004E-4</v>
      </c>
      <c r="T225" s="13">
        <f t="shared" si="8"/>
        <v>1.8849579803995332E-4</v>
      </c>
      <c r="U225" s="62">
        <f>+R225/'סכום נכסי הקרן'!$C$42</f>
        <v>4.6100556756835753E-5</v>
      </c>
    </row>
    <row r="226" spans="2:21" ht="13.5" thickBot="1" x14ac:dyDescent="0.25">
      <c r="B226" s="58" t="s">
        <v>704</v>
      </c>
      <c r="C226" s="14" t="s">
        <v>705</v>
      </c>
      <c r="D226" s="14" t="s">
        <v>162</v>
      </c>
      <c r="E226" s="14" t="s">
        <v>240</v>
      </c>
      <c r="F226" s="21">
        <v>281</v>
      </c>
      <c r="G226" s="14" t="s">
        <v>445</v>
      </c>
      <c r="H226" s="14" t="s">
        <v>346</v>
      </c>
      <c r="I226" s="14" t="s">
        <v>96</v>
      </c>
      <c r="J226" s="54" t="s">
        <v>2591</v>
      </c>
      <c r="K226" s="23">
        <v>0.25</v>
      </c>
      <c r="L226" s="14" t="s">
        <v>49</v>
      </c>
      <c r="M226" s="13">
        <v>2.4500000000000001E-2</v>
      </c>
      <c r="N226" s="13">
        <v>4.6399999999999997E-2</v>
      </c>
      <c r="O226" s="23">
        <v>3779826.08</v>
      </c>
      <c r="P226" s="25">
        <v>100.1</v>
      </c>
      <c r="Q226" s="23">
        <v>0</v>
      </c>
      <c r="R226" s="23">
        <v>3783.6059100000002</v>
      </c>
      <c r="S226" s="13">
        <v>9.6383442190000005E-3</v>
      </c>
      <c r="T226" s="13">
        <f t="shared" si="8"/>
        <v>1.2197393844369582E-3</v>
      </c>
      <c r="U226" s="62">
        <f>+R226/'סכום נכסי הקרן'!$C$42</f>
        <v>2.9831256349208016E-4</v>
      </c>
    </row>
    <row r="227" spans="2:21" ht="13.5" thickBot="1" x14ac:dyDescent="0.25">
      <c r="B227" s="58" t="s">
        <v>706</v>
      </c>
      <c r="C227" s="14" t="s">
        <v>707</v>
      </c>
      <c r="D227" s="14" t="s">
        <v>162</v>
      </c>
      <c r="E227" s="14" t="s">
        <v>240</v>
      </c>
      <c r="F227" s="21">
        <v>1300</v>
      </c>
      <c r="G227" s="14" t="s">
        <v>241</v>
      </c>
      <c r="H227" s="14" t="s">
        <v>346</v>
      </c>
      <c r="I227" s="14" t="s">
        <v>96</v>
      </c>
      <c r="J227" s="54" t="s">
        <v>2591</v>
      </c>
      <c r="K227" s="23">
        <v>3.37</v>
      </c>
      <c r="L227" s="14" t="s">
        <v>49</v>
      </c>
      <c r="M227" s="13">
        <v>0.05</v>
      </c>
      <c r="N227" s="13">
        <v>4.7100000000000003E-2</v>
      </c>
      <c r="O227" s="23">
        <v>1050000</v>
      </c>
      <c r="P227" s="25">
        <v>101.98</v>
      </c>
      <c r="Q227" s="23">
        <v>0</v>
      </c>
      <c r="R227" s="23">
        <v>1070.79</v>
      </c>
      <c r="S227" s="13">
        <v>2.6250000000000002E-3</v>
      </c>
      <c r="T227" s="13">
        <f t="shared" si="8"/>
        <v>3.4519576470934583E-4</v>
      </c>
      <c r="U227" s="62">
        <f>+R227/'סכום נכסי הקרן'!$C$42</f>
        <v>8.4424783516020161E-5</v>
      </c>
    </row>
    <row r="228" spans="2:21" ht="13.5" thickBot="1" x14ac:dyDescent="0.25">
      <c r="B228" s="58" t="s">
        <v>708</v>
      </c>
      <c r="C228" s="14" t="s">
        <v>709</v>
      </c>
      <c r="D228" s="14" t="s">
        <v>162</v>
      </c>
      <c r="E228" s="14" t="s">
        <v>240</v>
      </c>
      <c r="F228" s="21">
        <v>1040</v>
      </c>
      <c r="G228" s="14" t="s">
        <v>696</v>
      </c>
      <c r="H228" s="14" t="s">
        <v>346</v>
      </c>
      <c r="I228" s="14" t="s">
        <v>96</v>
      </c>
      <c r="J228" s="54" t="s">
        <v>2591</v>
      </c>
      <c r="K228" s="23">
        <v>2.86</v>
      </c>
      <c r="L228" s="14" t="s">
        <v>49</v>
      </c>
      <c r="M228" s="13">
        <v>1.0800000000000001E-2</v>
      </c>
      <c r="N228" s="13">
        <v>4.0599999999999997E-2</v>
      </c>
      <c r="O228" s="23">
        <v>2833555.72</v>
      </c>
      <c r="P228" s="25">
        <v>91.94</v>
      </c>
      <c r="Q228" s="23">
        <v>0</v>
      </c>
      <c r="R228" s="23">
        <v>2605.1711300000002</v>
      </c>
      <c r="S228" s="13">
        <v>2.5187161929999999E-3</v>
      </c>
      <c r="T228" s="13">
        <f t="shared" si="8"/>
        <v>8.3984165001453203E-4</v>
      </c>
      <c r="U228" s="62">
        <f>+R228/'סכום נכסי הקרן'!$C$42</f>
        <v>2.0540069357431024E-4</v>
      </c>
    </row>
    <row r="229" spans="2:21" ht="13.5" thickBot="1" x14ac:dyDescent="0.25">
      <c r="B229" s="58" t="s">
        <v>710</v>
      </c>
      <c r="C229" s="14" t="s">
        <v>711</v>
      </c>
      <c r="D229" s="14" t="s">
        <v>162</v>
      </c>
      <c r="E229" s="14" t="s">
        <v>240</v>
      </c>
      <c r="F229" s="21">
        <v>1328</v>
      </c>
      <c r="G229" s="14" t="s">
        <v>241</v>
      </c>
      <c r="H229" s="14" t="s">
        <v>346</v>
      </c>
      <c r="I229" s="14" t="s">
        <v>96</v>
      </c>
      <c r="J229" s="54" t="s">
        <v>2591</v>
      </c>
      <c r="K229" s="23">
        <v>1.49</v>
      </c>
      <c r="L229" s="14" t="s">
        <v>49</v>
      </c>
      <c r="M229" s="13">
        <v>3.39E-2</v>
      </c>
      <c r="N229" s="13">
        <v>4.7699999999999999E-2</v>
      </c>
      <c r="O229" s="23">
        <v>2000000</v>
      </c>
      <c r="P229" s="26">
        <v>98</v>
      </c>
      <c r="Q229" s="23">
        <v>81.133330000000001</v>
      </c>
      <c r="R229" s="23">
        <v>2041.1333299999999</v>
      </c>
      <c r="S229" s="13">
        <v>4.6073908629999999E-3</v>
      </c>
      <c r="T229" s="13">
        <f t="shared" si="8"/>
        <v>6.580100493309459E-4</v>
      </c>
      <c r="U229" s="62">
        <f>+R229/'סכום נכסי הקרן'!$C$42</f>
        <v>1.6093000449442314E-4</v>
      </c>
    </row>
    <row r="230" spans="2:21" ht="13.5" thickBot="1" x14ac:dyDescent="0.25">
      <c r="B230" s="58" t="s">
        <v>712</v>
      </c>
      <c r="C230" s="14" t="s">
        <v>713</v>
      </c>
      <c r="D230" s="14" t="s">
        <v>162</v>
      </c>
      <c r="E230" s="14" t="s">
        <v>240</v>
      </c>
      <c r="F230" s="21">
        <v>1328</v>
      </c>
      <c r="G230" s="14" t="s">
        <v>241</v>
      </c>
      <c r="H230" s="14" t="s">
        <v>346</v>
      </c>
      <c r="I230" s="14" t="s">
        <v>96</v>
      </c>
      <c r="J230" s="54" t="s">
        <v>2591</v>
      </c>
      <c r="K230" s="23">
        <v>6.03</v>
      </c>
      <c r="L230" s="14" t="s">
        <v>49</v>
      </c>
      <c r="M230" s="13">
        <v>2.4400000000000002E-2</v>
      </c>
      <c r="N230" s="13">
        <v>5.11E-2</v>
      </c>
      <c r="O230" s="23">
        <v>6263000</v>
      </c>
      <c r="P230" s="25">
        <v>85.52</v>
      </c>
      <c r="Q230" s="23">
        <v>152.81720000000001</v>
      </c>
      <c r="R230" s="23">
        <v>5508.9348</v>
      </c>
      <c r="S230" s="13">
        <v>5.153298917E-3</v>
      </c>
      <c r="T230" s="13">
        <f t="shared" si="8"/>
        <v>1.7759420250655377E-3</v>
      </c>
      <c r="U230" s="62">
        <f>+R230/'סכום נכסי הקרן'!$C$42</f>
        <v>4.3434345473329958E-4</v>
      </c>
    </row>
    <row r="231" spans="2:21" ht="13.5" thickBot="1" x14ac:dyDescent="0.25">
      <c r="B231" s="58" t="s">
        <v>714</v>
      </c>
      <c r="C231" s="14" t="s">
        <v>715</v>
      </c>
      <c r="D231" s="14" t="s">
        <v>162</v>
      </c>
      <c r="E231" s="14" t="s">
        <v>240</v>
      </c>
      <c r="F231" s="21">
        <v>755</v>
      </c>
      <c r="G231" s="14" t="s">
        <v>525</v>
      </c>
      <c r="H231" s="14" t="s">
        <v>346</v>
      </c>
      <c r="I231" s="14" t="s">
        <v>96</v>
      </c>
      <c r="J231" s="54" t="s">
        <v>2591</v>
      </c>
      <c r="K231" s="23">
        <v>2.85</v>
      </c>
      <c r="L231" s="14" t="s">
        <v>49</v>
      </c>
      <c r="M231" s="13">
        <v>1.6400000000000001E-2</v>
      </c>
      <c r="N231" s="13">
        <v>4.53E-2</v>
      </c>
      <c r="O231" s="23">
        <v>6970000.0099999998</v>
      </c>
      <c r="P231" s="25">
        <v>92.71</v>
      </c>
      <c r="Q231" s="23">
        <v>0</v>
      </c>
      <c r="R231" s="23">
        <v>6461.8870100000004</v>
      </c>
      <c r="S231" s="13">
        <v>3.6091549346999999E-2</v>
      </c>
      <c r="T231" s="13">
        <f t="shared" si="8"/>
        <v>2.0831498500007832E-3</v>
      </c>
      <c r="U231" s="62">
        <f>+R231/'סכום נכסי הקרן'!$C$42</f>
        <v>5.0947749971911661E-4</v>
      </c>
    </row>
    <row r="232" spans="2:21" ht="13.5" thickBot="1" x14ac:dyDescent="0.25">
      <c r="B232" s="58" t="s">
        <v>716</v>
      </c>
      <c r="C232" s="14" t="s">
        <v>717</v>
      </c>
      <c r="D232" s="14" t="s">
        <v>162</v>
      </c>
      <c r="E232" s="14" t="s">
        <v>240</v>
      </c>
      <c r="F232" s="21">
        <v>767</v>
      </c>
      <c r="G232" s="14" t="s">
        <v>378</v>
      </c>
      <c r="H232" s="14" t="s">
        <v>346</v>
      </c>
      <c r="I232" s="14" t="s">
        <v>96</v>
      </c>
      <c r="J232" s="54" t="s">
        <v>2591</v>
      </c>
      <c r="K232" s="23">
        <v>4.99</v>
      </c>
      <c r="L232" s="14" t="s">
        <v>49</v>
      </c>
      <c r="M232" s="13">
        <v>1.9400000000000001E-2</v>
      </c>
      <c r="N232" s="13">
        <v>4.7100000000000003E-2</v>
      </c>
      <c r="O232" s="23">
        <v>5498000</v>
      </c>
      <c r="P232" s="25">
        <v>87.3</v>
      </c>
      <c r="Q232" s="23">
        <v>0</v>
      </c>
      <c r="R232" s="23">
        <v>4799.7539999999999</v>
      </c>
      <c r="S232" s="13">
        <v>8.9627734269999999E-3</v>
      </c>
      <c r="T232" s="13">
        <f t="shared" si="8"/>
        <v>1.5473199716533974E-3</v>
      </c>
      <c r="U232" s="62">
        <f>+R232/'סכום נכסי הקרן'!$C$42</f>
        <v>3.7842919001872624E-4</v>
      </c>
    </row>
    <row r="233" spans="2:21" ht="13.5" thickBot="1" x14ac:dyDescent="0.25">
      <c r="B233" s="58" t="s">
        <v>718</v>
      </c>
      <c r="C233" s="14" t="s">
        <v>719</v>
      </c>
      <c r="D233" s="14" t="s">
        <v>162</v>
      </c>
      <c r="E233" s="14" t="s">
        <v>240</v>
      </c>
      <c r="F233" s="21">
        <v>585</v>
      </c>
      <c r="G233" s="14" t="s">
        <v>378</v>
      </c>
      <c r="H233" s="14" t="s">
        <v>720</v>
      </c>
      <c r="I233" s="14" t="s">
        <v>285</v>
      </c>
      <c r="J233" s="54" t="s">
        <v>2591</v>
      </c>
      <c r="K233" s="23">
        <v>5.48</v>
      </c>
      <c r="L233" s="14" t="s">
        <v>49</v>
      </c>
      <c r="M233" s="13">
        <v>1.95E-2</v>
      </c>
      <c r="N233" s="13">
        <v>4.8599999999999997E-2</v>
      </c>
      <c r="O233" s="23">
        <v>11963710.939999999</v>
      </c>
      <c r="P233" s="25">
        <v>85.34</v>
      </c>
      <c r="Q233" s="23">
        <v>0</v>
      </c>
      <c r="R233" s="23">
        <v>10209.83092</v>
      </c>
      <c r="S233" s="13">
        <v>1.0930752510000001E-2</v>
      </c>
      <c r="T233" s="13">
        <f t="shared" si="8"/>
        <v>3.2913927025677529E-3</v>
      </c>
      <c r="U233" s="62">
        <f>+R233/'סכום נכסי הקרן'!$C$42</f>
        <v>8.0497834790777749E-4</v>
      </c>
    </row>
    <row r="234" spans="2:21" ht="13.5" thickBot="1" x14ac:dyDescent="0.25">
      <c r="B234" s="58" t="s">
        <v>721</v>
      </c>
      <c r="C234" s="14" t="s">
        <v>722</v>
      </c>
      <c r="D234" s="14" t="s">
        <v>162</v>
      </c>
      <c r="E234" s="14" t="s">
        <v>240</v>
      </c>
      <c r="F234" s="21">
        <v>416</v>
      </c>
      <c r="G234" s="14" t="s">
        <v>241</v>
      </c>
      <c r="H234" s="14" t="s">
        <v>346</v>
      </c>
      <c r="I234" s="14" t="s">
        <v>96</v>
      </c>
      <c r="J234" s="54" t="s">
        <v>2591</v>
      </c>
      <c r="K234" s="23">
        <v>0.81</v>
      </c>
      <c r="L234" s="14" t="s">
        <v>49</v>
      </c>
      <c r="M234" s="13">
        <v>2.5499999999999998E-2</v>
      </c>
      <c r="N234" s="13">
        <v>4.4299999999999999E-2</v>
      </c>
      <c r="O234" s="23">
        <v>4052924.4</v>
      </c>
      <c r="P234" s="25">
        <v>98.58</v>
      </c>
      <c r="Q234" s="23">
        <v>0</v>
      </c>
      <c r="R234" s="23">
        <v>3995.3728700000001</v>
      </c>
      <c r="S234" s="13">
        <v>2.0131352445999999E-2</v>
      </c>
      <c r="T234" s="13">
        <f t="shared" si="8"/>
        <v>1.2880077262195425E-3</v>
      </c>
      <c r="U234" s="62">
        <f>+R234/'סכום נכסי הקרן'!$C$42</f>
        <v>3.1500900233988945E-4</v>
      </c>
    </row>
    <row r="235" spans="2:21" ht="13.5" thickBot="1" x14ac:dyDescent="0.25">
      <c r="B235" s="58" t="s">
        <v>723</v>
      </c>
      <c r="C235" s="14" t="s">
        <v>724</v>
      </c>
      <c r="D235" s="14" t="s">
        <v>162</v>
      </c>
      <c r="E235" s="14" t="s">
        <v>240</v>
      </c>
      <c r="F235" s="21">
        <v>416</v>
      </c>
      <c r="G235" s="14" t="s">
        <v>241</v>
      </c>
      <c r="H235" s="14" t="s">
        <v>346</v>
      </c>
      <c r="I235" s="14" t="s">
        <v>96</v>
      </c>
      <c r="J235" s="54" t="s">
        <v>2591</v>
      </c>
      <c r="K235" s="23">
        <v>5.24</v>
      </c>
      <c r="L235" s="14" t="s">
        <v>49</v>
      </c>
      <c r="M235" s="13">
        <v>4.8899999999999999E-2</v>
      </c>
      <c r="N235" s="13">
        <v>4.7899999999999998E-2</v>
      </c>
      <c r="O235" s="23">
        <v>2230000</v>
      </c>
      <c r="P235" s="25">
        <v>100.78</v>
      </c>
      <c r="Q235" s="23">
        <v>0</v>
      </c>
      <c r="R235" s="23">
        <v>2247.3939999999998</v>
      </c>
      <c r="S235" s="13">
        <v>7.433382889E-3</v>
      </c>
      <c r="T235" s="13">
        <f t="shared" si="8"/>
        <v>7.2450330170546555E-4</v>
      </c>
      <c r="U235" s="62">
        <f>+R235/'סכום נכסי הקרן'!$C$42</f>
        <v>1.7719230841266973E-4</v>
      </c>
    </row>
    <row r="236" spans="2:21" ht="13.5" thickBot="1" x14ac:dyDescent="0.25">
      <c r="B236" s="58" t="s">
        <v>725</v>
      </c>
      <c r="C236" s="14" t="s">
        <v>726</v>
      </c>
      <c r="D236" s="14" t="s">
        <v>162</v>
      </c>
      <c r="E236" s="14" t="s">
        <v>240</v>
      </c>
      <c r="F236" s="21">
        <v>232</v>
      </c>
      <c r="G236" s="14" t="s">
        <v>727</v>
      </c>
      <c r="H236" s="14" t="s">
        <v>346</v>
      </c>
      <c r="I236" s="14" t="s">
        <v>96</v>
      </c>
      <c r="J236" s="54" t="s">
        <v>2591</v>
      </c>
      <c r="K236" s="23">
        <v>3.8</v>
      </c>
      <c r="L236" s="14" t="s">
        <v>49</v>
      </c>
      <c r="M236" s="13">
        <v>2.24E-2</v>
      </c>
      <c r="N236" s="13">
        <v>4.6300000000000001E-2</v>
      </c>
      <c r="O236" s="23">
        <v>6562785.6799999997</v>
      </c>
      <c r="P236" s="26">
        <v>92</v>
      </c>
      <c r="Q236" s="23">
        <v>0</v>
      </c>
      <c r="R236" s="23">
        <v>6037.7628299999997</v>
      </c>
      <c r="S236" s="13">
        <v>1.0674768664E-2</v>
      </c>
      <c r="T236" s="13">
        <f t="shared" si="8"/>
        <v>1.9464228814571616E-3</v>
      </c>
      <c r="U236" s="62">
        <f>+R236/'סכום נכסי הקרן'!$C$42</f>
        <v>4.7603808388556416E-4</v>
      </c>
    </row>
    <row r="237" spans="2:21" ht="13.5" thickBot="1" x14ac:dyDescent="0.25">
      <c r="B237" s="58" t="s">
        <v>728</v>
      </c>
      <c r="C237" s="14" t="s">
        <v>729</v>
      </c>
      <c r="D237" s="14" t="s">
        <v>162</v>
      </c>
      <c r="E237" s="14" t="s">
        <v>240</v>
      </c>
      <c r="F237" s="21">
        <v>323</v>
      </c>
      <c r="G237" s="14" t="s">
        <v>241</v>
      </c>
      <c r="H237" s="14" t="s">
        <v>346</v>
      </c>
      <c r="I237" s="14" t="s">
        <v>96</v>
      </c>
      <c r="J237" s="54" t="s">
        <v>2591</v>
      </c>
      <c r="K237" s="23">
        <v>0.98</v>
      </c>
      <c r="L237" s="14" t="s">
        <v>49</v>
      </c>
      <c r="M237" s="13">
        <v>3.5000000000000003E-2</v>
      </c>
      <c r="N237" s="13">
        <v>4.6699999999999998E-2</v>
      </c>
      <c r="O237" s="23">
        <v>7327325.5800000001</v>
      </c>
      <c r="P237" s="25">
        <v>98.94</v>
      </c>
      <c r="Q237" s="23">
        <v>0</v>
      </c>
      <c r="R237" s="23">
        <v>7249.6559299999999</v>
      </c>
      <c r="S237" s="13">
        <v>1.0541852688E-2</v>
      </c>
      <c r="T237" s="13">
        <f t="shared" si="8"/>
        <v>2.3371067367420257E-3</v>
      </c>
      <c r="U237" s="62">
        <f>+R237/'סכום נכסי הקרן'!$C$42</f>
        <v>5.7158792336114636E-4</v>
      </c>
    </row>
    <row r="238" spans="2:21" ht="13.5" thickBot="1" x14ac:dyDescent="0.25">
      <c r="B238" s="58" t="s">
        <v>730</v>
      </c>
      <c r="C238" s="14" t="s">
        <v>731</v>
      </c>
      <c r="D238" s="14" t="s">
        <v>162</v>
      </c>
      <c r="E238" s="14" t="s">
        <v>240</v>
      </c>
      <c r="F238" s="21">
        <v>1431</v>
      </c>
      <c r="G238" s="14" t="s">
        <v>378</v>
      </c>
      <c r="H238" s="14" t="s">
        <v>720</v>
      </c>
      <c r="I238" s="14" t="s">
        <v>285</v>
      </c>
      <c r="J238" s="54" t="s">
        <v>2591</v>
      </c>
      <c r="K238" s="23">
        <v>0.5</v>
      </c>
      <c r="L238" s="14" t="s">
        <v>49</v>
      </c>
      <c r="M238" s="13">
        <v>4.1000000000000002E-2</v>
      </c>
      <c r="N238" s="13">
        <v>5.2299999999999999E-2</v>
      </c>
      <c r="O238" s="23">
        <v>1050000</v>
      </c>
      <c r="P238" s="25">
        <v>99.49</v>
      </c>
      <c r="Q238" s="23">
        <v>21.524999999999999</v>
      </c>
      <c r="R238" s="23">
        <v>1066.17</v>
      </c>
      <c r="S238" s="13">
        <v>3.5000000000000001E-3</v>
      </c>
      <c r="T238" s="13">
        <f t="shared" si="8"/>
        <v>3.4370639290632455E-4</v>
      </c>
      <c r="U238" s="62">
        <f>+R238/'סכום נכסי הקרן'!$C$42</f>
        <v>8.4060526752468024E-5</v>
      </c>
    </row>
    <row r="239" spans="2:21" ht="13.5" thickBot="1" x14ac:dyDescent="0.25">
      <c r="B239" s="58" t="s">
        <v>732</v>
      </c>
      <c r="C239" s="14" t="s">
        <v>733</v>
      </c>
      <c r="D239" s="14" t="s">
        <v>162</v>
      </c>
      <c r="E239" s="14" t="s">
        <v>240</v>
      </c>
      <c r="F239" s="21">
        <v>1665</v>
      </c>
      <c r="G239" s="14" t="s">
        <v>351</v>
      </c>
      <c r="H239" s="14" t="s">
        <v>346</v>
      </c>
      <c r="I239" s="14" t="s">
        <v>96</v>
      </c>
      <c r="J239" s="54" t="s">
        <v>2591</v>
      </c>
      <c r="K239" s="23">
        <v>3.12</v>
      </c>
      <c r="L239" s="14" t="s">
        <v>49</v>
      </c>
      <c r="M239" s="13">
        <v>6.3500000000000001E-2</v>
      </c>
      <c r="N239" s="13">
        <v>5.7500000000000002E-2</v>
      </c>
      <c r="O239" s="23">
        <v>10224270</v>
      </c>
      <c r="P239" s="25">
        <v>102.09</v>
      </c>
      <c r="Q239" s="23">
        <v>0</v>
      </c>
      <c r="R239" s="23">
        <v>10437.95724</v>
      </c>
      <c r="S239" s="13">
        <v>2.4937243902E-2</v>
      </c>
      <c r="T239" s="13">
        <f t="shared" si="8"/>
        <v>3.3649348905623443E-3</v>
      </c>
      <c r="U239" s="62">
        <f>+R239/'סכום נכסי הקרן'!$C$42</f>
        <v>8.2296461522471756E-4</v>
      </c>
    </row>
    <row r="240" spans="2:21" ht="13.5" thickBot="1" x14ac:dyDescent="0.25">
      <c r="B240" s="58" t="s">
        <v>734</v>
      </c>
      <c r="C240" s="14" t="s">
        <v>735</v>
      </c>
      <c r="D240" s="14" t="s">
        <v>162</v>
      </c>
      <c r="E240" s="14" t="s">
        <v>240</v>
      </c>
      <c r="F240" s="21">
        <v>643</v>
      </c>
      <c r="G240" s="14" t="s">
        <v>727</v>
      </c>
      <c r="H240" s="14" t="s">
        <v>346</v>
      </c>
      <c r="I240" s="14" t="s">
        <v>96</v>
      </c>
      <c r="J240" s="54" t="s">
        <v>2591</v>
      </c>
      <c r="K240" s="23">
        <v>0.57999999999999996</v>
      </c>
      <c r="L240" s="14" t="s">
        <v>49</v>
      </c>
      <c r="M240" s="13">
        <v>2.3599999999999999E-2</v>
      </c>
      <c r="N240" s="13">
        <v>4.9700000000000001E-2</v>
      </c>
      <c r="O240" s="23">
        <v>30595.119999999999</v>
      </c>
      <c r="P240" s="25">
        <v>99.55</v>
      </c>
      <c r="Q240" s="23">
        <v>0</v>
      </c>
      <c r="R240" s="23">
        <v>30.457439999999998</v>
      </c>
      <c r="S240" s="13">
        <v>3.42802464E-4</v>
      </c>
      <c r="T240" s="13">
        <f t="shared" si="8"/>
        <v>9.8187126251543413E-6</v>
      </c>
      <c r="U240" s="62">
        <f>+R240/'סכום נכסי הקרן'!$C$42</f>
        <v>2.4013698096285671E-6</v>
      </c>
    </row>
    <row r="241" spans="2:21" ht="13.5" thickBot="1" x14ac:dyDescent="0.25">
      <c r="B241" s="58" t="s">
        <v>736</v>
      </c>
      <c r="C241" s="14" t="s">
        <v>737</v>
      </c>
      <c r="D241" s="14" t="s">
        <v>162</v>
      </c>
      <c r="E241" s="14" t="s">
        <v>240</v>
      </c>
      <c r="F241" s="21">
        <v>1060</v>
      </c>
      <c r="G241" s="14" t="s">
        <v>351</v>
      </c>
      <c r="H241" s="14" t="s">
        <v>720</v>
      </c>
      <c r="I241" s="14" t="s">
        <v>285</v>
      </c>
      <c r="J241" s="54" t="s">
        <v>2591</v>
      </c>
      <c r="K241" s="23">
        <v>4.47</v>
      </c>
      <c r="L241" s="14" t="s">
        <v>49</v>
      </c>
      <c r="M241" s="13">
        <v>3.6900000000000002E-2</v>
      </c>
      <c r="N241" s="13">
        <v>4.8899999999999999E-2</v>
      </c>
      <c r="O241" s="23">
        <v>65604.12</v>
      </c>
      <c r="P241" s="25">
        <v>96.53</v>
      </c>
      <c r="Q241" s="23">
        <v>0</v>
      </c>
      <c r="R241" s="23">
        <v>63.327660000000002</v>
      </c>
      <c r="S241" s="13">
        <v>2.34300428E-4</v>
      </c>
      <c r="T241" s="13">
        <f t="shared" si="8"/>
        <v>2.0415244838813822E-5</v>
      </c>
      <c r="U241" s="62">
        <f>+R241/'סכום נכסי הקרן'!$C$42</f>
        <v>4.9929715313704182E-6</v>
      </c>
    </row>
    <row r="242" spans="2:21" ht="13.5" thickBot="1" x14ac:dyDescent="0.25">
      <c r="B242" s="58" t="s">
        <v>738</v>
      </c>
      <c r="C242" s="14" t="s">
        <v>739</v>
      </c>
      <c r="D242" s="14" t="s">
        <v>162</v>
      </c>
      <c r="E242" s="14" t="s">
        <v>240</v>
      </c>
      <c r="F242" s="21">
        <v>1060</v>
      </c>
      <c r="G242" s="14" t="s">
        <v>351</v>
      </c>
      <c r="H242" s="14" t="s">
        <v>720</v>
      </c>
      <c r="I242" s="14" t="s">
        <v>285</v>
      </c>
      <c r="J242" s="54" t="s">
        <v>2591</v>
      </c>
      <c r="K242" s="23">
        <v>6.34</v>
      </c>
      <c r="L242" s="14" t="s">
        <v>49</v>
      </c>
      <c r="M242" s="13">
        <v>2.8000000000000001E-2</v>
      </c>
      <c r="N242" s="13">
        <v>5.3699999999999998E-2</v>
      </c>
      <c r="O242" s="23">
        <v>2698231.84</v>
      </c>
      <c r="P242" s="25">
        <v>86.05</v>
      </c>
      <c r="Q242" s="23">
        <v>0</v>
      </c>
      <c r="R242" s="23">
        <v>2321.8285000000001</v>
      </c>
      <c r="S242" s="13">
        <v>4.868956273E-3</v>
      </c>
      <c r="T242" s="13">
        <f t="shared" si="8"/>
        <v>7.484991124136884E-4</v>
      </c>
      <c r="U242" s="62">
        <f>+R242/'סכום נכסי הקרן'!$C$42</f>
        <v>1.8306098158726346E-4</v>
      </c>
    </row>
    <row r="243" spans="2:21" ht="13.5" thickBot="1" x14ac:dyDescent="0.25">
      <c r="B243" s="58" t="s">
        <v>740</v>
      </c>
      <c r="C243" s="14" t="s">
        <v>741</v>
      </c>
      <c r="D243" s="14" t="s">
        <v>162</v>
      </c>
      <c r="E243" s="14" t="s">
        <v>240</v>
      </c>
      <c r="F243" s="21">
        <v>1737</v>
      </c>
      <c r="G243" s="14" t="s">
        <v>351</v>
      </c>
      <c r="H243" s="14" t="s">
        <v>346</v>
      </c>
      <c r="I243" s="14" t="s">
        <v>96</v>
      </c>
      <c r="J243" s="54" t="s">
        <v>2591</v>
      </c>
      <c r="K243" s="23">
        <v>0.99</v>
      </c>
      <c r="L243" s="14" t="s">
        <v>49</v>
      </c>
      <c r="M243" s="13">
        <v>3.3799999999999997E-2</v>
      </c>
      <c r="N243" s="13">
        <v>5.6000000000000001E-2</v>
      </c>
      <c r="O243" s="23">
        <v>1022000</v>
      </c>
      <c r="P243" s="25">
        <v>97.94</v>
      </c>
      <c r="Q243" s="23">
        <v>0</v>
      </c>
      <c r="R243" s="23">
        <v>1000.9468000000001</v>
      </c>
      <c r="S243" s="13">
        <v>4.9943251849999997E-3</v>
      </c>
      <c r="T243" s="13">
        <f t="shared" si="8"/>
        <v>3.2268007364597413E-4</v>
      </c>
      <c r="U243" s="62">
        <f>+R243/'סכום נכסי הקרן'!$C$42</f>
        <v>7.8918104297811089E-5</v>
      </c>
    </row>
    <row r="244" spans="2:21" ht="13.5" thickBot="1" x14ac:dyDescent="0.25">
      <c r="B244" s="58" t="s">
        <v>742</v>
      </c>
      <c r="C244" s="14" t="s">
        <v>743</v>
      </c>
      <c r="D244" s="14" t="s">
        <v>162</v>
      </c>
      <c r="E244" s="14" t="s">
        <v>240</v>
      </c>
      <c r="F244" s="21">
        <v>1737</v>
      </c>
      <c r="G244" s="14" t="s">
        <v>351</v>
      </c>
      <c r="H244" s="14" t="s">
        <v>346</v>
      </c>
      <c r="I244" s="14" t="s">
        <v>96</v>
      </c>
      <c r="J244" s="54" t="s">
        <v>2591</v>
      </c>
      <c r="K244" s="23">
        <v>2.84</v>
      </c>
      <c r="L244" s="14" t="s">
        <v>49</v>
      </c>
      <c r="M244" s="13">
        <v>3.49E-2</v>
      </c>
      <c r="N244" s="13">
        <v>6.3200000000000006E-2</v>
      </c>
      <c r="O244" s="23">
        <v>10214500</v>
      </c>
      <c r="P244" s="25">
        <v>92.66</v>
      </c>
      <c r="Q244" s="23">
        <v>0</v>
      </c>
      <c r="R244" s="23">
        <v>9464.7556999999997</v>
      </c>
      <c r="S244" s="13">
        <v>1.0803252134E-2</v>
      </c>
      <c r="T244" s="13">
        <f t="shared" si="8"/>
        <v>3.0511991909231875E-3</v>
      </c>
      <c r="U244" s="62">
        <f>+R244/'סכום נכסי הקרן'!$C$42</f>
        <v>7.4623404309390065E-4</v>
      </c>
    </row>
    <row r="245" spans="2:21" ht="13.5" thickBot="1" x14ac:dyDescent="0.25">
      <c r="B245" s="58" t="s">
        <v>744</v>
      </c>
      <c r="C245" s="14" t="s">
        <v>745</v>
      </c>
      <c r="D245" s="14" t="s">
        <v>162</v>
      </c>
      <c r="E245" s="14" t="s">
        <v>240</v>
      </c>
      <c r="F245" s="21">
        <v>1527</v>
      </c>
      <c r="G245" s="14" t="s">
        <v>378</v>
      </c>
      <c r="H245" s="14" t="s">
        <v>346</v>
      </c>
      <c r="I245" s="14" t="s">
        <v>96</v>
      </c>
      <c r="J245" s="54" t="s">
        <v>2591</v>
      </c>
      <c r="K245" s="23">
        <v>0.08</v>
      </c>
      <c r="L245" s="14" t="s">
        <v>49</v>
      </c>
      <c r="M245" s="13">
        <v>3.85E-2</v>
      </c>
      <c r="N245" s="13">
        <v>7.2499999999999995E-2</v>
      </c>
      <c r="O245" s="23">
        <v>1000000</v>
      </c>
      <c r="P245" s="25">
        <v>101.34</v>
      </c>
      <c r="Q245" s="23">
        <v>0</v>
      </c>
      <c r="R245" s="23">
        <v>1013.4</v>
      </c>
      <c r="S245" s="13">
        <v>2.5073276650000001E-3</v>
      </c>
      <c r="T245" s="13">
        <f t="shared" si="8"/>
        <v>3.2669467211726954E-4</v>
      </c>
      <c r="U245" s="62">
        <f>+R245/'סכום נכסי הקרן'!$C$42</f>
        <v>7.9899957615531375E-5</v>
      </c>
    </row>
    <row r="246" spans="2:21" ht="13.5" thickBot="1" x14ac:dyDescent="0.25">
      <c r="B246" s="58" t="s">
        <v>746</v>
      </c>
      <c r="C246" s="14" t="s">
        <v>747</v>
      </c>
      <c r="D246" s="14" t="s">
        <v>162</v>
      </c>
      <c r="E246" s="14" t="s">
        <v>240</v>
      </c>
      <c r="F246" s="21">
        <v>1662</v>
      </c>
      <c r="G246" s="14" t="s">
        <v>351</v>
      </c>
      <c r="H246" s="14" t="s">
        <v>346</v>
      </c>
      <c r="I246" s="14" t="s">
        <v>96</v>
      </c>
      <c r="J246" s="54" t="s">
        <v>2591</v>
      </c>
      <c r="K246" s="23">
        <v>2.29</v>
      </c>
      <c r="L246" s="14" t="s">
        <v>49</v>
      </c>
      <c r="M246" s="13">
        <v>0.09</v>
      </c>
      <c r="N246" s="13">
        <v>7.7200000000000005E-2</v>
      </c>
      <c r="O246" s="23">
        <v>7000000</v>
      </c>
      <c r="P246" s="25">
        <v>103.22</v>
      </c>
      <c r="Q246" s="23">
        <v>0</v>
      </c>
      <c r="R246" s="23">
        <v>7225.4</v>
      </c>
      <c r="S246" s="13">
        <v>1.9444444444000002E-2</v>
      </c>
      <c r="T246" s="13">
        <f t="shared" si="8"/>
        <v>2.3292872349675543E-3</v>
      </c>
      <c r="U246" s="62">
        <f>+R246/'סכום נכסי הקרן'!$C$42</f>
        <v>5.6967550202808399E-4</v>
      </c>
    </row>
    <row r="247" spans="2:21" ht="13.5" thickBot="1" x14ac:dyDescent="0.25">
      <c r="B247" s="58" t="s">
        <v>746</v>
      </c>
      <c r="C247" s="14" t="s">
        <v>748</v>
      </c>
      <c r="D247" s="14" t="s">
        <v>162</v>
      </c>
      <c r="E247" s="14" t="s">
        <v>240</v>
      </c>
      <c r="F247" s="21">
        <v>1662</v>
      </c>
      <c r="G247" s="14" t="s">
        <v>351</v>
      </c>
      <c r="H247" s="14" t="s">
        <v>346</v>
      </c>
      <c r="I247" s="14" t="s">
        <v>96</v>
      </c>
      <c r="J247" s="54" t="s">
        <v>2591</v>
      </c>
      <c r="K247" s="23">
        <v>2.294</v>
      </c>
      <c r="L247" s="14" t="s">
        <v>49</v>
      </c>
      <c r="M247" s="13">
        <v>0.09</v>
      </c>
      <c r="N247" s="13">
        <v>7.7200000000000005E-2</v>
      </c>
      <c r="O247" s="23">
        <v>1200000</v>
      </c>
      <c r="P247" s="25">
        <v>101.68689999999999</v>
      </c>
      <c r="Q247" s="23">
        <v>0</v>
      </c>
      <c r="R247" s="23">
        <v>1220.2428</v>
      </c>
      <c r="S247" s="13">
        <v>3.3333333329999999E-3</v>
      </c>
      <c r="T247" s="13">
        <f t="shared" si="8"/>
        <v>3.9337558856271853E-4</v>
      </c>
      <c r="U247" s="62">
        <f>+R247/'סכום נכסי הקרן'!$C$42</f>
        <v>9.6208158674420091E-5</v>
      </c>
    </row>
    <row r="248" spans="2:21" ht="13.5" thickBot="1" x14ac:dyDescent="0.25">
      <c r="B248" s="58" t="s">
        <v>746</v>
      </c>
      <c r="C248" s="14" t="s">
        <v>748</v>
      </c>
      <c r="D248" s="14" t="s">
        <v>162</v>
      </c>
      <c r="E248" s="14" t="s">
        <v>240</v>
      </c>
      <c r="F248" s="21">
        <v>1662</v>
      </c>
      <c r="G248" s="14" t="s">
        <v>351</v>
      </c>
      <c r="H248" s="14" t="s">
        <v>346</v>
      </c>
      <c r="I248" s="14" t="s">
        <v>96</v>
      </c>
      <c r="J248" s="54" t="s">
        <v>2591</v>
      </c>
      <c r="K248" s="23">
        <v>2.294</v>
      </c>
      <c r="L248" s="14" t="s">
        <v>49</v>
      </c>
      <c r="M248" s="13">
        <v>0.09</v>
      </c>
      <c r="N248" s="13">
        <v>7.7200000000000005E-2</v>
      </c>
      <c r="O248" s="23">
        <v>2500000</v>
      </c>
      <c r="P248" s="25">
        <v>102.95359999999999</v>
      </c>
      <c r="Q248" s="23">
        <v>0</v>
      </c>
      <c r="R248" s="23">
        <v>2573.84</v>
      </c>
      <c r="S248" s="13">
        <v>6.9444444440000001E-3</v>
      </c>
      <c r="T248" s="13">
        <f t="shared" si="8"/>
        <v>8.2974128170743358E-4</v>
      </c>
      <c r="U248" s="62">
        <f>+R248/'סכום נכסי הקרן'!$C$42</f>
        <v>2.0293043902620808E-4</v>
      </c>
    </row>
    <row r="249" spans="2:21" ht="13.5" thickBot="1" x14ac:dyDescent="0.25">
      <c r="B249" s="58" t="s">
        <v>749</v>
      </c>
      <c r="C249" s="14" t="s">
        <v>750</v>
      </c>
      <c r="D249" s="14" t="s">
        <v>162</v>
      </c>
      <c r="E249" s="14" t="s">
        <v>240</v>
      </c>
      <c r="F249" s="21">
        <v>777</v>
      </c>
      <c r="G249" s="14" t="s">
        <v>438</v>
      </c>
      <c r="H249" s="14" t="s">
        <v>346</v>
      </c>
      <c r="I249" s="14" t="s">
        <v>96</v>
      </c>
      <c r="J249" s="54" t="s">
        <v>2591</v>
      </c>
      <c r="K249" s="23">
        <v>3.03</v>
      </c>
      <c r="L249" s="14" t="s">
        <v>49</v>
      </c>
      <c r="M249" s="13">
        <v>5.0900000000000001E-2</v>
      </c>
      <c r="N249" s="13">
        <v>4.19E-2</v>
      </c>
      <c r="O249" s="23">
        <v>164404.20000000001</v>
      </c>
      <c r="P249" s="25">
        <v>103.81</v>
      </c>
      <c r="Q249" s="23">
        <v>0</v>
      </c>
      <c r="R249" s="23">
        <v>170.66800000000001</v>
      </c>
      <c r="S249" s="13">
        <v>2.6539976700000001E-4</v>
      </c>
      <c r="T249" s="13">
        <f t="shared" si="8"/>
        <v>5.5019070752822346E-5</v>
      </c>
      <c r="U249" s="62">
        <f>+R249/'סכום נכסי הקרן'!$C$42</f>
        <v>1.345605483158428E-5</v>
      </c>
    </row>
    <row r="250" spans="2:21" ht="13.5" thickBot="1" x14ac:dyDescent="0.25">
      <c r="B250" s="58" t="s">
        <v>751</v>
      </c>
      <c r="C250" s="14" t="s">
        <v>752</v>
      </c>
      <c r="D250" s="14" t="s">
        <v>162</v>
      </c>
      <c r="E250" s="14" t="s">
        <v>240</v>
      </c>
      <c r="F250" s="21">
        <v>141</v>
      </c>
      <c r="G250" s="14" t="s">
        <v>304</v>
      </c>
      <c r="H250" s="14" t="s">
        <v>346</v>
      </c>
      <c r="I250" s="14" t="s">
        <v>96</v>
      </c>
      <c r="J250" s="54" t="s">
        <v>2591</v>
      </c>
      <c r="K250" s="23">
        <v>3.63</v>
      </c>
      <c r="L250" s="14" t="s">
        <v>49</v>
      </c>
      <c r="M250" s="13">
        <v>4.5600000000000002E-2</v>
      </c>
      <c r="N250" s="13">
        <v>5.0900000000000001E-2</v>
      </c>
      <c r="O250" s="23">
        <v>9562022.9199999999</v>
      </c>
      <c r="P250" s="25">
        <v>98.58</v>
      </c>
      <c r="Q250" s="23">
        <v>0</v>
      </c>
      <c r="R250" s="23">
        <v>9426.2421900000008</v>
      </c>
      <c r="S250" s="13">
        <v>1.8524909296000001E-2</v>
      </c>
      <c r="T250" s="13">
        <f t="shared" si="8"/>
        <v>3.0387834039471316E-3</v>
      </c>
      <c r="U250" s="62">
        <f>+R250/'סכום נכסי הקרן'!$C$42</f>
        <v>7.4319750488921813E-4</v>
      </c>
    </row>
    <row r="251" spans="2:21" ht="13.5" thickBot="1" x14ac:dyDescent="0.25">
      <c r="B251" s="58" t="s">
        <v>753</v>
      </c>
      <c r="C251" s="14" t="s">
        <v>754</v>
      </c>
      <c r="D251" s="14" t="s">
        <v>162</v>
      </c>
      <c r="E251" s="14" t="s">
        <v>240</v>
      </c>
      <c r="F251" s="21">
        <v>390</v>
      </c>
      <c r="G251" s="14" t="s">
        <v>241</v>
      </c>
      <c r="H251" s="14" t="s">
        <v>446</v>
      </c>
      <c r="I251" s="14" t="s">
        <v>96</v>
      </c>
      <c r="J251" s="54" t="s">
        <v>2591</v>
      </c>
      <c r="K251" s="23">
        <v>1.55</v>
      </c>
      <c r="L251" s="14" t="s">
        <v>49</v>
      </c>
      <c r="M251" s="13">
        <v>3.85E-2</v>
      </c>
      <c r="N251" s="13">
        <v>5.16E-2</v>
      </c>
      <c r="O251" s="23">
        <v>1102500.1499999999</v>
      </c>
      <c r="P251" s="25">
        <v>101.22</v>
      </c>
      <c r="Q251" s="23">
        <v>0</v>
      </c>
      <c r="R251" s="23">
        <v>1115.95065</v>
      </c>
      <c r="S251" s="13">
        <v>1.1504557710000001E-3</v>
      </c>
      <c r="T251" s="13">
        <f t="shared" si="8"/>
        <v>3.5975442244010644E-4</v>
      </c>
      <c r="U251" s="62">
        <f>+R251/'סכום נכסי הקרן'!$C$42</f>
        <v>8.798540520626079E-5</v>
      </c>
    </row>
    <row r="252" spans="2:21" ht="13.5" thickBot="1" x14ac:dyDescent="0.25">
      <c r="B252" s="58" t="s">
        <v>755</v>
      </c>
      <c r="C252" s="14" t="s">
        <v>756</v>
      </c>
      <c r="D252" s="14" t="s">
        <v>162</v>
      </c>
      <c r="E252" s="14" t="s">
        <v>240</v>
      </c>
      <c r="F252" s="21">
        <v>390</v>
      </c>
      <c r="G252" s="14" t="s">
        <v>241</v>
      </c>
      <c r="H252" s="14" t="s">
        <v>446</v>
      </c>
      <c r="I252" s="14" t="s">
        <v>96</v>
      </c>
      <c r="J252" s="54" t="s">
        <v>2591</v>
      </c>
      <c r="K252" s="23">
        <v>1.55</v>
      </c>
      <c r="L252" s="14" t="s">
        <v>49</v>
      </c>
      <c r="M252" s="13">
        <v>6.9900000000000004E-2</v>
      </c>
      <c r="N252" s="13">
        <v>6.0900000000000003E-2</v>
      </c>
      <c r="O252" s="23">
        <v>2653382</v>
      </c>
      <c r="P252" s="25">
        <v>102.21</v>
      </c>
      <c r="Q252" s="23">
        <v>0</v>
      </c>
      <c r="R252" s="23">
        <v>2712.0217400000001</v>
      </c>
      <c r="S252" s="13">
        <v>1.8961086339999999E-3</v>
      </c>
      <c r="T252" s="13">
        <f t="shared" si="8"/>
        <v>8.7428759929367172E-4</v>
      </c>
      <c r="U252" s="62">
        <f>+R252/'סכום נכסי הקרן'!$C$42</f>
        <v>2.13825164869153E-4</v>
      </c>
    </row>
    <row r="253" spans="2:21" ht="13.5" thickBot="1" x14ac:dyDescent="0.25">
      <c r="B253" s="58" t="s">
        <v>757</v>
      </c>
      <c r="C253" s="14" t="s">
        <v>758</v>
      </c>
      <c r="D253" s="14" t="s">
        <v>162</v>
      </c>
      <c r="E253" s="14" t="s">
        <v>240</v>
      </c>
      <c r="F253" s="21">
        <v>390</v>
      </c>
      <c r="G253" s="14" t="s">
        <v>241</v>
      </c>
      <c r="H253" s="14" t="s">
        <v>446</v>
      </c>
      <c r="I253" s="14" t="s">
        <v>96</v>
      </c>
      <c r="J253" s="54" t="s">
        <v>2591</v>
      </c>
      <c r="K253" s="23">
        <v>4.92</v>
      </c>
      <c r="L253" s="14" t="s">
        <v>49</v>
      </c>
      <c r="M253" s="13">
        <v>2.6599999999999999E-2</v>
      </c>
      <c r="N253" s="13">
        <v>5.5899999999999998E-2</v>
      </c>
      <c r="O253" s="23">
        <v>120000</v>
      </c>
      <c r="P253" s="25">
        <v>88.93</v>
      </c>
      <c r="Q253" s="23">
        <v>0</v>
      </c>
      <c r="R253" s="23">
        <v>106.71599999999999</v>
      </c>
      <c r="S253" s="13">
        <v>7.4652121100000001E-4</v>
      </c>
      <c r="T253" s="13">
        <f t="shared" si="8"/>
        <v>3.4402554400697192E-5</v>
      </c>
      <c r="U253" s="62">
        <f>+R253/'סכום נכסי הקרן'!$C$42</f>
        <v>8.413858177322918E-6</v>
      </c>
    </row>
    <row r="254" spans="2:21" ht="13.5" thickBot="1" x14ac:dyDescent="0.25">
      <c r="B254" s="58" t="s">
        <v>759</v>
      </c>
      <c r="C254" s="14" t="s">
        <v>760</v>
      </c>
      <c r="D254" s="14" t="s">
        <v>162</v>
      </c>
      <c r="E254" s="14" t="s">
        <v>240</v>
      </c>
      <c r="F254" s="21">
        <v>390</v>
      </c>
      <c r="G254" s="14" t="s">
        <v>241</v>
      </c>
      <c r="H254" s="14" t="s">
        <v>446</v>
      </c>
      <c r="I254" s="14" t="s">
        <v>96</v>
      </c>
      <c r="J254" s="54" t="s">
        <v>2591</v>
      </c>
      <c r="K254" s="23">
        <v>6.7</v>
      </c>
      <c r="L254" s="14" t="s">
        <v>49</v>
      </c>
      <c r="M254" s="13">
        <v>4.9399999999999999E-2</v>
      </c>
      <c r="N254" s="13">
        <v>6.1199999999999997E-2</v>
      </c>
      <c r="O254" s="23">
        <v>14990</v>
      </c>
      <c r="P254" s="25">
        <v>96.55</v>
      </c>
      <c r="Q254" s="23">
        <v>0</v>
      </c>
      <c r="R254" s="23">
        <v>14.47284</v>
      </c>
      <c r="S254" s="13">
        <v>1.6700070521311798E-5</v>
      </c>
      <c r="T254" s="13">
        <f t="shared" si="8"/>
        <v>4.6656796116101279E-6</v>
      </c>
      <c r="U254" s="62">
        <f>+R254/'סכום נכסי הקרן'!$C$42</f>
        <v>1.1410887138112958E-6</v>
      </c>
    </row>
    <row r="255" spans="2:21" ht="13.5" thickBot="1" x14ac:dyDescent="0.25">
      <c r="B255" s="58" t="s">
        <v>761</v>
      </c>
      <c r="C255" s="14" t="s">
        <v>762</v>
      </c>
      <c r="D255" s="14" t="s">
        <v>162</v>
      </c>
      <c r="E255" s="14" t="s">
        <v>240</v>
      </c>
      <c r="F255" s="21">
        <v>694</v>
      </c>
      <c r="G255" s="14" t="s">
        <v>525</v>
      </c>
      <c r="H255" s="14" t="s">
        <v>446</v>
      </c>
      <c r="I255" s="14" t="s">
        <v>96</v>
      </c>
      <c r="J255" s="54" t="s">
        <v>2591</v>
      </c>
      <c r="K255" s="23">
        <v>2.9980000000000002</v>
      </c>
      <c r="L255" s="14" t="s">
        <v>49</v>
      </c>
      <c r="M255" s="13">
        <v>2.0400000000000001E-2</v>
      </c>
      <c r="N255" s="13">
        <v>4.7899999999999998E-2</v>
      </c>
      <c r="O255" s="23">
        <v>7100000</v>
      </c>
      <c r="P255" s="25">
        <v>92.341300000000004</v>
      </c>
      <c r="Q255" s="23">
        <v>0</v>
      </c>
      <c r="R255" s="23">
        <v>6556.2322999999997</v>
      </c>
      <c r="S255" s="13">
        <v>1.5773815079000001E-2</v>
      </c>
      <c r="T255" s="13">
        <f t="shared" si="8"/>
        <v>2.1135643986314899E-3</v>
      </c>
      <c r="U255" s="62">
        <f>+R255/'סכום נכסי הקרן'!$C$42</f>
        <v>5.1691600837534813E-4</v>
      </c>
    </row>
    <row r="256" spans="2:21" ht="13.5" thickBot="1" x14ac:dyDescent="0.25">
      <c r="B256" s="58" t="s">
        <v>763</v>
      </c>
      <c r="C256" s="14" t="s">
        <v>764</v>
      </c>
      <c r="D256" s="14" t="s">
        <v>162</v>
      </c>
      <c r="E256" s="14" t="s">
        <v>240</v>
      </c>
      <c r="F256" s="21">
        <v>230</v>
      </c>
      <c r="G256" s="14" t="s">
        <v>451</v>
      </c>
      <c r="H256" s="14" t="s">
        <v>446</v>
      </c>
      <c r="I256" s="14" t="s">
        <v>96</v>
      </c>
      <c r="J256" s="54" t="s">
        <v>2591</v>
      </c>
      <c r="K256" s="23">
        <v>8.52</v>
      </c>
      <c r="L256" s="14" t="s">
        <v>49</v>
      </c>
      <c r="M256" s="13">
        <v>2.7900000000000001E-2</v>
      </c>
      <c r="N256" s="13">
        <v>5.0099999999999999E-2</v>
      </c>
      <c r="O256" s="23">
        <v>7245000</v>
      </c>
      <c r="P256" s="25">
        <v>83.51</v>
      </c>
      <c r="Q256" s="23">
        <v>0</v>
      </c>
      <c r="R256" s="23">
        <v>6050.2995000000001</v>
      </c>
      <c r="S256" s="13">
        <v>1.6847270021000001E-2</v>
      </c>
      <c r="T256" s="13">
        <f t="shared" si="8"/>
        <v>1.9504643885571147E-3</v>
      </c>
      <c r="U256" s="62">
        <f>+R256/'סכום נכסי הקרן'!$C$42</f>
        <v>4.7702651826649956E-4</v>
      </c>
    </row>
    <row r="257" spans="2:21" ht="13.5" thickBot="1" x14ac:dyDescent="0.25">
      <c r="B257" s="58" t="s">
        <v>765</v>
      </c>
      <c r="C257" s="14" t="s">
        <v>766</v>
      </c>
      <c r="D257" s="14" t="s">
        <v>162</v>
      </c>
      <c r="E257" s="14" t="s">
        <v>240</v>
      </c>
      <c r="F257" s="21">
        <v>230</v>
      </c>
      <c r="G257" s="14" t="s">
        <v>451</v>
      </c>
      <c r="H257" s="14" t="s">
        <v>446</v>
      </c>
      <c r="I257" s="14" t="s">
        <v>96</v>
      </c>
      <c r="J257" s="54" t="s">
        <v>2591</v>
      </c>
      <c r="K257" s="23">
        <v>1.39</v>
      </c>
      <c r="L257" s="14" t="s">
        <v>49</v>
      </c>
      <c r="M257" s="13">
        <v>3.6499999999999998E-2</v>
      </c>
      <c r="N257" s="13">
        <v>4.2500000000000003E-2</v>
      </c>
      <c r="O257" s="23">
        <v>150000</v>
      </c>
      <c r="P257" s="25">
        <v>99.54</v>
      </c>
      <c r="Q257" s="23">
        <v>0</v>
      </c>
      <c r="R257" s="23">
        <v>149.31</v>
      </c>
      <c r="S257" s="13">
        <v>1.4084759599999999E-4</v>
      </c>
      <c r="T257" s="13">
        <f t="shared" si="8"/>
        <v>4.8133788724915649E-5</v>
      </c>
      <c r="U257" s="62">
        <f>+R257/'סכום נכסי הקרן'!$C$42</f>
        <v>1.1772116312981043E-5</v>
      </c>
    </row>
    <row r="258" spans="2:21" ht="13.5" thickBot="1" x14ac:dyDescent="0.25">
      <c r="B258" s="58" t="s">
        <v>767</v>
      </c>
      <c r="C258" s="14" t="s">
        <v>768</v>
      </c>
      <c r="D258" s="14" t="s">
        <v>162</v>
      </c>
      <c r="E258" s="14" t="s">
        <v>240</v>
      </c>
      <c r="F258" s="21">
        <v>1367</v>
      </c>
      <c r="G258" s="14" t="s">
        <v>378</v>
      </c>
      <c r="H258" s="14" t="s">
        <v>446</v>
      </c>
      <c r="I258" s="14" t="s">
        <v>96</v>
      </c>
      <c r="J258" s="54" t="s">
        <v>2591</v>
      </c>
      <c r="K258" s="23">
        <v>7.95</v>
      </c>
      <c r="L258" s="14" t="s">
        <v>49</v>
      </c>
      <c r="M258" s="13">
        <v>2.63E-2</v>
      </c>
      <c r="N258" s="13">
        <v>5.2400000000000002E-2</v>
      </c>
      <c r="O258" s="23">
        <v>4297695</v>
      </c>
      <c r="P258" s="25">
        <v>81.86</v>
      </c>
      <c r="Q258" s="23">
        <v>0</v>
      </c>
      <c r="R258" s="23">
        <v>3518.0931300000002</v>
      </c>
      <c r="S258" s="13">
        <v>6.1953936319999996E-3</v>
      </c>
      <c r="T258" s="13">
        <f t="shared" si="8"/>
        <v>1.1341447420400322E-3</v>
      </c>
      <c r="U258" s="62">
        <f>+R258/'סכום נכסי הקרן'!$C$42</f>
        <v>2.7737861848676939E-4</v>
      </c>
    </row>
    <row r="259" spans="2:21" ht="13.5" thickBot="1" x14ac:dyDescent="0.25">
      <c r="B259" s="58" t="s">
        <v>769</v>
      </c>
      <c r="C259" s="14" t="s">
        <v>770</v>
      </c>
      <c r="D259" s="14" t="s">
        <v>162</v>
      </c>
      <c r="E259" s="14" t="s">
        <v>240</v>
      </c>
      <c r="F259" s="21">
        <v>1367</v>
      </c>
      <c r="G259" s="14" t="s">
        <v>378</v>
      </c>
      <c r="H259" s="14" t="s">
        <v>446</v>
      </c>
      <c r="I259" s="14" t="s">
        <v>96</v>
      </c>
      <c r="J259" s="54" t="s">
        <v>2591</v>
      </c>
      <c r="K259" s="23">
        <v>5.34</v>
      </c>
      <c r="L259" s="14" t="s">
        <v>49</v>
      </c>
      <c r="M259" s="13">
        <v>4.3799999999999999E-2</v>
      </c>
      <c r="N259" s="13">
        <v>4.82E-2</v>
      </c>
      <c r="O259" s="23">
        <v>5716000</v>
      </c>
      <c r="P259" s="25">
        <v>98.03</v>
      </c>
      <c r="Q259" s="23">
        <v>0</v>
      </c>
      <c r="R259" s="23">
        <v>5603.3948</v>
      </c>
      <c r="S259" s="13">
        <v>1.1431999999999999E-2</v>
      </c>
      <c r="T259" s="13">
        <f t="shared" si="8"/>
        <v>1.8063935533151898E-3</v>
      </c>
      <c r="U259" s="62">
        <f>+R259/'סכום נכסי הקרן'!$C$42</f>
        <v>4.4179100752229022E-4</v>
      </c>
    </row>
    <row r="260" spans="2:21" ht="13.5" thickBot="1" x14ac:dyDescent="0.25">
      <c r="B260" s="58" t="s">
        <v>771</v>
      </c>
      <c r="C260" s="14" t="s">
        <v>772</v>
      </c>
      <c r="D260" s="14" t="s">
        <v>162</v>
      </c>
      <c r="E260" s="14" t="s">
        <v>240</v>
      </c>
      <c r="F260" s="21">
        <v>2072</v>
      </c>
      <c r="G260" s="14" t="s">
        <v>474</v>
      </c>
      <c r="H260" s="14" t="s">
        <v>446</v>
      </c>
      <c r="I260" s="14" t="s">
        <v>96</v>
      </c>
      <c r="J260" s="54" t="s">
        <v>2591</v>
      </c>
      <c r="K260" s="23">
        <v>2.46</v>
      </c>
      <c r="L260" s="14" t="s">
        <v>49</v>
      </c>
      <c r="M260" s="13">
        <v>2.18E-2</v>
      </c>
      <c r="N260" s="13">
        <v>4.8300000000000003E-2</v>
      </c>
      <c r="O260" s="23">
        <v>2021.58</v>
      </c>
      <c r="P260" s="25">
        <v>94.16</v>
      </c>
      <c r="Q260" s="23">
        <v>0</v>
      </c>
      <c r="R260" s="23">
        <v>1.9035200000000001</v>
      </c>
      <c r="S260" s="13">
        <v>5.0578682420143903E-6</v>
      </c>
      <c r="T260" s="13">
        <f t="shared" si="8"/>
        <v>6.1364697283270673E-7</v>
      </c>
      <c r="U260" s="62">
        <f>+R260/'סכום נכסי הקרן'!$C$42</f>
        <v>1.5008009405991345E-7</v>
      </c>
    </row>
    <row r="261" spans="2:21" ht="13.5" thickBot="1" x14ac:dyDescent="0.25">
      <c r="B261" s="58" t="s">
        <v>773</v>
      </c>
      <c r="C261" s="14" t="s">
        <v>774</v>
      </c>
      <c r="D261" s="14" t="s">
        <v>162</v>
      </c>
      <c r="E261" s="14" t="s">
        <v>240</v>
      </c>
      <c r="F261" s="21">
        <v>2072</v>
      </c>
      <c r="G261" s="14" t="s">
        <v>474</v>
      </c>
      <c r="H261" s="14" t="s">
        <v>446</v>
      </c>
      <c r="I261" s="14" t="s">
        <v>96</v>
      </c>
      <c r="J261" s="54" t="s">
        <v>2591</v>
      </c>
      <c r="K261" s="23">
        <v>3.22</v>
      </c>
      <c r="L261" s="14" t="s">
        <v>49</v>
      </c>
      <c r="M261" s="13">
        <v>4.6800000000000001E-2</v>
      </c>
      <c r="N261" s="13">
        <v>5.1799999999999999E-2</v>
      </c>
      <c r="O261" s="23">
        <v>4503625</v>
      </c>
      <c r="P261" s="25">
        <v>99.36</v>
      </c>
      <c r="Q261" s="23">
        <v>0</v>
      </c>
      <c r="R261" s="23">
        <v>4474.8018000000002</v>
      </c>
      <c r="S261" s="13">
        <v>9.6063602640000002E-3</v>
      </c>
      <c r="T261" s="13">
        <f t="shared" si="8"/>
        <v>1.4425635552010733E-3</v>
      </c>
      <c r="U261" s="62">
        <f>+R261/'סכום נכסי הקרן'!$C$42</f>
        <v>3.5280883575873644E-4</v>
      </c>
    </row>
    <row r="262" spans="2:21" ht="13.5" thickBot="1" x14ac:dyDescent="0.25">
      <c r="B262" s="58" t="s">
        <v>775</v>
      </c>
      <c r="C262" s="14" t="s">
        <v>776</v>
      </c>
      <c r="D262" s="14" t="s">
        <v>162</v>
      </c>
      <c r="E262" s="14" t="s">
        <v>240</v>
      </c>
      <c r="F262" s="21">
        <v>613</v>
      </c>
      <c r="G262" s="14" t="s">
        <v>241</v>
      </c>
      <c r="H262" s="14" t="s">
        <v>485</v>
      </c>
      <c r="I262" s="14" t="s">
        <v>285</v>
      </c>
      <c r="J262" s="54" t="s">
        <v>2591</v>
      </c>
      <c r="K262" s="23">
        <v>1.57</v>
      </c>
      <c r="L262" s="14" t="s">
        <v>49</v>
      </c>
      <c r="M262" s="13">
        <v>5.0500000000000003E-2</v>
      </c>
      <c r="N262" s="13">
        <v>4.41E-2</v>
      </c>
      <c r="O262" s="23">
        <v>833333.34</v>
      </c>
      <c r="P262" s="25">
        <v>102.77</v>
      </c>
      <c r="Q262" s="23">
        <v>0</v>
      </c>
      <c r="R262" s="23">
        <v>856.41666999999995</v>
      </c>
      <c r="S262" s="13">
        <v>2.2479174830000001E-3</v>
      </c>
      <c r="T262" s="13">
        <f t="shared" si="8"/>
        <v>2.7608719479121159E-4</v>
      </c>
      <c r="U262" s="62">
        <f>+R262/'סכום נכסי הקרן'!$C$42</f>
        <v>6.7522849451583301E-5</v>
      </c>
    </row>
    <row r="263" spans="2:21" ht="13.5" thickBot="1" x14ac:dyDescent="0.25">
      <c r="B263" s="58" t="s">
        <v>777</v>
      </c>
      <c r="C263" s="14" t="s">
        <v>778</v>
      </c>
      <c r="D263" s="14" t="s">
        <v>162</v>
      </c>
      <c r="E263" s="14" t="s">
        <v>240</v>
      </c>
      <c r="F263" s="21">
        <v>224</v>
      </c>
      <c r="G263" s="14" t="s">
        <v>378</v>
      </c>
      <c r="H263" s="14" t="s">
        <v>446</v>
      </c>
      <c r="I263" s="14" t="s">
        <v>96</v>
      </c>
      <c r="J263" s="54" t="s">
        <v>2591</v>
      </c>
      <c r="K263" s="23">
        <v>3.88</v>
      </c>
      <c r="L263" s="14" t="s">
        <v>49</v>
      </c>
      <c r="M263" s="13">
        <v>2.8000000000000001E-2</v>
      </c>
      <c r="N263" s="13">
        <v>4.0899999999999999E-2</v>
      </c>
      <c r="O263" s="23">
        <v>2980000</v>
      </c>
      <c r="P263" s="25">
        <v>97.6</v>
      </c>
      <c r="Q263" s="23">
        <v>0</v>
      </c>
      <c r="R263" s="23">
        <v>2908.48</v>
      </c>
      <c r="S263" s="13">
        <v>1.9866666666E-2</v>
      </c>
      <c r="T263" s="13">
        <f t="shared" si="8"/>
        <v>9.3762080122324466E-4</v>
      </c>
      <c r="U263" s="62">
        <f>+R263/'סכום נכסי הקרן'!$C$42</f>
        <v>2.2931461291259196E-4</v>
      </c>
    </row>
    <row r="264" spans="2:21" ht="13.5" thickBot="1" x14ac:dyDescent="0.25">
      <c r="B264" s="58" t="s">
        <v>779</v>
      </c>
      <c r="C264" s="14" t="s">
        <v>780</v>
      </c>
      <c r="D264" s="14" t="s">
        <v>162</v>
      </c>
      <c r="E264" s="14" t="s">
        <v>240</v>
      </c>
      <c r="F264" s="21">
        <v>224</v>
      </c>
      <c r="G264" s="14" t="s">
        <v>378</v>
      </c>
      <c r="H264" s="14" t="s">
        <v>446</v>
      </c>
      <c r="I264" s="14" t="s">
        <v>96</v>
      </c>
      <c r="J264" s="54" t="s">
        <v>2591</v>
      </c>
      <c r="K264" s="23">
        <v>3.73</v>
      </c>
      <c r="L264" s="14" t="s">
        <v>49</v>
      </c>
      <c r="M264" s="13">
        <v>4.7E-2</v>
      </c>
      <c r="N264" s="13">
        <v>4.5400000000000003E-2</v>
      </c>
      <c r="O264" s="23">
        <v>9045530</v>
      </c>
      <c r="P264" s="25">
        <v>104.73</v>
      </c>
      <c r="Q264" s="23">
        <v>0</v>
      </c>
      <c r="R264" s="23">
        <v>9473.38357</v>
      </c>
      <c r="S264" s="13">
        <v>1.0060649538E-2</v>
      </c>
      <c r="T264" s="13">
        <f t="shared" si="8"/>
        <v>3.0539805992128269E-3</v>
      </c>
      <c r="U264" s="62">
        <f>+R264/'סכום נכסי הקרן'!$C$42</f>
        <v>7.469142941767035E-4</v>
      </c>
    </row>
    <row r="265" spans="2:21" ht="13.5" thickBot="1" x14ac:dyDescent="0.25">
      <c r="B265" s="58" t="s">
        <v>781</v>
      </c>
      <c r="C265" s="14" t="s">
        <v>782</v>
      </c>
      <c r="D265" s="14" t="s">
        <v>162</v>
      </c>
      <c r="E265" s="14" t="s">
        <v>240</v>
      </c>
      <c r="F265" s="21">
        <v>224</v>
      </c>
      <c r="G265" s="14" t="s">
        <v>378</v>
      </c>
      <c r="H265" s="14" t="s">
        <v>446</v>
      </c>
      <c r="I265" s="14" t="s">
        <v>96</v>
      </c>
      <c r="J265" s="54" t="s">
        <v>2591</v>
      </c>
      <c r="K265" s="23">
        <v>5.82</v>
      </c>
      <c r="L265" s="14" t="s">
        <v>49</v>
      </c>
      <c r="M265" s="13">
        <v>5.2499999999999998E-2</v>
      </c>
      <c r="N265" s="13">
        <v>5.11E-2</v>
      </c>
      <c r="O265" s="23">
        <v>544000</v>
      </c>
      <c r="P265" s="25">
        <v>101.5</v>
      </c>
      <c r="Q265" s="23">
        <v>0</v>
      </c>
      <c r="R265" s="23">
        <v>552.16</v>
      </c>
      <c r="S265" s="13">
        <v>1.088E-3</v>
      </c>
      <c r="T265" s="13">
        <f t="shared" si="8"/>
        <v>1.7800249670048504E-4</v>
      </c>
      <c r="U265" s="62">
        <f>+R265/'סכום נכסי הקרן'!$C$42</f>
        <v>4.3534202286354646E-5</v>
      </c>
    </row>
    <row r="266" spans="2:21" ht="13.5" thickBot="1" x14ac:dyDescent="0.25">
      <c r="B266" s="58" t="s">
        <v>783</v>
      </c>
      <c r="C266" s="14" t="s">
        <v>784</v>
      </c>
      <c r="D266" s="14" t="s">
        <v>162</v>
      </c>
      <c r="E266" s="14" t="s">
        <v>240</v>
      </c>
      <c r="F266" s="21">
        <v>1324</v>
      </c>
      <c r="G266" s="14" t="s">
        <v>378</v>
      </c>
      <c r="H266" s="14" t="s">
        <v>446</v>
      </c>
      <c r="I266" s="14" t="s">
        <v>96</v>
      </c>
      <c r="J266" s="54" t="s">
        <v>2591</v>
      </c>
      <c r="K266" s="23">
        <v>7.35</v>
      </c>
      <c r="L266" s="14" t="s">
        <v>49</v>
      </c>
      <c r="M266" s="13">
        <v>2.5000000000000001E-2</v>
      </c>
      <c r="N266" s="13">
        <v>5.28E-2</v>
      </c>
      <c r="O266" s="23">
        <v>9509785</v>
      </c>
      <c r="P266" s="25">
        <v>82.64</v>
      </c>
      <c r="Q266" s="23">
        <v>0</v>
      </c>
      <c r="R266" s="23">
        <v>7858.8863199999996</v>
      </c>
      <c r="S266" s="13">
        <v>7.1306597219999998E-3</v>
      </c>
      <c r="T266" s="13">
        <f t="shared" si="8"/>
        <v>2.5335072918090539E-3</v>
      </c>
      <c r="U266" s="62">
        <f>+R266/'סכום נכסי הקרן'!$C$42</f>
        <v>6.1962175239123677E-4</v>
      </c>
    </row>
    <row r="267" spans="2:21" ht="13.5" thickBot="1" x14ac:dyDescent="0.25">
      <c r="B267" s="58" t="s">
        <v>785</v>
      </c>
      <c r="C267" s="14" t="s">
        <v>786</v>
      </c>
      <c r="D267" s="14" t="s">
        <v>162</v>
      </c>
      <c r="E267" s="14" t="s">
        <v>240</v>
      </c>
      <c r="F267" s="21">
        <v>1324</v>
      </c>
      <c r="G267" s="14" t="s">
        <v>378</v>
      </c>
      <c r="H267" s="14" t="s">
        <v>446</v>
      </c>
      <c r="I267" s="14" t="s">
        <v>96</v>
      </c>
      <c r="J267" s="54" t="s">
        <v>2591</v>
      </c>
      <c r="K267" s="23">
        <v>0.56999999999999995</v>
      </c>
      <c r="L267" s="14" t="s">
        <v>49</v>
      </c>
      <c r="M267" s="13">
        <v>3.9199999999999999E-2</v>
      </c>
      <c r="N267" s="13">
        <v>4.2299999999999997E-2</v>
      </c>
      <c r="O267" s="23">
        <v>4525750</v>
      </c>
      <c r="P267" s="25">
        <v>101.49</v>
      </c>
      <c r="Q267" s="23">
        <v>0</v>
      </c>
      <c r="R267" s="23">
        <v>4593.1836700000003</v>
      </c>
      <c r="S267" s="13">
        <v>4.7150399949999998E-3</v>
      </c>
      <c r="T267" s="13">
        <f t="shared" si="8"/>
        <v>1.4807268926830936E-3</v>
      </c>
      <c r="U267" s="62">
        <f>+R267/'סכום נכסי הקרן'!$C$42</f>
        <v>3.6214247143610703E-4</v>
      </c>
    </row>
    <row r="268" spans="2:21" ht="13.5" thickBot="1" x14ac:dyDescent="0.25">
      <c r="B268" s="58" t="s">
        <v>787</v>
      </c>
      <c r="C268" s="14" t="s">
        <v>788</v>
      </c>
      <c r="D268" s="14" t="s">
        <v>162</v>
      </c>
      <c r="E268" s="14" t="s">
        <v>240</v>
      </c>
      <c r="F268" s="21">
        <v>445</v>
      </c>
      <c r="G268" s="14" t="s">
        <v>789</v>
      </c>
      <c r="H268" s="14" t="s">
        <v>485</v>
      </c>
      <c r="I268" s="14" t="s">
        <v>285</v>
      </c>
      <c r="J268" s="54" t="s">
        <v>2591</v>
      </c>
      <c r="K268" s="23">
        <v>2.81</v>
      </c>
      <c r="L268" s="14" t="s">
        <v>49</v>
      </c>
      <c r="M268" s="13">
        <v>4.1000000000000002E-2</v>
      </c>
      <c r="N268" s="13">
        <v>4.41E-2</v>
      </c>
      <c r="O268" s="23">
        <v>2600080</v>
      </c>
      <c r="P268" s="25">
        <v>100.96</v>
      </c>
      <c r="Q268" s="23">
        <v>0</v>
      </c>
      <c r="R268" s="23">
        <v>2625.0407700000001</v>
      </c>
      <c r="S268" s="13">
        <v>5.8871145769999996E-3</v>
      </c>
      <c r="T268" s="13">
        <f t="shared" si="8"/>
        <v>8.4624712221197443E-4</v>
      </c>
      <c r="U268" s="62">
        <f>+R268/'סכום נכסי הקרן'!$C$42</f>
        <v>2.0696728464776184E-4</v>
      </c>
    </row>
    <row r="269" spans="2:21" ht="13.5" thickBot="1" x14ac:dyDescent="0.25">
      <c r="B269" s="58" t="s">
        <v>790</v>
      </c>
      <c r="C269" s="14" t="s">
        <v>791</v>
      </c>
      <c r="D269" s="14" t="s">
        <v>162</v>
      </c>
      <c r="E269" s="14" t="s">
        <v>240</v>
      </c>
      <c r="F269" s="21">
        <v>1431</v>
      </c>
      <c r="G269" s="14" t="s">
        <v>378</v>
      </c>
      <c r="H269" s="14" t="s">
        <v>485</v>
      </c>
      <c r="I269" s="14" t="s">
        <v>285</v>
      </c>
      <c r="J269" s="54" t="s">
        <v>2591</v>
      </c>
      <c r="K269" s="23">
        <v>7.61</v>
      </c>
      <c r="L269" s="14" t="s">
        <v>49</v>
      </c>
      <c r="M269" s="13">
        <v>5.28E-2</v>
      </c>
      <c r="N269" s="13">
        <v>5.1799999999999999E-2</v>
      </c>
      <c r="O269" s="23">
        <v>991000</v>
      </c>
      <c r="P269" s="25">
        <v>101.2</v>
      </c>
      <c r="Q269" s="23">
        <v>16.485880000000002</v>
      </c>
      <c r="R269" s="23">
        <v>1019.37788</v>
      </c>
      <c r="S269" s="13">
        <v>3.3033333329999998E-3</v>
      </c>
      <c r="T269" s="13">
        <f t="shared" si="8"/>
        <v>3.2862179028043947E-4</v>
      </c>
      <c r="U269" s="62">
        <f>+R269/'סכום נכסי הקרן'!$C$42</f>
        <v>8.0371274330185731E-5</v>
      </c>
    </row>
    <row r="270" spans="2:21" ht="13.5" thickBot="1" x14ac:dyDescent="0.25">
      <c r="B270" s="58" t="s">
        <v>792</v>
      </c>
      <c r="C270" s="14" t="s">
        <v>793</v>
      </c>
      <c r="D270" s="14" t="s">
        <v>162</v>
      </c>
      <c r="E270" s="14" t="s">
        <v>240</v>
      </c>
      <c r="F270" s="21">
        <v>1665</v>
      </c>
      <c r="G270" s="14" t="s">
        <v>351</v>
      </c>
      <c r="H270" s="14" t="s">
        <v>446</v>
      </c>
      <c r="I270" s="14" t="s">
        <v>96</v>
      </c>
      <c r="J270" s="54" t="s">
        <v>2591</v>
      </c>
      <c r="K270" s="23">
        <v>3.87</v>
      </c>
      <c r="L270" s="14" t="s">
        <v>49</v>
      </c>
      <c r="M270" s="13">
        <v>4.4999999999999998E-2</v>
      </c>
      <c r="N270" s="13">
        <v>6.59E-2</v>
      </c>
      <c r="O270" s="23">
        <v>10097881.189999999</v>
      </c>
      <c r="P270" s="25">
        <v>93.55</v>
      </c>
      <c r="Q270" s="23">
        <v>0</v>
      </c>
      <c r="R270" s="23">
        <v>9446.5678499999995</v>
      </c>
      <c r="S270" s="13">
        <v>1.2286748056E-2</v>
      </c>
      <c r="T270" s="13">
        <f t="shared" si="8"/>
        <v>3.0453358855232781E-3</v>
      </c>
      <c r="U270" s="62">
        <f>+R270/'סכום נכסי הקרן'!$C$42</f>
        <v>7.4480005015516214E-4</v>
      </c>
    </row>
    <row r="271" spans="2:21" ht="13.5" thickBot="1" x14ac:dyDescent="0.25">
      <c r="B271" s="58" t="s">
        <v>794</v>
      </c>
      <c r="C271" s="14" t="s">
        <v>795</v>
      </c>
      <c r="D271" s="14" t="s">
        <v>162</v>
      </c>
      <c r="E271" s="14" t="s">
        <v>240</v>
      </c>
      <c r="F271" s="21">
        <v>1665</v>
      </c>
      <c r="G271" s="14" t="s">
        <v>351</v>
      </c>
      <c r="H271" s="14" t="s">
        <v>446</v>
      </c>
      <c r="I271" s="14" t="s">
        <v>96</v>
      </c>
      <c r="J271" s="54" t="s">
        <v>2591</v>
      </c>
      <c r="K271" s="23">
        <v>1.1200000000000001</v>
      </c>
      <c r="L271" s="14" t="s">
        <v>49</v>
      </c>
      <c r="M271" s="13">
        <v>5.8000000000000003E-2</v>
      </c>
      <c r="N271" s="13">
        <v>5.5599999999999997E-2</v>
      </c>
      <c r="O271" s="23">
        <v>877739.73</v>
      </c>
      <c r="P271" s="25">
        <v>100.85</v>
      </c>
      <c r="Q271" s="23">
        <v>0</v>
      </c>
      <c r="R271" s="23">
        <v>885.20051999999998</v>
      </c>
      <c r="S271" s="13">
        <v>3.749315648E-3</v>
      </c>
      <c r="T271" s="13">
        <f t="shared" si="8"/>
        <v>2.8536638409259573E-4</v>
      </c>
      <c r="U271" s="62">
        <f>+R271/'סכום נכסי הקרן'!$C$42</f>
        <v>6.9792267642832374E-5</v>
      </c>
    </row>
    <row r="272" spans="2:21" ht="13.5" thickBot="1" x14ac:dyDescent="0.25">
      <c r="B272" s="58" t="s">
        <v>796</v>
      </c>
      <c r="C272" s="14" t="s">
        <v>797</v>
      </c>
      <c r="D272" s="14" t="s">
        <v>162</v>
      </c>
      <c r="E272" s="14" t="s">
        <v>240</v>
      </c>
      <c r="F272" s="21">
        <v>256</v>
      </c>
      <c r="G272" s="14" t="s">
        <v>789</v>
      </c>
      <c r="H272" s="14" t="s">
        <v>446</v>
      </c>
      <c r="I272" s="14" t="s">
        <v>96</v>
      </c>
      <c r="J272" s="54" t="s">
        <v>2591</v>
      </c>
      <c r="K272" s="23">
        <v>2.06</v>
      </c>
      <c r="L272" s="14" t="s">
        <v>49</v>
      </c>
      <c r="M272" s="13">
        <v>2.29E-2</v>
      </c>
      <c r="N272" s="13">
        <v>4.2599999999999999E-2</v>
      </c>
      <c r="O272" s="23">
        <v>7773423.6799999997</v>
      </c>
      <c r="P272" s="25">
        <v>96.33</v>
      </c>
      <c r="Q272" s="23">
        <v>0</v>
      </c>
      <c r="R272" s="23">
        <v>7488.1390300000003</v>
      </c>
      <c r="S272" s="13">
        <v>1.8855455643000001E-2</v>
      </c>
      <c r="T272" s="13">
        <f t="shared" si="8"/>
        <v>2.4139876901266813E-3</v>
      </c>
      <c r="U272" s="62">
        <f>+R272/'סכום נכסי הקרן'!$C$42</f>
        <v>5.9039075499921667E-4</v>
      </c>
    </row>
    <row r="273" spans="2:21" ht="13.5" thickBot="1" x14ac:dyDescent="0.25">
      <c r="B273" s="58" t="s">
        <v>798</v>
      </c>
      <c r="C273" s="14" t="s">
        <v>799</v>
      </c>
      <c r="D273" s="14" t="s">
        <v>162</v>
      </c>
      <c r="E273" s="14" t="s">
        <v>240</v>
      </c>
      <c r="F273" s="21">
        <v>256</v>
      </c>
      <c r="G273" s="14" t="s">
        <v>789</v>
      </c>
      <c r="H273" s="14" t="s">
        <v>446</v>
      </c>
      <c r="I273" s="14" t="s">
        <v>96</v>
      </c>
      <c r="J273" s="54" t="s">
        <v>2591</v>
      </c>
      <c r="K273" s="23">
        <v>0.5</v>
      </c>
      <c r="L273" s="14" t="s">
        <v>49</v>
      </c>
      <c r="M273" s="13">
        <v>2.8000000000000001E-2</v>
      </c>
      <c r="N273" s="13">
        <v>4.8899999999999999E-2</v>
      </c>
      <c r="O273" s="23">
        <v>466701.46</v>
      </c>
      <c r="P273" s="26">
        <v>99</v>
      </c>
      <c r="Q273" s="23">
        <v>6.5338200000000004</v>
      </c>
      <c r="R273" s="23">
        <v>468.56826999999998</v>
      </c>
      <c r="S273" s="13">
        <v>1.3641825478E-2</v>
      </c>
      <c r="T273" s="13">
        <f t="shared" si="8"/>
        <v>1.5105462535248295E-4</v>
      </c>
      <c r="U273" s="62">
        <f>+R273/'סכום נכסי הקרן'!$C$42</f>
        <v>3.6943541457452986E-5</v>
      </c>
    </row>
    <row r="274" spans="2:21" ht="13.5" thickBot="1" x14ac:dyDescent="0.25">
      <c r="B274" s="58" t="s">
        <v>800</v>
      </c>
      <c r="C274" s="14" t="s">
        <v>801</v>
      </c>
      <c r="D274" s="14" t="s">
        <v>162</v>
      </c>
      <c r="E274" s="14" t="s">
        <v>240</v>
      </c>
      <c r="F274" s="21">
        <v>1527</v>
      </c>
      <c r="G274" s="14" t="s">
        <v>378</v>
      </c>
      <c r="H274" s="14" t="s">
        <v>485</v>
      </c>
      <c r="I274" s="14" t="s">
        <v>285</v>
      </c>
      <c r="J274" s="54" t="s">
        <v>2591</v>
      </c>
      <c r="K274" s="23">
        <v>5.63</v>
      </c>
      <c r="L274" s="14" t="s">
        <v>49</v>
      </c>
      <c r="M274" s="13">
        <v>4.6899999999999997E-2</v>
      </c>
      <c r="N274" s="13">
        <v>4.99E-2</v>
      </c>
      <c r="O274" s="23">
        <v>2539000</v>
      </c>
      <c r="P274" s="25">
        <v>98.93</v>
      </c>
      <c r="Q274" s="23">
        <v>0</v>
      </c>
      <c r="R274" s="23">
        <v>2511.8326999999999</v>
      </c>
      <c r="S274" s="13">
        <v>5.078E-3</v>
      </c>
      <c r="T274" s="13">
        <f t="shared" si="8"/>
        <v>8.0975168772442856E-4</v>
      </c>
      <c r="U274" s="62">
        <f>+R274/'סכום נכסי הקרן'!$C$42</f>
        <v>1.9804156923949648E-4</v>
      </c>
    </row>
    <row r="275" spans="2:21" ht="13.5" thickBot="1" x14ac:dyDescent="0.25">
      <c r="B275" s="58" t="s">
        <v>802</v>
      </c>
      <c r="C275" s="14" t="s">
        <v>803</v>
      </c>
      <c r="D275" s="14" t="s">
        <v>162</v>
      </c>
      <c r="E275" s="14" t="s">
        <v>240</v>
      </c>
      <c r="F275" s="21">
        <v>1527</v>
      </c>
      <c r="G275" s="14" t="s">
        <v>378</v>
      </c>
      <c r="H275" s="14" t="s">
        <v>485</v>
      </c>
      <c r="I275" s="14" t="s">
        <v>285</v>
      </c>
      <c r="J275" s="54" t="s">
        <v>2591</v>
      </c>
      <c r="K275" s="23">
        <v>4.97</v>
      </c>
      <c r="L275" s="14" t="s">
        <v>49</v>
      </c>
      <c r="M275" s="13">
        <v>2.6200000000000001E-2</v>
      </c>
      <c r="N275" s="13">
        <v>4.7100000000000003E-2</v>
      </c>
      <c r="O275" s="23">
        <v>3502308</v>
      </c>
      <c r="P275" s="25">
        <v>90.92</v>
      </c>
      <c r="Q275" s="23">
        <v>0</v>
      </c>
      <c r="R275" s="23">
        <v>3184.2984299999998</v>
      </c>
      <c r="S275" s="13">
        <v>2.707912176E-3</v>
      </c>
      <c r="T275" s="13">
        <f t="shared" si="8"/>
        <v>1.026537725984198E-3</v>
      </c>
      <c r="U275" s="62">
        <f>+R275/'סכום נכסי הקרן'!$C$42</f>
        <v>2.5106109097316272E-4</v>
      </c>
    </row>
    <row r="276" spans="2:21" ht="13.5" thickBot="1" x14ac:dyDescent="0.25">
      <c r="B276" s="58" t="s">
        <v>804</v>
      </c>
      <c r="C276" s="14" t="s">
        <v>805</v>
      </c>
      <c r="D276" s="14" t="s">
        <v>162</v>
      </c>
      <c r="E276" s="14" t="s">
        <v>240</v>
      </c>
      <c r="F276" s="21">
        <v>1527</v>
      </c>
      <c r="G276" s="14" t="s">
        <v>378</v>
      </c>
      <c r="H276" s="14" t="s">
        <v>485</v>
      </c>
      <c r="I276" s="14" t="s">
        <v>285</v>
      </c>
      <c r="J276" s="54" t="s">
        <v>2591</v>
      </c>
      <c r="K276" s="23">
        <v>4.16</v>
      </c>
      <c r="L276" s="14" t="s">
        <v>49</v>
      </c>
      <c r="M276" s="13">
        <v>6.5000000000000002E-2</v>
      </c>
      <c r="N276" s="13">
        <v>5.45E-2</v>
      </c>
      <c r="O276" s="23">
        <v>2696000</v>
      </c>
      <c r="P276" s="25">
        <v>105.99</v>
      </c>
      <c r="Q276" s="23">
        <v>0</v>
      </c>
      <c r="R276" s="23">
        <v>2857.4904000000001</v>
      </c>
      <c r="S276" s="13">
        <v>1.3480000000000001E-2</v>
      </c>
      <c r="T276" s="13">
        <f t="shared" ref="T276:T339" si="9">+R276/$R$11</f>
        <v>9.2118303661559652E-4</v>
      </c>
      <c r="U276" s="62">
        <f>+R276/'סכום נכסי הקרן'!$C$42</f>
        <v>2.2529441666349693E-4</v>
      </c>
    </row>
    <row r="277" spans="2:21" ht="13.5" thickBot="1" x14ac:dyDescent="0.25">
      <c r="B277" s="58" t="s">
        <v>806</v>
      </c>
      <c r="C277" s="14" t="s">
        <v>807</v>
      </c>
      <c r="D277" s="14" t="s">
        <v>162</v>
      </c>
      <c r="E277" s="14" t="s">
        <v>240</v>
      </c>
      <c r="F277" s="21">
        <v>1662</v>
      </c>
      <c r="G277" s="14" t="s">
        <v>351</v>
      </c>
      <c r="H277" s="14" t="s">
        <v>446</v>
      </c>
      <c r="I277" s="14" t="s">
        <v>96</v>
      </c>
      <c r="J277" s="54" t="s">
        <v>2591</v>
      </c>
      <c r="K277" s="23">
        <v>0.99</v>
      </c>
      <c r="L277" s="14" t="s">
        <v>49</v>
      </c>
      <c r="M277" s="13">
        <v>3.9300000000000002E-2</v>
      </c>
      <c r="N277" s="13">
        <v>0.1255</v>
      </c>
      <c r="O277" s="23">
        <v>400000</v>
      </c>
      <c r="P277" s="25">
        <v>93.76</v>
      </c>
      <c r="Q277" s="23">
        <v>0</v>
      </c>
      <c r="R277" s="23">
        <v>375.04</v>
      </c>
      <c r="S277" s="13">
        <v>3.4350100100000001E-4</v>
      </c>
      <c r="T277" s="13">
        <f t="shared" si="9"/>
        <v>1.2090346342101913E-4</v>
      </c>
      <c r="U277" s="62">
        <f>+R277/'סכום נכסי הקרן'!$C$42</f>
        <v>2.9569449481082384E-5</v>
      </c>
    </row>
    <row r="278" spans="2:21" ht="13.5" thickBot="1" x14ac:dyDescent="0.25">
      <c r="B278" s="58" t="s">
        <v>808</v>
      </c>
      <c r="C278" s="14" t="s">
        <v>809</v>
      </c>
      <c r="D278" s="14" t="s">
        <v>162</v>
      </c>
      <c r="E278" s="14" t="s">
        <v>240</v>
      </c>
      <c r="F278" s="21">
        <v>1585</v>
      </c>
      <c r="G278" s="14" t="s">
        <v>474</v>
      </c>
      <c r="H278" s="14" t="s">
        <v>446</v>
      </c>
      <c r="I278" s="14" t="s">
        <v>96</v>
      </c>
      <c r="J278" s="54" t="s">
        <v>2591</v>
      </c>
      <c r="K278" s="23">
        <v>1.37</v>
      </c>
      <c r="L278" s="14" t="s">
        <v>49</v>
      </c>
      <c r="M278" s="13">
        <v>2.75E-2</v>
      </c>
      <c r="N278" s="13">
        <v>4.9399999999999999E-2</v>
      </c>
      <c r="O278" s="23">
        <v>594302.47</v>
      </c>
      <c r="P278" s="25">
        <v>98.05</v>
      </c>
      <c r="Q278" s="23">
        <v>0</v>
      </c>
      <c r="R278" s="23">
        <v>582.71357</v>
      </c>
      <c r="S278" s="13">
        <v>2.20122061E-3</v>
      </c>
      <c r="T278" s="13">
        <f t="shared" si="9"/>
        <v>1.8785219921988713E-4</v>
      </c>
      <c r="U278" s="62">
        <f>+R278/'סכום נכסי הקרן'!$C$42</f>
        <v>4.5943151317342585E-5</v>
      </c>
    </row>
    <row r="279" spans="2:21" ht="13.5" thickBot="1" x14ac:dyDescent="0.25">
      <c r="B279" s="58" t="s">
        <v>810</v>
      </c>
      <c r="C279" s="14" t="s">
        <v>811</v>
      </c>
      <c r="D279" s="14" t="s">
        <v>162</v>
      </c>
      <c r="E279" s="14" t="s">
        <v>240</v>
      </c>
      <c r="F279" s="21">
        <v>1585</v>
      </c>
      <c r="G279" s="14" t="s">
        <v>474</v>
      </c>
      <c r="H279" s="14" t="s">
        <v>446</v>
      </c>
      <c r="I279" s="14" t="s">
        <v>96</v>
      </c>
      <c r="J279" s="54" t="s">
        <v>2591</v>
      </c>
      <c r="K279" s="23">
        <v>2.29</v>
      </c>
      <c r="L279" s="14" t="s">
        <v>49</v>
      </c>
      <c r="M279" s="13">
        <v>2.3E-2</v>
      </c>
      <c r="N279" s="13">
        <v>4.9500000000000002E-2</v>
      </c>
      <c r="O279" s="23">
        <v>6013669.6799999997</v>
      </c>
      <c r="P279" s="25">
        <v>95.03</v>
      </c>
      <c r="Q279" s="23">
        <v>0</v>
      </c>
      <c r="R279" s="23">
        <v>5714.7902999999997</v>
      </c>
      <c r="S279" s="13">
        <v>7.1624398739999996E-3</v>
      </c>
      <c r="T279" s="13">
        <f t="shared" si="9"/>
        <v>1.8423046608224318E-3</v>
      </c>
      <c r="U279" s="62">
        <f>+R279/'סכום נכסי הקרן'!$C$42</f>
        <v>4.5057381364875645E-4</v>
      </c>
    </row>
    <row r="280" spans="2:21" ht="13.5" thickBot="1" x14ac:dyDescent="0.25">
      <c r="B280" s="58" t="s">
        <v>812</v>
      </c>
      <c r="C280" s="14" t="s">
        <v>813</v>
      </c>
      <c r="D280" s="14" t="s">
        <v>162</v>
      </c>
      <c r="E280" s="14" t="s">
        <v>240</v>
      </c>
      <c r="F280" s="21">
        <v>1585</v>
      </c>
      <c r="G280" s="14" t="s">
        <v>474</v>
      </c>
      <c r="H280" s="14" t="s">
        <v>446</v>
      </c>
      <c r="I280" s="14" t="s">
        <v>96</v>
      </c>
      <c r="J280" s="54" t="s">
        <v>2591</v>
      </c>
      <c r="K280" s="23">
        <v>2.37</v>
      </c>
      <c r="L280" s="14" t="s">
        <v>49</v>
      </c>
      <c r="M280" s="13">
        <v>2.1499999999999998E-2</v>
      </c>
      <c r="N280" s="13">
        <v>5.1799999999999999E-2</v>
      </c>
      <c r="O280" s="23">
        <v>11864052.24</v>
      </c>
      <c r="P280" s="25">
        <v>93.26</v>
      </c>
      <c r="Q280" s="23">
        <v>103.69116</v>
      </c>
      <c r="R280" s="23">
        <v>11168.10628</v>
      </c>
      <c r="S280" s="13">
        <v>1.1512919131999999E-2</v>
      </c>
      <c r="T280" s="13">
        <f t="shared" si="9"/>
        <v>3.600316577181191E-3</v>
      </c>
      <c r="U280" s="62">
        <f>+R280/'סכום נכסי הקרן'!$C$42</f>
        <v>8.8053208843275087E-4</v>
      </c>
    </row>
    <row r="281" spans="2:21" ht="13.5" thickBot="1" x14ac:dyDescent="0.25">
      <c r="B281" s="58" t="s">
        <v>814</v>
      </c>
      <c r="C281" s="14" t="s">
        <v>815</v>
      </c>
      <c r="D281" s="14" t="s">
        <v>162</v>
      </c>
      <c r="E281" s="14" t="s">
        <v>240</v>
      </c>
      <c r="F281" s="21">
        <v>258</v>
      </c>
      <c r="G281" s="14" t="s">
        <v>474</v>
      </c>
      <c r="H281" s="14" t="s">
        <v>446</v>
      </c>
      <c r="I281" s="14" t="s">
        <v>96</v>
      </c>
      <c r="J281" s="54" t="s">
        <v>2591</v>
      </c>
      <c r="K281" s="23">
        <v>2.13</v>
      </c>
      <c r="L281" s="14" t="s">
        <v>49</v>
      </c>
      <c r="M281" s="13">
        <v>1.7500000000000002E-2</v>
      </c>
      <c r="N281" s="13">
        <v>4.4699999999999997E-2</v>
      </c>
      <c r="O281" s="23">
        <v>646118.93000000005</v>
      </c>
      <c r="P281" s="25">
        <v>95.29</v>
      </c>
      <c r="Q281" s="23">
        <v>0</v>
      </c>
      <c r="R281" s="23">
        <v>615.68673000000001</v>
      </c>
      <c r="S281" s="13">
        <v>4.7763641140000004E-3</v>
      </c>
      <c r="T281" s="13">
        <f t="shared" si="9"/>
        <v>1.9848191670051695E-4</v>
      </c>
      <c r="U281" s="62">
        <f>+R281/'סכום נכסי הקרן'!$C$42</f>
        <v>4.8542869184374489E-5</v>
      </c>
    </row>
    <row r="282" spans="2:21" ht="13.5" thickBot="1" x14ac:dyDescent="0.25">
      <c r="B282" s="58" t="s">
        <v>816</v>
      </c>
      <c r="C282" s="14" t="s">
        <v>817</v>
      </c>
      <c r="D282" s="14" t="s">
        <v>162</v>
      </c>
      <c r="E282" s="14" t="s">
        <v>240</v>
      </c>
      <c r="F282" s="21">
        <v>1382</v>
      </c>
      <c r="G282" s="14" t="s">
        <v>304</v>
      </c>
      <c r="H282" s="14" t="s">
        <v>510</v>
      </c>
      <c r="I282" s="14" t="s">
        <v>96</v>
      </c>
      <c r="J282" s="54" t="s">
        <v>2591</v>
      </c>
      <c r="K282" s="23">
        <v>2.17</v>
      </c>
      <c r="L282" s="14" t="s">
        <v>49</v>
      </c>
      <c r="M282" s="13">
        <v>5.7000000000000002E-2</v>
      </c>
      <c r="N282" s="13">
        <v>5.6500000000000002E-2</v>
      </c>
      <c r="O282" s="23">
        <v>3004200</v>
      </c>
      <c r="P282" s="25">
        <v>100.54</v>
      </c>
      <c r="Q282" s="23">
        <v>0</v>
      </c>
      <c r="R282" s="23">
        <v>3020.4226800000001</v>
      </c>
      <c r="S282" s="13">
        <v>5.3705571830000003E-3</v>
      </c>
      <c r="T282" s="13">
        <f t="shared" si="9"/>
        <v>9.7370830580043879E-4</v>
      </c>
      <c r="U282" s="62">
        <f>+R282/'סכום נכסי הקרן'!$C$42</f>
        <v>2.3814056060093714E-4</v>
      </c>
    </row>
    <row r="283" spans="2:21" ht="13.5" thickBot="1" x14ac:dyDescent="0.25">
      <c r="B283" s="58" t="s">
        <v>818</v>
      </c>
      <c r="C283" s="14" t="s">
        <v>819</v>
      </c>
      <c r="D283" s="14" t="s">
        <v>162</v>
      </c>
      <c r="E283" s="14" t="s">
        <v>240</v>
      </c>
      <c r="F283" s="21">
        <v>1636</v>
      </c>
      <c r="G283" s="14" t="s">
        <v>304</v>
      </c>
      <c r="H283" s="14" t="s">
        <v>510</v>
      </c>
      <c r="I283" s="14" t="s">
        <v>96</v>
      </c>
      <c r="J283" s="54" t="s">
        <v>2591</v>
      </c>
      <c r="K283" s="23">
        <v>1.93</v>
      </c>
      <c r="L283" s="14" t="s">
        <v>49</v>
      </c>
      <c r="M283" s="13">
        <v>2.8000000000000001E-2</v>
      </c>
      <c r="N283" s="13">
        <v>5.4399999999999997E-2</v>
      </c>
      <c r="O283" s="23">
        <v>899474.61</v>
      </c>
      <c r="P283" s="25">
        <v>95.26</v>
      </c>
      <c r="Q283" s="23">
        <v>0</v>
      </c>
      <c r="R283" s="23">
        <v>856.83951000000002</v>
      </c>
      <c r="S283" s="13">
        <v>3.4513655120000002E-3</v>
      </c>
      <c r="T283" s="13">
        <f t="shared" si="9"/>
        <v>2.7622350777242147E-4</v>
      </c>
      <c r="U283" s="62">
        <f>+R283/'סכום נכסי הקרן'!$C$42</f>
        <v>6.7556187618228409E-5</v>
      </c>
    </row>
    <row r="284" spans="2:21" ht="13.5" thickBot="1" x14ac:dyDescent="0.25">
      <c r="B284" s="58" t="s">
        <v>820</v>
      </c>
      <c r="C284" s="14" t="s">
        <v>821</v>
      </c>
      <c r="D284" s="14" t="s">
        <v>162</v>
      </c>
      <c r="E284" s="14" t="s">
        <v>240</v>
      </c>
      <c r="F284" s="21">
        <v>1636</v>
      </c>
      <c r="G284" s="14" t="s">
        <v>304</v>
      </c>
      <c r="H284" s="14" t="s">
        <v>510</v>
      </c>
      <c r="I284" s="14" t="s">
        <v>96</v>
      </c>
      <c r="J284" s="54" t="s">
        <v>2591</v>
      </c>
      <c r="K284" s="23">
        <v>3.19</v>
      </c>
      <c r="L284" s="14" t="s">
        <v>49</v>
      </c>
      <c r="M284" s="13">
        <v>5.6500000000000002E-2</v>
      </c>
      <c r="N284" s="13">
        <v>6.0199999999999997E-2</v>
      </c>
      <c r="O284" s="23">
        <v>5107400</v>
      </c>
      <c r="P284" s="25">
        <v>100.53</v>
      </c>
      <c r="Q284" s="23">
        <v>0</v>
      </c>
      <c r="R284" s="23">
        <v>5134.46922</v>
      </c>
      <c r="S284" s="13">
        <v>1.2095322718E-2</v>
      </c>
      <c r="T284" s="13">
        <f t="shared" si="9"/>
        <v>1.6552237402053609E-3</v>
      </c>
      <c r="U284" s="62">
        <f>+R284/'סכום נכסי הקרן'!$C$42</f>
        <v>4.0481929450981888E-4</v>
      </c>
    </row>
    <row r="285" spans="2:21" ht="13.5" thickBot="1" x14ac:dyDescent="0.25">
      <c r="B285" s="58" t="s">
        <v>822</v>
      </c>
      <c r="C285" s="14" t="s">
        <v>823</v>
      </c>
      <c r="D285" s="14" t="s">
        <v>162</v>
      </c>
      <c r="E285" s="14" t="s">
        <v>240</v>
      </c>
      <c r="F285" s="21">
        <v>2063</v>
      </c>
      <c r="G285" s="14" t="s">
        <v>525</v>
      </c>
      <c r="H285" s="14" t="s">
        <v>510</v>
      </c>
      <c r="I285" s="14" t="s">
        <v>96</v>
      </c>
      <c r="J285" s="54" t="s">
        <v>2591</v>
      </c>
      <c r="K285" s="23">
        <v>1.48</v>
      </c>
      <c r="L285" s="14" t="s">
        <v>49</v>
      </c>
      <c r="M285" s="13">
        <v>3.9E-2</v>
      </c>
      <c r="N285" s="13">
        <v>5.2299999999999999E-2</v>
      </c>
      <c r="O285" s="23">
        <v>2220000</v>
      </c>
      <c r="P285" s="25">
        <v>99.15</v>
      </c>
      <c r="Q285" s="23">
        <v>0</v>
      </c>
      <c r="R285" s="23">
        <v>2201.13</v>
      </c>
      <c r="S285" s="13">
        <v>2.3106701169999999E-3</v>
      </c>
      <c r="T285" s="13">
        <f t="shared" si="9"/>
        <v>7.0958895168490778E-4</v>
      </c>
      <c r="U285" s="62">
        <f>+R285/'סכום נכסי הקרן'!$C$42</f>
        <v>1.7354469479600806E-4</v>
      </c>
    </row>
    <row r="286" spans="2:21" ht="13.5" thickBot="1" x14ac:dyDescent="0.25">
      <c r="B286" s="58" t="s">
        <v>824</v>
      </c>
      <c r="C286" s="14" t="s">
        <v>825</v>
      </c>
      <c r="D286" s="14" t="s">
        <v>162</v>
      </c>
      <c r="E286" s="14" t="s">
        <v>240</v>
      </c>
      <c r="F286" s="21">
        <v>739</v>
      </c>
      <c r="G286" s="14" t="s">
        <v>525</v>
      </c>
      <c r="H286" s="14" t="s">
        <v>510</v>
      </c>
      <c r="I286" s="14" t="s">
        <v>96</v>
      </c>
      <c r="J286" s="54" t="s">
        <v>2591</v>
      </c>
      <c r="K286" s="23">
        <v>3.14</v>
      </c>
      <c r="L286" s="14" t="s">
        <v>49</v>
      </c>
      <c r="M286" s="13">
        <v>0.04</v>
      </c>
      <c r="N286" s="13">
        <v>4.7399999999999998E-2</v>
      </c>
      <c r="O286" s="23">
        <v>1570000</v>
      </c>
      <c r="P286" s="25">
        <v>99.77</v>
      </c>
      <c r="Q286" s="23">
        <v>0</v>
      </c>
      <c r="R286" s="23">
        <v>1566.3889999999999</v>
      </c>
      <c r="S286" s="13">
        <v>2.0277348950000001E-3</v>
      </c>
      <c r="T286" s="13">
        <f t="shared" si="9"/>
        <v>5.0496441756769071E-4</v>
      </c>
      <c r="U286" s="62">
        <f>+R286/'סכום נכסי הקרן'!$C$42</f>
        <v>1.2349952112634157E-4</v>
      </c>
    </row>
    <row r="287" spans="2:21" ht="13.5" thickBot="1" x14ac:dyDescent="0.25">
      <c r="B287" s="58" t="s">
        <v>826</v>
      </c>
      <c r="C287" s="14" t="s">
        <v>827</v>
      </c>
      <c r="D287" s="14" t="s">
        <v>162</v>
      </c>
      <c r="E287" s="14" t="s">
        <v>240</v>
      </c>
      <c r="F287" s="21">
        <v>1804</v>
      </c>
      <c r="G287" s="14" t="s">
        <v>317</v>
      </c>
      <c r="H287" s="14" t="s">
        <v>507</v>
      </c>
      <c r="I287" s="14" t="s">
        <v>285</v>
      </c>
      <c r="J287" s="54" t="s">
        <v>2591</v>
      </c>
      <c r="K287" s="23">
        <v>3.59</v>
      </c>
      <c r="L287" s="14" t="s">
        <v>49</v>
      </c>
      <c r="M287" s="13">
        <v>1.95E-2</v>
      </c>
      <c r="N287" s="13">
        <v>5.2600000000000001E-2</v>
      </c>
      <c r="O287" s="23">
        <v>263571.21000000002</v>
      </c>
      <c r="P287" s="25">
        <v>89.14</v>
      </c>
      <c r="Q287" s="23">
        <v>0</v>
      </c>
      <c r="R287" s="23">
        <v>234.94738000000001</v>
      </c>
      <c r="S287" s="13">
        <v>1.218861631E-3</v>
      </c>
      <c r="T287" s="13">
        <f t="shared" si="9"/>
        <v>7.5741126183058555E-5</v>
      </c>
      <c r="U287" s="62">
        <f>+R287/'סכום נכסי הקרן'!$C$42</f>
        <v>1.8524063256246443E-5</v>
      </c>
    </row>
    <row r="288" spans="2:21" ht="13.5" thickBot="1" x14ac:dyDescent="0.25">
      <c r="B288" s="58" t="s">
        <v>828</v>
      </c>
      <c r="C288" s="14" t="s">
        <v>829</v>
      </c>
      <c r="D288" s="14" t="s">
        <v>162</v>
      </c>
      <c r="E288" s="14" t="s">
        <v>240</v>
      </c>
      <c r="F288" s="21">
        <v>1761</v>
      </c>
      <c r="G288" s="14" t="s">
        <v>532</v>
      </c>
      <c r="H288" s="14" t="s">
        <v>510</v>
      </c>
      <c r="I288" s="14" t="s">
        <v>96</v>
      </c>
      <c r="J288" s="54" t="s">
        <v>2591</v>
      </c>
      <c r="K288" s="23">
        <v>1.42</v>
      </c>
      <c r="L288" s="14" t="s">
        <v>49</v>
      </c>
      <c r="M288" s="13">
        <v>4.7500000000000001E-2</v>
      </c>
      <c r="N288" s="13">
        <v>6.93E-2</v>
      </c>
      <c r="O288" s="23">
        <v>8389286.3499999996</v>
      </c>
      <c r="P288" s="25">
        <v>98.47</v>
      </c>
      <c r="Q288" s="23">
        <v>0</v>
      </c>
      <c r="R288" s="23">
        <v>8260.9302700000007</v>
      </c>
      <c r="S288" s="13">
        <v>1.0128182118E-2</v>
      </c>
      <c r="T288" s="13">
        <f t="shared" si="9"/>
        <v>2.6631161495374754E-3</v>
      </c>
      <c r="U288" s="62">
        <f>+R288/'סכום נכסי הקרן'!$C$42</f>
        <v>6.5132028659745436E-4</v>
      </c>
    </row>
    <row r="289" spans="2:21" ht="13.5" thickBot="1" x14ac:dyDescent="0.25">
      <c r="B289" s="58" t="s">
        <v>830</v>
      </c>
      <c r="C289" s="14" t="s">
        <v>831</v>
      </c>
      <c r="D289" s="14" t="s">
        <v>162</v>
      </c>
      <c r="E289" s="14" t="s">
        <v>240</v>
      </c>
      <c r="F289" s="21">
        <v>259</v>
      </c>
      <c r="G289" s="14" t="s">
        <v>317</v>
      </c>
      <c r="H289" s="14" t="s">
        <v>510</v>
      </c>
      <c r="I289" s="14" t="s">
        <v>96</v>
      </c>
      <c r="J289" s="54" t="s">
        <v>2591</v>
      </c>
      <c r="K289" s="23">
        <v>0.5</v>
      </c>
      <c r="L289" s="14" t="s">
        <v>49</v>
      </c>
      <c r="M289" s="13">
        <v>5.8999999999999997E-2</v>
      </c>
      <c r="N289" s="13">
        <v>5.0799999999999998E-2</v>
      </c>
      <c r="O289" s="23">
        <v>940000</v>
      </c>
      <c r="P289" s="25">
        <v>100.45</v>
      </c>
      <c r="Q289" s="23">
        <v>0</v>
      </c>
      <c r="R289" s="23">
        <v>944.23</v>
      </c>
      <c r="S289" s="13">
        <v>3.5724231620000001E-3</v>
      </c>
      <c r="T289" s="13">
        <f t="shared" si="9"/>
        <v>3.0439600380233813E-4</v>
      </c>
      <c r="U289" s="62">
        <f>+R289/'סכום נכסי הקרן'!$C$42</f>
        <v>7.4446355811439894E-5</v>
      </c>
    </row>
    <row r="290" spans="2:21" ht="13.5" thickBot="1" x14ac:dyDescent="0.25">
      <c r="B290" s="58" t="s">
        <v>832</v>
      </c>
      <c r="C290" s="14" t="s">
        <v>833</v>
      </c>
      <c r="D290" s="14" t="s">
        <v>162</v>
      </c>
      <c r="E290" s="14" t="s">
        <v>240</v>
      </c>
      <c r="F290" s="21">
        <v>259</v>
      </c>
      <c r="G290" s="14" t="s">
        <v>317</v>
      </c>
      <c r="H290" s="14" t="s">
        <v>510</v>
      </c>
      <c r="I290" s="14" t="s">
        <v>96</v>
      </c>
      <c r="J290" s="54" t="s">
        <v>2591</v>
      </c>
      <c r="K290" s="23">
        <v>3.77</v>
      </c>
      <c r="L290" s="14" t="s">
        <v>49</v>
      </c>
      <c r="M290" s="13">
        <v>0.05</v>
      </c>
      <c r="N290" s="13">
        <v>5.4300000000000001E-2</v>
      </c>
      <c r="O290" s="23">
        <v>6486323.6699999999</v>
      </c>
      <c r="P290" s="25">
        <v>100.01</v>
      </c>
      <c r="Q290" s="23">
        <v>0</v>
      </c>
      <c r="R290" s="23">
        <v>6486.9723000000004</v>
      </c>
      <c r="S290" s="13">
        <v>6.2674408919999999E-3</v>
      </c>
      <c r="T290" s="13">
        <f t="shared" si="9"/>
        <v>2.0912367165801362E-3</v>
      </c>
      <c r="U290" s="62">
        <f>+R290/'סכום נכסי הקרן'!$C$42</f>
        <v>5.1145531066027839E-4</v>
      </c>
    </row>
    <row r="291" spans="2:21" ht="13.5" thickBot="1" x14ac:dyDescent="0.25">
      <c r="B291" s="58" t="s">
        <v>834</v>
      </c>
      <c r="C291" s="14" t="s">
        <v>835</v>
      </c>
      <c r="D291" s="14" t="s">
        <v>162</v>
      </c>
      <c r="E291" s="14" t="s">
        <v>240</v>
      </c>
      <c r="F291" s="21">
        <v>1193</v>
      </c>
      <c r="G291" s="14" t="s">
        <v>506</v>
      </c>
      <c r="H291" s="14" t="s">
        <v>507</v>
      </c>
      <c r="I291" s="14" t="s">
        <v>285</v>
      </c>
      <c r="J291" s="54" t="s">
        <v>2591</v>
      </c>
      <c r="K291" s="23">
        <v>1.02</v>
      </c>
      <c r="L291" s="14" t="s">
        <v>49</v>
      </c>
      <c r="M291" s="13">
        <v>4.1700000000000001E-2</v>
      </c>
      <c r="N291" s="13">
        <v>5.1299999999999998E-2</v>
      </c>
      <c r="O291" s="23">
        <v>1237500</v>
      </c>
      <c r="P291" s="25">
        <v>99.12</v>
      </c>
      <c r="Q291" s="23">
        <v>0</v>
      </c>
      <c r="R291" s="23">
        <v>1226.6099999999999</v>
      </c>
      <c r="S291" s="13">
        <v>6.4692723929999996E-3</v>
      </c>
      <c r="T291" s="13">
        <f t="shared" si="9"/>
        <v>3.9542821370215512E-4</v>
      </c>
      <c r="U291" s="62">
        <f>+R291/'סכום נכסי הקרן'!$C$42</f>
        <v>9.671017072309743E-5</v>
      </c>
    </row>
    <row r="292" spans="2:21" ht="13.5" thickBot="1" x14ac:dyDescent="0.25">
      <c r="B292" s="58" t="s">
        <v>836</v>
      </c>
      <c r="C292" s="14" t="s">
        <v>837</v>
      </c>
      <c r="D292" s="14" t="s">
        <v>162</v>
      </c>
      <c r="E292" s="14" t="s">
        <v>240</v>
      </c>
      <c r="F292" s="21">
        <v>1772</v>
      </c>
      <c r="G292" s="14" t="s">
        <v>351</v>
      </c>
      <c r="H292" s="14" t="s">
        <v>510</v>
      </c>
      <c r="I292" s="14" t="s">
        <v>96</v>
      </c>
      <c r="J292" s="54" t="s">
        <v>2591</v>
      </c>
      <c r="K292" s="23">
        <v>2.34</v>
      </c>
      <c r="L292" s="14" t="s">
        <v>49</v>
      </c>
      <c r="M292" s="13">
        <v>4.3499999999999997E-2</v>
      </c>
      <c r="N292" s="13">
        <v>6.7400000000000002E-2</v>
      </c>
      <c r="O292" s="23">
        <v>8703051</v>
      </c>
      <c r="P292" s="25">
        <v>96.61</v>
      </c>
      <c r="Q292" s="23">
        <v>0</v>
      </c>
      <c r="R292" s="23">
        <v>8408.01757</v>
      </c>
      <c r="S292" s="13">
        <v>1.7944435051000001E-2</v>
      </c>
      <c r="T292" s="13">
        <f t="shared" si="9"/>
        <v>2.7105333956852096E-3</v>
      </c>
      <c r="U292" s="62">
        <f>+R292/'סכום נכסי הקרן'!$C$42</f>
        <v>6.6291715756230821E-4</v>
      </c>
    </row>
    <row r="293" spans="2:21" ht="13.5" thickBot="1" x14ac:dyDescent="0.25">
      <c r="B293" s="58" t="s">
        <v>838</v>
      </c>
      <c r="C293" s="14" t="s">
        <v>839</v>
      </c>
      <c r="D293" s="14" t="s">
        <v>162</v>
      </c>
      <c r="E293" s="14" t="s">
        <v>240</v>
      </c>
      <c r="F293" s="21">
        <v>576</v>
      </c>
      <c r="G293" s="14" t="s">
        <v>525</v>
      </c>
      <c r="H293" s="14" t="s">
        <v>510</v>
      </c>
      <c r="I293" s="14" t="s">
        <v>96</v>
      </c>
      <c r="J293" s="54" t="s">
        <v>2591</v>
      </c>
      <c r="K293" s="23">
        <v>1.72</v>
      </c>
      <c r="L293" s="14" t="s">
        <v>49</v>
      </c>
      <c r="M293" s="13">
        <v>3.5999999999999997E-2</v>
      </c>
      <c r="N293" s="13">
        <v>4.6899999999999997E-2</v>
      </c>
      <c r="O293" s="23">
        <v>175620.69</v>
      </c>
      <c r="P293" s="25">
        <v>99.16</v>
      </c>
      <c r="Q293" s="23">
        <v>0</v>
      </c>
      <c r="R293" s="23">
        <v>174.14547999999999</v>
      </c>
      <c r="S293" s="13">
        <v>5.76839975E-4</v>
      </c>
      <c r="T293" s="13">
        <f t="shared" si="9"/>
        <v>5.6140122843205566E-5</v>
      </c>
      <c r="U293" s="62">
        <f>+R293/'סכום נכסי הקרן'!$C$42</f>
        <v>1.3730231370570718E-5</v>
      </c>
    </row>
    <row r="294" spans="2:21" ht="13.5" thickBot="1" x14ac:dyDescent="0.25">
      <c r="B294" s="58" t="s">
        <v>840</v>
      </c>
      <c r="C294" s="14" t="s">
        <v>841</v>
      </c>
      <c r="D294" s="14" t="s">
        <v>162</v>
      </c>
      <c r="E294" s="14" t="s">
        <v>240</v>
      </c>
      <c r="F294" s="21">
        <v>576</v>
      </c>
      <c r="G294" s="14" t="s">
        <v>525</v>
      </c>
      <c r="H294" s="14" t="s">
        <v>510</v>
      </c>
      <c r="I294" s="14" t="s">
        <v>96</v>
      </c>
      <c r="J294" s="54" t="s">
        <v>2591</v>
      </c>
      <c r="K294" s="23">
        <v>2.89</v>
      </c>
      <c r="L294" s="14" t="s">
        <v>49</v>
      </c>
      <c r="M294" s="13">
        <v>2.1999999999999999E-2</v>
      </c>
      <c r="N294" s="13">
        <v>4.7E-2</v>
      </c>
      <c r="O294" s="23">
        <v>5485579.6500000004</v>
      </c>
      <c r="P294" s="25">
        <v>93.24</v>
      </c>
      <c r="Q294" s="23">
        <v>0</v>
      </c>
      <c r="R294" s="23">
        <v>5114.7544699999999</v>
      </c>
      <c r="S294" s="13">
        <v>4.7453111150000003E-3</v>
      </c>
      <c r="T294" s="13">
        <f t="shared" si="9"/>
        <v>1.6488682006483015E-3</v>
      </c>
      <c r="U294" s="62">
        <f>+R294/'סכום נכסי הקרן'!$C$42</f>
        <v>4.0326491549916088E-4</v>
      </c>
    </row>
    <row r="295" spans="2:21" ht="13.5" thickBot="1" x14ac:dyDescent="0.25">
      <c r="B295" s="58" t="s">
        <v>842</v>
      </c>
      <c r="C295" s="14" t="s">
        <v>843</v>
      </c>
      <c r="D295" s="14" t="s">
        <v>162</v>
      </c>
      <c r="E295" s="14" t="s">
        <v>240</v>
      </c>
      <c r="F295" s="21">
        <v>576</v>
      </c>
      <c r="G295" s="14" t="s">
        <v>525</v>
      </c>
      <c r="H295" s="14" t="s">
        <v>510</v>
      </c>
      <c r="I295" s="14" t="s">
        <v>96</v>
      </c>
      <c r="J295" s="54" t="s">
        <v>2591</v>
      </c>
      <c r="K295" s="23">
        <v>4.28</v>
      </c>
      <c r="L295" s="14" t="s">
        <v>49</v>
      </c>
      <c r="M295" s="13">
        <v>2.7400000000000001E-2</v>
      </c>
      <c r="N295" s="13">
        <v>4.8399999999999999E-2</v>
      </c>
      <c r="O295" s="23">
        <v>557499</v>
      </c>
      <c r="P295" s="25">
        <v>92.75</v>
      </c>
      <c r="Q295" s="23">
        <v>0</v>
      </c>
      <c r="R295" s="23">
        <v>517.08032000000003</v>
      </c>
      <c r="S295" s="13">
        <v>7.4333199999999998E-4</v>
      </c>
      <c r="T295" s="13">
        <f t="shared" si="9"/>
        <v>1.6669369015264736E-4</v>
      </c>
      <c r="U295" s="62">
        <f>+R295/'סכום נכסי הקרן'!$C$42</f>
        <v>4.0768399103834027E-5</v>
      </c>
    </row>
    <row r="296" spans="2:21" ht="13.5" thickBot="1" x14ac:dyDescent="0.25">
      <c r="B296" s="58" t="s">
        <v>844</v>
      </c>
      <c r="C296" s="14" t="s">
        <v>845</v>
      </c>
      <c r="D296" s="14" t="s">
        <v>162</v>
      </c>
      <c r="E296" s="14" t="s">
        <v>240</v>
      </c>
      <c r="F296" s="21">
        <v>573</v>
      </c>
      <c r="G296" s="14" t="s">
        <v>506</v>
      </c>
      <c r="H296" s="14" t="s">
        <v>510</v>
      </c>
      <c r="I296" s="14" t="s">
        <v>96</v>
      </c>
      <c r="J296" s="54" t="s">
        <v>2591</v>
      </c>
      <c r="K296" s="23">
        <v>3.57</v>
      </c>
      <c r="L296" s="14" t="s">
        <v>49</v>
      </c>
      <c r="M296" s="13">
        <v>0.05</v>
      </c>
      <c r="N296" s="13">
        <v>5.3999999999999999E-2</v>
      </c>
      <c r="O296" s="23">
        <v>9000000</v>
      </c>
      <c r="P296" s="25">
        <v>98.87</v>
      </c>
      <c r="Q296" s="23">
        <v>0</v>
      </c>
      <c r="R296" s="23">
        <v>8898.2999999999993</v>
      </c>
      <c r="S296" s="13">
        <v>3.0474384585999999E-2</v>
      </c>
      <c r="T296" s="13">
        <f t="shared" si="9"/>
        <v>2.8685881200918683E-3</v>
      </c>
      <c r="U296" s="62">
        <f>+R296/'סכום נכסי הקרן'!$C$42</f>
        <v>7.0157271842340911E-4</v>
      </c>
    </row>
    <row r="297" spans="2:21" ht="13.5" thickBot="1" x14ac:dyDescent="0.25">
      <c r="B297" s="58" t="s">
        <v>846</v>
      </c>
      <c r="C297" s="14" t="s">
        <v>847</v>
      </c>
      <c r="D297" s="14" t="s">
        <v>162</v>
      </c>
      <c r="E297" s="14" t="s">
        <v>240</v>
      </c>
      <c r="F297" s="21">
        <v>1630</v>
      </c>
      <c r="G297" s="14" t="s">
        <v>351</v>
      </c>
      <c r="H297" s="14" t="s">
        <v>510</v>
      </c>
      <c r="I297" s="14" t="s">
        <v>96</v>
      </c>
      <c r="J297" s="54" t="s">
        <v>2591</v>
      </c>
      <c r="K297" s="23">
        <v>1.86</v>
      </c>
      <c r="L297" s="14" t="s">
        <v>49</v>
      </c>
      <c r="M297" s="13">
        <v>3.95E-2</v>
      </c>
      <c r="N297" s="13">
        <v>6.13E-2</v>
      </c>
      <c r="O297" s="23">
        <v>137500</v>
      </c>
      <c r="P297" s="25">
        <v>96.6</v>
      </c>
      <c r="Q297" s="23">
        <v>0</v>
      </c>
      <c r="R297" s="23">
        <v>132.82499999999999</v>
      </c>
      <c r="S297" s="13">
        <v>4.3805232499999998E-4</v>
      </c>
      <c r="T297" s="13">
        <f t="shared" si="9"/>
        <v>4.2819439336862373E-5</v>
      </c>
      <c r="U297" s="62">
        <f>+R297/'סכום נכסי הקרן'!$C$42</f>
        <v>1.0472381952124486E-5</v>
      </c>
    </row>
    <row r="298" spans="2:21" ht="13.5" thickBot="1" x14ac:dyDescent="0.25">
      <c r="B298" s="58" t="s">
        <v>848</v>
      </c>
      <c r="C298" s="14" t="s">
        <v>849</v>
      </c>
      <c r="D298" s="14" t="s">
        <v>162</v>
      </c>
      <c r="E298" s="14" t="s">
        <v>240</v>
      </c>
      <c r="F298" s="21">
        <v>1597</v>
      </c>
      <c r="G298" s="14" t="s">
        <v>378</v>
      </c>
      <c r="H298" s="14" t="s">
        <v>507</v>
      </c>
      <c r="I298" s="14" t="s">
        <v>285</v>
      </c>
      <c r="J298" s="54" t="s">
        <v>2591</v>
      </c>
      <c r="K298" s="23">
        <v>3.93</v>
      </c>
      <c r="L298" s="14" t="s">
        <v>49</v>
      </c>
      <c r="M298" s="13">
        <v>3.2599999999999997E-2</v>
      </c>
      <c r="N298" s="13">
        <v>4.7699999999999999E-2</v>
      </c>
      <c r="O298" s="23">
        <v>13376000</v>
      </c>
      <c r="P298" s="25">
        <v>96.74</v>
      </c>
      <c r="Q298" s="23">
        <v>0</v>
      </c>
      <c r="R298" s="23">
        <v>12939.9424</v>
      </c>
      <c r="S298" s="13">
        <v>1.3569900305E-2</v>
      </c>
      <c r="T298" s="13">
        <f t="shared" si="9"/>
        <v>4.1715119790648849E-3</v>
      </c>
      <c r="U298" s="62">
        <f>+R298/'סכום נכסי הקרן'!$C$42</f>
        <v>1.0202297703842682E-3</v>
      </c>
    </row>
    <row r="299" spans="2:21" ht="13.5" thickBot="1" x14ac:dyDescent="0.25">
      <c r="B299" s="58" t="s">
        <v>850</v>
      </c>
      <c r="C299" s="14" t="s">
        <v>851</v>
      </c>
      <c r="D299" s="14" t="s">
        <v>162</v>
      </c>
      <c r="E299" s="14" t="s">
        <v>240</v>
      </c>
      <c r="F299" s="21">
        <v>1597</v>
      </c>
      <c r="G299" s="14" t="s">
        <v>378</v>
      </c>
      <c r="H299" s="14" t="s">
        <v>507</v>
      </c>
      <c r="I299" s="14" t="s">
        <v>285</v>
      </c>
      <c r="J299" s="54" t="s">
        <v>2591</v>
      </c>
      <c r="K299" s="23">
        <v>5.16</v>
      </c>
      <c r="L299" s="14" t="s">
        <v>49</v>
      </c>
      <c r="M299" s="13">
        <v>5.1700000000000003E-2</v>
      </c>
      <c r="N299" s="13">
        <v>5.0799999999999998E-2</v>
      </c>
      <c r="O299" s="23">
        <v>1364618</v>
      </c>
      <c r="P299" s="25">
        <v>101.22</v>
      </c>
      <c r="Q299" s="23">
        <v>0</v>
      </c>
      <c r="R299" s="23">
        <v>1381.2663399999999</v>
      </c>
      <c r="S299" s="13">
        <v>2.236294152E-3</v>
      </c>
      <c r="T299" s="13">
        <f t="shared" si="9"/>
        <v>4.4528552797801555E-4</v>
      </c>
      <c r="U299" s="62">
        <f>+R299/'סכום נכסי הקרן'!$C$42</f>
        <v>1.0890381095496362E-4</v>
      </c>
    </row>
    <row r="300" spans="2:21" ht="13.5" thickBot="1" x14ac:dyDescent="0.25">
      <c r="B300" s="58" t="s">
        <v>852</v>
      </c>
      <c r="C300" s="14" t="s">
        <v>853</v>
      </c>
      <c r="D300" s="14" t="s">
        <v>162</v>
      </c>
      <c r="E300" s="14" t="s">
        <v>240</v>
      </c>
      <c r="F300" s="21">
        <v>238</v>
      </c>
      <c r="G300" s="14" t="s">
        <v>304</v>
      </c>
      <c r="H300" s="14" t="s">
        <v>510</v>
      </c>
      <c r="I300" s="14" t="s">
        <v>96</v>
      </c>
      <c r="J300" s="54" t="s">
        <v>2591</v>
      </c>
      <c r="K300" s="23">
        <v>0.74</v>
      </c>
      <c r="L300" s="14" t="s">
        <v>49</v>
      </c>
      <c r="M300" s="13">
        <v>2.9499999999999998E-2</v>
      </c>
      <c r="N300" s="13">
        <v>5.4600000000000003E-2</v>
      </c>
      <c r="O300" s="23">
        <v>1000</v>
      </c>
      <c r="P300" s="25">
        <v>98.25</v>
      </c>
      <c r="Q300" s="23">
        <v>0</v>
      </c>
      <c r="R300" s="23">
        <v>0.98250000000000004</v>
      </c>
      <c r="S300" s="13">
        <v>2.7964331718607601E-5</v>
      </c>
      <c r="T300" s="13">
        <f t="shared" si="9"/>
        <v>3.1673328927888038E-7</v>
      </c>
      <c r="U300" s="62">
        <f>+R300/'סכום נכסי הקרן'!$C$42</f>
        <v>7.7463694846318898E-8</v>
      </c>
    </row>
    <row r="301" spans="2:21" ht="13.5" thickBot="1" x14ac:dyDescent="0.25">
      <c r="B301" s="58" t="s">
        <v>854</v>
      </c>
      <c r="C301" s="14" t="s">
        <v>855</v>
      </c>
      <c r="D301" s="14" t="s">
        <v>162</v>
      </c>
      <c r="E301" s="14" t="s">
        <v>240</v>
      </c>
      <c r="F301" s="21">
        <v>238</v>
      </c>
      <c r="G301" s="14" t="s">
        <v>304</v>
      </c>
      <c r="H301" s="14" t="s">
        <v>510</v>
      </c>
      <c r="I301" s="14" t="s">
        <v>96</v>
      </c>
      <c r="J301" s="54" t="s">
        <v>2591</v>
      </c>
      <c r="K301" s="23">
        <v>2.61</v>
      </c>
      <c r="L301" s="14" t="s">
        <v>49</v>
      </c>
      <c r="M301" s="13">
        <v>2.3900000000000001E-2</v>
      </c>
      <c r="N301" s="13">
        <v>4.6600000000000003E-2</v>
      </c>
      <c r="O301" s="23">
        <v>305555.71999999997</v>
      </c>
      <c r="P301" s="25">
        <v>94.44</v>
      </c>
      <c r="Q301" s="23">
        <v>0</v>
      </c>
      <c r="R301" s="23">
        <v>288.56682000000001</v>
      </c>
      <c r="S301" s="13">
        <v>1.643406822E-3</v>
      </c>
      <c r="T301" s="13">
        <f t="shared" si="9"/>
        <v>9.3026685063966004E-5</v>
      </c>
      <c r="U301" s="62">
        <f>+R301/'סכום נכסי הקרן'!$C$42</f>
        <v>2.2751605177865275E-5</v>
      </c>
    </row>
    <row r="302" spans="2:21" ht="13.5" thickBot="1" x14ac:dyDescent="0.25">
      <c r="B302" s="58" t="s">
        <v>856</v>
      </c>
      <c r="C302" s="14" t="s">
        <v>857</v>
      </c>
      <c r="D302" s="14" t="s">
        <v>162</v>
      </c>
      <c r="E302" s="14" t="s">
        <v>240</v>
      </c>
      <c r="F302" s="21">
        <v>1654</v>
      </c>
      <c r="G302" s="14" t="s">
        <v>351</v>
      </c>
      <c r="H302" s="14" t="s">
        <v>510</v>
      </c>
      <c r="I302" s="14" t="s">
        <v>96</v>
      </c>
      <c r="J302" s="54" t="s">
        <v>2591</v>
      </c>
      <c r="K302" s="23">
        <v>2.19</v>
      </c>
      <c r="L302" s="14" t="s">
        <v>49</v>
      </c>
      <c r="M302" s="13">
        <v>5.7000000000000002E-2</v>
      </c>
      <c r="N302" s="13">
        <v>6.6199999999999995E-2</v>
      </c>
      <c r="O302" s="23">
        <v>936170.21</v>
      </c>
      <c r="P302" s="25">
        <v>100.63</v>
      </c>
      <c r="Q302" s="23">
        <v>0</v>
      </c>
      <c r="R302" s="23">
        <v>942.06808000000001</v>
      </c>
      <c r="S302" s="13">
        <v>4.2459238909999999E-3</v>
      </c>
      <c r="T302" s="13">
        <f t="shared" si="9"/>
        <v>3.0369905516848794E-4</v>
      </c>
      <c r="U302" s="62">
        <f>+R302/'סכום נכסי הקרן'!$C$42</f>
        <v>7.4275902568526756E-5</v>
      </c>
    </row>
    <row r="303" spans="2:21" ht="13.5" thickBot="1" x14ac:dyDescent="0.25">
      <c r="B303" s="58" t="s">
        <v>858</v>
      </c>
      <c r="C303" s="14" t="s">
        <v>859</v>
      </c>
      <c r="D303" s="14" t="s">
        <v>162</v>
      </c>
      <c r="E303" s="14" t="s">
        <v>240</v>
      </c>
      <c r="F303" s="21">
        <v>2066</v>
      </c>
      <c r="G303" s="14" t="s">
        <v>451</v>
      </c>
      <c r="H303" s="14" t="s">
        <v>510</v>
      </c>
      <c r="I303" s="14" t="s">
        <v>96</v>
      </c>
      <c r="J303" s="54" t="s">
        <v>2591</v>
      </c>
      <c r="K303" s="23">
        <v>1.55</v>
      </c>
      <c r="L303" s="14" t="s">
        <v>49</v>
      </c>
      <c r="M303" s="13">
        <v>3.5499999999999997E-2</v>
      </c>
      <c r="N303" s="13">
        <v>4.8899999999999999E-2</v>
      </c>
      <c r="O303" s="23">
        <v>985714.29</v>
      </c>
      <c r="P303" s="25">
        <v>98.03</v>
      </c>
      <c r="Q303" s="23">
        <v>17.49643</v>
      </c>
      <c r="R303" s="23">
        <v>983.79214999999999</v>
      </c>
      <c r="S303" s="13">
        <v>2.5219843120000002E-3</v>
      </c>
      <c r="T303" s="13">
        <f t="shared" si="9"/>
        <v>3.1714984594019509E-4</v>
      </c>
      <c r="U303" s="62">
        <f>+R303/'סכום נכסי הקרן'!$C$42</f>
        <v>7.7565572417103294E-5</v>
      </c>
    </row>
    <row r="304" spans="2:21" ht="13.5" thickBot="1" x14ac:dyDescent="0.25">
      <c r="B304" s="58" t="s">
        <v>860</v>
      </c>
      <c r="C304" s="14" t="s">
        <v>861</v>
      </c>
      <c r="D304" s="14" t="s">
        <v>162</v>
      </c>
      <c r="E304" s="14" t="s">
        <v>240</v>
      </c>
      <c r="F304" s="21">
        <v>1628</v>
      </c>
      <c r="G304" s="14" t="s">
        <v>351</v>
      </c>
      <c r="H304" s="14" t="s">
        <v>510</v>
      </c>
      <c r="I304" s="14" t="s">
        <v>96</v>
      </c>
      <c r="J304" s="54" t="s">
        <v>2591</v>
      </c>
      <c r="K304" s="23">
        <v>0.9</v>
      </c>
      <c r="L304" s="14" t="s">
        <v>49</v>
      </c>
      <c r="M304" s="13">
        <v>3.9E-2</v>
      </c>
      <c r="N304" s="13">
        <v>6.13E-2</v>
      </c>
      <c r="O304" s="23">
        <v>3864817.84</v>
      </c>
      <c r="P304" s="25">
        <v>98.47</v>
      </c>
      <c r="Q304" s="23">
        <v>0</v>
      </c>
      <c r="R304" s="23">
        <v>3805.68613</v>
      </c>
      <c r="S304" s="13">
        <v>9.7686054319999997E-3</v>
      </c>
      <c r="T304" s="13">
        <f t="shared" si="9"/>
        <v>1.2268574920284098E-3</v>
      </c>
      <c r="U304" s="62">
        <f>+R304/'סכום נכסי הקרן'!$C$42</f>
        <v>3.0005344433098048E-4</v>
      </c>
    </row>
    <row r="305" spans="2:21" ht="13.5" thickBot="1" x14ac:dyDescent="0.25">
      <c r="B305" s="58" t="s">
        <v>862</v>
      </c>
      <c r="C305" s="14" t="s">
        <v>863</v>
      </c>
      <c r="D305" s="14" t="s">
        <v>162</v>
      </c>
      <c r="E305" s="14" t="s">
        <v>240</v>
      </c>
      <c r="F305" s="21">
        <v>1363</v>
      </c>
      <c r="G305" s="14" t="s">
        <v>317</v>
      </c>
      <c r="H305" s="14" t="s">
        <v>510</v>
      </c>
      <c r="I305" s="14" t="s">
        <v>96</v>
      </c>
      <c r="J305" s="54" t="s">
        <v>2591</v>
      </c>
      <c r="K305" s="23">
        <v>4.51</v>
      </c>
      <c r="L305" s="14" t="s">
        <v>49</v>
      </c>
      <c r="M305" s="13">
        <v>2.4299999999999999E-2</v>
      </c>
      <c r="N305" s="13">
        <v>4.9099999999999998E-2</v>
      </c>
      <c r="O305" s="23">
        <v>7586000</v>
      </c>
      <c r="P305" s="25">
        <v>89.9</v>
      </c>
      <c r="Q305" s="23">
        <v>0</v>
      </c>
      <c r="R305" s="23">
        <v>6819.8140000000003</v>
      </c>
      <c r="S305" s="13">
        <v>5.1795181660000003E-3</v>
      </c>
      <c r="T305" s="13">
        <f t="shared" si="9"/>
        <v>2.1985365094047411E-3</v>
      </c>
      <c r="U305" s="62">
        <f>+R305/'סכום נכסי הקרן'!$C$42</f>
        <v>5.3769770036097046E-4</v>
      </c>
    </row>
    <row r="306" spans="2:21" ht="13.5" thickBot="1" x14ac:dyDescent="0.25">
      <c r="B306" s="58" t="s">
        <v>864</v>
      </c>
      <c r="C306" s="14" t="s">
        <v>865</v>
      </c>
      <c r="D306" s="14" t="s">
        <v>162</v>
      </c>
      <c r="E306" s="14" t="s">
        <v>240</v>
      </c>
      <c r="F306" s="21">
        <v>2095</v>
      </c>
      <c r="G306" s="14" t="s">
        <v>451</v>
      </c>
      <c r="H306" s="14" t="s">
        <v>510</v>
      </c>
      <c r="I306" s="14" t="s">
        <v>96</v>
      </c>
      <c r="J306" s="54" t="s">
        <v>2591</v>
      </c>
      <c r="K306" s="23">
        <v>0.48</v>
      </c>
      <c r="L306" s="14" t="s">
        <v>49</v>
      </c>
      <c r="M306" s="13">
        <v>2.1600000000000001E-2</v>
      </c>
      <c r="N306" s="13">
        <v>5.0700000000000002E-2</v>
      </c>
      <c r="O306" s="23">
        <v>3500001.4</v>
      </c>
      <c r="P306" s="25">
        <v>98.7</v>
      </c>
      <c r="Q306" s="23">
        <v>0</v>
      </c>
      <c r="R306" s="23">
        <v>3454.5013800000002</v>
      </c>
      <c r="S306" s="13">
        <v>2.7364806610999999E-2</v>
      </c>
      <c r="T306" s="13">
        <f t="shared" si="9"/>
        <v>1.1136443612273094E-3</v>
      </c>
      <c r="U306" s="62">
        <f>+R306/'סכום נכסי הקרן'!$C$42</f>
        <v>2.7236482518728502E-4</v>
      </c>
    </row>
    <row r="307" spans="2:21" ht="13.5" thickBot="1" x14ac:dyDescent="0.25">
      <c r="B307" s="58" t="s">
        <v>866</v>
      </c>
      <c r="C307" s="14" t="s">
        <v>867</v>
      </c>
      <c r="D307" s="14" t="s">
        <v>162</v>
      </c>
      <c r="E307" s="14" t="s">
        <v>240</v>
      </c>
      <c r="F307" s="21">
        <v>2095</v>
      </c>
      <c r="G307" s="14" t="s">
        <v>451</v>
      </c>
      <c r="H307" s="14" t="s">
        <v>510</v>
      </c>
      <c r="I307" s="14" t="s">
        <v>96</v>
      </c>
      <c r="J307" s="54" t="s">
        <v>2591</v>
      </c>
      <c r="K307" s="23">
        <v>2.4500000000000002</v>
      </c>
      <c r="L307" s="14" t="s">
        <v>49</v>
      </c>
      <c r="M307" s="13">
        <v>0.04</v>
      </c>
      <c r="N307" s="13">
        <v>4.5999999999999999E-2</v>
      </c>
      <c r="O307" s="23">
        <v>13333333.33</v>
      </c>
      <c r="P307" s="25">
        <v>100.63</v>
      </c>
      <c r="Q307" s="23">
        <v>0</v>
      </c>
      <c r="R307" s="23">
        <v>13417.333329999999</v>
      </c>
      <c r="S307" s="13">
        <v>1.9588609422000001E-2</v>
      </c>
      <c r="T307" s="13">
        <f t="shared" si="9"/>
        <v>4.3254108081038703E-3</v>
      </c>
      <c r="U307" s="62">
        <f>+R307/'סכום נכסי הקרן'!$C$42</f>
        <v>1.0578689208411846E-3</v>
      </c>
    </row>
    <row r="308" spans="2:21" ht="13.5" thickBot="1" x14ac:dyDescent="0.25">
      <c r="B308" s="58" t="s">
        <v>868</v>
      </c>
      <c r="C308" s="14" t="s">
        <v>869</v>
      </c>
      <c r="D308" s="14" t="s">
        <v>162</v>
      </c>
      <c r="E308" s="14" t="s">
        <v>240</v>
      </c>
      <c r="F308" s="21">
        <v>2095</v>
      </c>
      <c r="G308" s="14" t="s">
        <v>451</v>
      </c>
      <c r="H308" s="14" t="s">
        <v>510</v>
      </c>
      <c r="I308" s="14" t="s">
        <v>96</v>
      </c>
      <c r="J308" s="54" t="s">
        <v>2591</v>
      </c>
      <c r="K308" s="23">
        <v>4.1500000000000004</v>
      </c>
      <c r="L308" s="14" t="s">
        <v>49</v>
      </c>
      <c r="M308" s="13">
        <v>2.0799999999999999E-2</v>
      </c>
      <c r="N308" s="13">
        <v>4.8500000000000001E-2</v>
      </c>
      <c r="O308" s="23">
        <v>1146704</v>
      </c>
      <c r="P308" s="25">
        <v>90.31</v>
      </c>
      <c r="Q308" s="23">
        <v>0</v>
      </c>
      <c r="R308" s="23">
        <v>1035.5883799999999</v>
      </c>
      <c r="S308" s="13">
        <v>5.7795541480000004E-3</v>
      </c>
      <c r="T308" s="13">
        <f t="shared" si="9"/>
        <v>3.3384764777240409E-4</v>
      </c>
      <c r="U308" s="62">
        <f>+R308/'סכום נכסי הקרן'!$C$42</f>
        <v>8.1649366162558502E-5</v>
      </c>
    </row>
    <row r="309" spans="2:21" ht="13.5" thickBot="1" x14ac:dyDescent="0.25">
      <c r="B309" s="58" t="s">
        <v>870</v>
      </c>
      <c r="C309" s="14" t="s">
        <v>871</v>
      </c>
      <c r="D309" s="14" t="s">
        <v>162</v>
      </c>
      <c r="E309" s="14" t="s">
        <v>240</v>
      </c>
      <c r="F309" s="21">
        <v>1633</v>
      </c>
      <c r="G309" s="14" t="s">
        <v>872</v>
      </c>
      <c r="H309" s="14" t="s">
        <v>510</v>
      </c>
      <c r="I309" s="14" t="s">
        <v>96</v>
      </c>
      <c r="J309" s="54" t="s">
        <v>2591</v>
      </c>
      <c r="K309" s="23">
        <v>3.26</v>
      </c>
      <c r="L309" s="14" t="s">
        <v>49</v>
      </c>
      <c r="M309" s="13">
        <v>2.6200000000000001E-2</v>
      </c>
      <c r="N309" s="13">
        <v>4.8899999999999999E-2</v>
      </c>
      <c r="O309" s="23">
        <v>1500000</v>
      </c>
      <c r="P309" s="25">
        <v>93.06</v>
      </c>
      <c r="Q309" s="23">
        <v>19.649999999999999</v>
      </c>
      <c r="R309" s="23">
        <v>1415.55</v>
      </c>
      <c r="S309" s="13">
        <v>2.9959655179999998E-3</v>
      </c>
      <c r="T309" s="13">
        <f t="shared" si="9"/>
        <v>4.5633771769844182E-4</v>
      </c>
      <c r="U309" s="62">
        <f>+R309/'סכום נכסי הקרן'!$C$42</f>
        <v>1.1160685317018495E-4</v>
      </c>
    </row>
    <row r="310" spans="2:21" ht="13.5" thickBot="1" x14ac:dyDescent="0.25">
      <c r="B310" s="58" t="s">
        <v>873</v>
      </c>
      <c r="C310" s="14" t="s">
        <v>874</v>
      </c>
      <c r="D310" s="14" t="s">
        <v>162</v>
      </c>
      <c r="E310" s="14" t="s">
        <v>240</v>
      </c>
      <c r="F310" s="21">
        <v>1633</v>
      </c>
      <c r="G310" s="14" t="s">
        <v>872</v>
      </c>
      <c r="H310" s="14" t="s">
        <v>510</v>
      </c>
      <c r="I310" s="14" t="s">
        <v>96</v>
      </c>
      <c r="J310" s="54" t="s">
        <v>2591</v>
      </c>
      <c r="K310" s="23">
        <v>6.24</v>
      </c>
      <c r="L310" s="14" t="s">
        <v>49</v>
      </c>
      <c r="M310" s="13">
        <v>2.3400000000000001E-2</v>
      </c>
      <c r="N310" s="13">
        <v>5.2499999999999998E-2</v>
      </c>
      <c r="O310" s="23">
        <v>618800</v>
      </c>
      <c r="P310" s="25">
        <v>83.69</v>
      </c>
      <c r="Q310" s="23">
        <v>0</v>
      </c>
      <c r="R310" s="23">
        <v>517.87372000000005</v>
      </c>
      <c r="S310" s="13">
        <v>6.2769230699999997E-4</v>
      </c>
      <c r="T310" s="13">
        <f t="shared" si="9"/>
        <v>1.6694946235795409E-4</v>
      </c>
      <c r="U310" s="62">
        <f>+R310/'סכום נכסי הקרן'!$C$42</f>
        <v>4.0830953501280408E-5</v>
      </c>
    </row>
    <row r="311" spans="2:21" ht="13.5" thickBot="1" x14ac:dyDescent="0.25">
      <c r="B311" s="58" t="s">
        <v>875</v>
      </c>
      <c r="C311" s="14" t="s">
        <v>876</v>
      </c>
      <c r="D311" s="14" t="s">
        <v>162</v>
      </c>
      <c r="E311" s="14" t="s">
        <v>240</v>
      </c>
      <c r="F311" s="21">
        <v>715</v>
      </c>
      <c r="G311" s="14" t="s">
        <v>506</v>
      </c>
      <c r="H311" s="14" t="s">
        <v>550</v>
      </c>
      <c r="I311" s="14" t="s">
        <v>285</v>
      </c>
      <c r="J311" s="54" t="s">
        <v>2591</v>
      </c>
      <c r="K311" s="23">
        <v>2.09</v>
      </c>
      <c r="L311" s="14" t="s">
        <v>49</v>
      </c>
      <c r="M311" s="13">
        <v>2.9499999999999998E-2</v>
      </c>
      <c r="N311" s="13">
        <v>5.3499999999999999E-2</v>
      </c>
      <c r="O311" s="23">
        <v>4138378.38</v>
      </c>
      <c r="P311" s="25">
        <v>95.31</v>
      </c>
      <c r="Q311" s="23">
        <v>0</v>
      </c>
      <c r="R311" s="23">
        <v>3944.2884300000001</v>
      </c>
      <c r="S311" s="13">
        <v>1.3371035624000001E-2</v>
      </c>
      <c r="T311" s="13">
        <f t="shared" si="9"/>
        <v>1.2715393875812019E-3</v>
      </c>
      <c r="U311" s="62">
        <f>+R311/'סכום נכסי הקרן'!$C$42</f>
        <v>3.1098132857749241E-4</v>
      </c>
    </row>
    <row r="312" spans="2:21" ht="13.5" thickBot="1" x14ac:dyDescent="0.25">
      <c r="B312" s="58" t="s">
        <v>877</v>
      </c>
      <c r="C312" s="14" t="s">
        <v>878</v>
      </c>
      <c r="D312" s="14" t="s">
        <v>162</v>
      </c>
      <c r="E312" s="14" t="s">
        <v>240</v>
      </c>
      <c r="F312" s="21">
        <v>715</v>
      </c>
      <c r="G312" s="14" t="s">
        <v>506</v>
      </c>
      <c r="H312" s="14" t="s">
        <v>550</v>
      </c>
      <c r="I312" s="14" t="s">
        <v>285</v>
      </c>
      <c r="J312" s="54" t="s">
        <v>2591</v>
      </c>
      <c r="K312" s="23">
        <v>2.97</v>
      </c>
      <c r="L312" s="14" t="s">
        <v>49</v>
      </c>
      <c r="M312" s="13">
        <v>2.5499999999999998E-2</v>
      </c>
      <c r="N312" s="13">
        <v>5.5300000000000002E-2</v>
      </c>
      <c r="O312" s="23">
        <v>1100000</v>
      </c>
      <c r="P312" s="25">
        <v>91.82</v>
      </c>
      <c r="Q312" s="23">
        <v>0</v>
      </c>
      <c r="R312" s="23">
        <v>1010.02</v>
      </c>
      <c r="S312" s="13">
        <v>1.8890930630000001E-3</v>
      </c>
      <c r="T312" s="13">
        <f t="shared" si="9"/>
        <v>3.2560504512718039E-4</v>
      </c>
      <c r="U312" s="62">
        <f>+R312/'סכום נכסי הקרן'!$C$42</f>
        <v>7.9633466736568978E-5</v>
      </c>
    </row>
    <row r="313" spans="2:21" ht="13.5" thickBot="1" x14ac:dyDescent="0.25">
      <c r="B313" s="58" t="s">
        <v>879</v>
      </c>
      <c r="C313" s="14" t="s">
        <v>880</v>
      </c>
      <c r="D313" s="14" t="s">
        <v>162</v>
      </c>
      <c r="E313" s="14" t="s">
        <v>240</v>
      </c>
      <c r="F313" s="21">
        <v>720</v>
      </c>
      <c r="G313" s="14" t="s">
        <v>644</v>
      </c>
      <c r="H313" s="14" t="s">
        <v>550</v>
      </c>
      <c r="I313" s="14" t="s">
        <v>285</v>
      </c>
      <c r="J313" s="54" t="s">
        <v>2591</v>
      </c>
      <c r="K313" s="23">
        <v>4.45</v>
      </c>
      <c r="L313" s="14" t="s">
        <v>49</v>
      </c>
      <c r="M313" s="13">
        <v>1.4999999999999999E-2</v>
      </c>
      <c r="N313" s="13">
        <v>5.33E-2</v>
      </c>
      <c r="O313" s="23">
        <v>4508729</v>
      </c>
      <c r="P313" s="25">
        <v>85.17</v>
      </c>
      <c r="Q313" s="23">
        <v>0</v>
      </c>
      <c r="R313" s="23">
        <v>3840.0844900000002</v>
      </c>
      <c r="S313" s="13">
        <v>1.168155297E-2</v>
      </c>
      <c r="T313" s="13">
        <f t="shared" si="9"/>
        <v>1.2379466581440323E-3</v>
      </c>
      <c r="U313" s="62">
        <f>+R313/'סכום נכסי הקרן'!$C$42</f>
        <v>3.0276552989052635E-4</v>
      </c>
    </row>
    <row r="314" spans="2:21" ht="13.5" thickBot="1" x14ac:dyDescent="0.25">
      <c r="B314" s="58" t="s">
        <v>881</v>
      </c>
      <c r="C314" s="14" t="s">
        <v>882</v>
      </c>
      <c r="D314" s="14" t="s">
        <v>162</v>
      </c>
      <c r="E314" s="14" t="s">
        <v>240</v>
      </c>
      <c r="F314" s="21">
        <v>720</v>
      </c>
      <c r="G314" s="14" t="s">
        <v>644</v>
      </c>
      <c r="H314" s="14" t="s">
        <v>550</v>
      </c>
      <c r="I314" s="14" t="s">
        <v>285</v>
      </c>
      <c r="J314" s="54" t="s">
        <v>2591</v>
      </c>
      <c r="K314" s="23">
        <v>2.21</v>
      </c>
      <c r="L314" s="14" t="s">
        <v>49</v>
      </c>
      <c r="M314" s="13">
        <v>3.4500000000000003E-2</v>
      </c>
      <c r="N314" s="13">
        <v>5.04E-2</v>
      </c>
      <c r="O314" s="23">
        <v>13075000</v>
      </c>
      <c r="P314" s="25">
        <v>97.85</v>
      </c>
      <c r="Q314" s="23">
        <v>0</v>
      </c>
      <c r="R314" s="23">
        <v>12793.887500000001</v>
      </c>
      <c r="S314" s="13">
        <v>1.7949783523000001E-2</v>
      </c>
      <c r="T314" s="13">
        <f t="shared" si="9"/>
        <v>4.1244275527114009E-3</v>
      </c>
      <c r="U314" s="62">
        <f>+R314/'סכום נכסי הקרן'!$C$42</f>
        <v>1.0087142974026808E-3</v>
      </c>
    </row>
    <row r="315" spans="2:21" ht="13.5" thickBot="1" x14ac:dyDescent="0.25">
      <c r="B315" s="58" t="s">
        <v>883</v>
      </c>
      <c r="C315" s="14" t="s">
        <v>884</v>
      </c>
      <c r="D315" s="14" t="s">
        <v>162</v>
      </c>
      <c r="E315" s="14" t="s">
        <v>240</v>
      </c>
      <c r="F315" s="21">
        <v>720</v>
      </c>
      <c r="G315" s="14" t="s">
        <v>644</v>
      </c>
      <c r="H315" s="14" t="s">
        <v>550</v>
      </c>
      <c r="I315" s="14" t="s">
        <v>285</v>
      </c>
      <c r="J315" s="54" t="s">
        <v>2591</v>
      </c>
      <c r="K315" s="23">
        <v>4.58</v>
      </c>
      <c r="L315" s="14" t="s">
        <v>49</v>
      </c>
      <c r="M315" s="13">
        <v>7.4999999999999997E-3</v>
      </c>
      <c r="N315" s="13">
        <v>5.4100000000000002E-2</v>
      </c>
      <c r="O315" s="23">
        <v>19438000</v>
      </c>
      <c r="P315" s="25">
        <v>81.5</v>
      </c>
      <c r="Q315" s="23">
        <v>0</v>
      </c>
      <c r="R315" s="23">
        <v>15841.97</v>
      </c>
      <c r="S315" s="13">
        <v>3.6571798927999999E-2</v>
      </c>
      <c r="T315" s="13">
        <f t="shared" si="9"/>
        <v>5.1070526888115459E-3</v>
      </c>
      <c r="U315" s="62">
        <f>+R315/'סכום נכסי הקרן'!$C$42</f>
        <v>1.2490356537857899E-3</v>
      </c>
    </row>
    <row r="316" spans="2:21" ht="13.5" thickBot="1" x14ac:dyDescent="0.25">
      <c r="B316" s="58" t="s">
        <v>885</v>
      </c>
      <c r="C316" s="14" t="s">
        <v>886</v>
      </c>
      <c r="D316" s="14" t="s">
        <v>162</v>
      </c>
      <c r="E316" s="14" t="s">
        <v>240</v>
      </c>
      <c r="F316" s="21">
        <v>1581</v>
      </c>
      <c r="G316" s="14" t="s">
        <v>644</v>
      </c>
      <c r="H316" s="14" t="s">
        <v>566</v>
      </c>
      <c r="I316" s="14" t="s">
        <v>96</v>
      </c>
      <c r="J316" s="54" t="s">
        <v>2591</v>
      </c>
      <c r="K316" s="23">
        <v>3.56</v>
      </c>
      <c r="L316" s="14" t="s">
        <v>49</v>
      </c>
      <c r="M316" s="13">
        <v>2.5000000000000001E-3</v>
      </c>
      <c r="N316" s="13">
        <v>5.16E-2</v>
      </c>
      <c r="O316" s="23">
        <v>3627000</v>
      </c>
      <c r="P316" s="25">
        <v>84.4</v>
      </c>
      <c r="Q316" s="23">
        <v>0</v>
      </c>
      <c r="R316" s="23">
        <v>3061.1880000000001</v>
      </c>
      <c r="S316" s="13">
        <v>6.4013187380000001E-3</v>
      </c>
      <c r="T316" s="13">
        <f t="shared" si="9"/>
        <v>9.8685001968553407E-4</v>
      </c>
      <c r="U316" s="62">
        <f>+R316/'סכום נכסי הקרן'!$C$42</f>
        <v>2.4135463928673108E-4</v>
      </c>
    </row>
    <row r="317" spans="2:21" ht="13.5" thickBot="1" x14ac:dyDescent="0.25">
      <c r="B317" s="58" t="s">
        <v>887</v>
      </c>
      <c r="C317" s="14" t="s">
        <v>888</v>
      </c>
      <c r="D317" s="14" t="s">
        <v>162</v>
      </c>
      <c r="E317" s="14" t="s">
        <v>240</v>
      </c>
      <c r="F317" s="21">
        <v>1172</v>
      </c>
      <c r="G317" s="14" t="s">
        <v>351</v>
      </c>
      <c r="H317" s="14" t="s">
        <v>550</v>
      </c>
      <c r="I317" s="14" t="s">
        <v>285</v>
      </c>
      <c r="J317" s="54" t="s">
        <v>2591</v>
      </c>
      <c r="K317" s="23">
        <v>3</v>
      </c>
      <c r="L317" s="14" t="s">
        <v>49</v>
      </c>
      <c r="M317" s="13">
        <v>3.2500000000000001E-2</v>
      </c>
      <c r="N317" s="13">
        <v>5.6599999999999998E-2</v>
      </c>
      <c r="O317" s="23">
        <v>200000</v>
      </c>
      <c r="P317" s="25">
        <v>94.06</v>
      </c>
      <c r="Q317" s="23">
        <v>0</v>
      </c>
      <c r="R317" s="23">
        <v>188.12</v>
      </c>
      <c r="S317" s="13">
        <v>5.8265381300000004E-4</v>
      </c>
      <c r="T317" s="13">
        <f t="shared" si="9"/>
        <v>6.0645156619992847E-5</v>
      </c>
      <c r="U317" s="62">
        <f>+R317/'סכום נכסי הקרן'!$C$42</f>
        <v>1.4832030813729784E-5</v>
      </c>
    </row>
    <row r="318" spans="2:21" ht="13.5" thickBot="1" x14ac:dyDescent="0.25">
      <c r="B318" s="58" t="s">
        <v>889</v>
      </c>
      <c r="C318" s="14" t="s">
        <v>890</v>
      </c>
      <c r="D318" s="14" t="s">
        <v>162</v>
      </c>
      <c r="E318" s="14" t="s">
        <v>240</v>
      </c>
      <c r="F318" s="21">
        <v>1172</v>
      </c>
      <c r="G318" s="14" t="s">
        <v>351</v>
      </c>
      <c r="H318" s="14" t="s">
        <v>550</v>
      </c>
      <c r="I318" s="14" t="s">
        <v>285</v>
      </c>
      <c r="J318" s="54" t="s">
        <v>2591</v>
      </c>
      <c r="K318" s="23">
        <v>3.17</v>
      </c>
      <c r="L318" s="14" t="s">
        <v>49</v>
      </c>
      <c r="M318" s="13">
        <v>2.3E-2</v>
      </c>
      <c r="N318" s="13">
        <v>5.0299999999999997E-2</v>
      </c>
      <c r="O318" s="23">
        <v>15228275.029999999</v>
      </c>
      <c r="P318" s="25">
        <v>92.64</v>
      </c>
      <c r="Q318" s="23">
        <v>0</v>
      </c>
      <c r="R318" s="23">
        <v>14107.47399</v>
      </c>
      <c r="S318" s="13">
        <v>2.6953573370000001E-2</v>
      </c>
      <c r="T318" s="13">
        <f t="shared" si="9"/>
        <v>4.547894799255929E-3</v>
      </c>
      <c r="U318" s="62">
        <f>+R318/'סכום נכסי הקרן'!$C$42</f>
        <v>1.1122819951284895E-3</v>
      </c>
    </row>
    <row r="319" spans="2:21" ht="13.5" thickBot="1" x14ac:dyDescent="0.25">
      <c r="B319" s="58" t="s">
        <v>891</v>
      </c>
      <c r="C319" s="14" t="s">
        <v>892</v>
      </c>
      <c r="D319" s="14" t="s">
        <v>162</v>
      </c>
      <c r="E319" s="14" t="s">
        <v>240</v>
      </c>
      <c r="F319" s="21">
        <v>1618</v>
      </c>
      <c r="G319" s="14" t="s">
        <v>506</v>
      </c>
      <c r="H319" s="14" t="s">
        <v>566</v>
      </c>
      <c r="I319" s="14" t="s">
        <v>96</v>
      </c>
      <c r="J319" s="54" t="s">
        <v>2591</v>
      </c>
      <c r="K319" s="23">
        <v>0.84</v>
      </c>
      <c r="L319" s="14" t="s">
        <v>49</v>
      </c>
      <c r="M319" s="13">
        <v>4.2000000000000003E-2</v>
      </c>
      <c r="N319" s="13">
        <v>5.28E-2</v>
      </c>
      <c r="O319" s="23">
        <v>650000</v>
      </c>
      <c r="P319" s="25">
        <v>99.77</v>
      </c>
      <c r="Q319" s="23">
        <v>0</v>
      </c>
      <c r="R319" s="23">
        <v>648.505</v>
      </c>
      <c r="S319" s="13">
        <v>2.6924657349999999E-3</v>
      </c>
      <c r="T319" s="13">
        <f t="shared" si="9"/>
        <v>2.0906170154076366E-4</v>
      </c>
      <c r="U319" s="62">
        <f>+R319/'סכום נכסי הקרן'!$C$42</f>
        <v>5.1130374988612759E-5</v>
      </c>
    </row>
    <row r="320" spans="2:21" ht="13.5" thickBot="1" x14ac:dyDescent="0.25">
      <c r="B320" s="58" t="s">
        <v>893</v>
      </c>
      <c r="C320" s="14" t="s">
        <v>894</v>
      </c>
      <c r="D320" s="14" t="s">
        <v>162</v>
      </c>
      <c r="E320" s="14" t="s">
        <v>240</v>
      </c>
      <c r="F320" s="21">
        <v>1513</v>
      </c>
      <c r="G320" s="14" t="s">
        <v>351</v>
      </c>
      <c r="H320" s="14" t="s">
        <v>566</v>
      </c>
      <c r="I320" s="14" t="s">
        <v>96</v>
      </c>
      <c r="J320" s="54" t="s">
        <v>2591</v>
      </c>
      <c r="K320" s="23">
        <v>0.5</v>
      </c>
      <c r="L320" s="14" t="s">
        <v>49</v>
      </c>
      <c r="M320" s="13">
        <v>0.05</v>
      </c>
      <c r="N320" s="13">
        <v>5.74E-2</v>
      </c>
      <c r="O320" s="23">
        <v>118450.66</v>
      </c>
      <c r="P320" s="25">
        <v>99.7</v>
      </c>
      <c r="Q320" s="23">
        <v>0</v>
      </c>
      <c r="R320" s="23">
        <v>118.09531</v>
      </c>
      <c r="S320" s="13">
        <v>4.6165798790000004E-3</v>
      </c>
      <c r="T320" s="13">
        <f t="shared" si="9"/>
        <v>3.8070957745250945E-5</v>
      </c>
      <c r="U320" s="62">
        <f>+R320/'סכום נכסי הקרן'!$C$42</f>
        <v>9.3110422968157075E-6</v>
      </c>
    </row>
    <row r="321" spans="2:21" ht="13.5" thickBot="1" x14ac:dyDescent="0.25">
      <c r="B321" s="58" t="s">
        <v>895</v>
      </c>
      <c r="C321" s="14" t="s">
        <v>896</v>
      </c>
      <c r="D321" s="14" t="s">
        <v>162</v>
      </c>
      <c r="E321" s="14" t="s">
        <v>240</v>
      </c>
      <c r="F321" s="21">
        <v>1513</v>
      </c>
      <c r="G321" s="14" t="s">
        <v>351</v>
      </c>
      <c r="H321" s="14" t="s">
        <v>566</v>
      </c>
      <c r="I321" s="14" t="s">
        <v>96</v>
      </c>
      <c r="J321" s="54" t="s">
        <v>2591</v>
      </c>
      <c r="K321" s="23">
        <v>2.66</v>
      </c>
      <c r="L321" s="14" t="s">
        <v>49</v>
      </c>
      <c r="M321" s="13">
        <v>6.8000000000000005E-2</v>
      </c>
      <c r="N321" s="13">
        <v>6.7900000000000002E-2</v>
      </c>
      <c r="O321" s="23">
        <v>5781162</v>
      </c>
      <c r="P321" s="25">
        <v>100.32</v>
      </c>
      <c r="Q321" s="23">
        <v>0</v>
      </c>
      <c r="R321" s="23">
        <v>5799.6617200000001</v>
      </c>
      <c r="S321" s="13">
        <v>1.7111370261999999E-2</v>
      </c>
      <c r="T321" s="13">
        <f t="shared" si="9"/>
        <v>1.8696650720411284E-3</v>
      </c>
      <c r="U321" s="62">
        <f>+R321/'סכום נכסי הקרן'!$C$42</f>
        <v>4.5726536965898934E-4</v>
      </c>
    </row>
    <row r="322" spans="2:21" ht="13.5" thickBot="1" x14ac:dyDescent="0.25">
      <c r="B322" s="58" t="s">
        <v>897</v>
      </c>
      <c r="C322" s="14" t="s">
        <v>898</v>
      </c>
      <c r="D322" s="14" t="s">
        <v>162</v>
      </c>
      <c r="E322" s="14" t="s">
        <v>240</v>
      </c>
      <c r="F322" s="21">
        <v>1072</v>
      </c>
      <c r="G322" s="14" t="s">
        <v>317</v>
      </c>
      <c r="H322" s="14" t="s">
        <v>550</v>
      </c>
      <c r="I322" s="14" t="s">
        <v>285</v>
      </c>
      <c r="J322" s="54" t="s">
        <v>2591</v>
      </c>
      <c r="K322" s="23">
        <v>2.13</v>
      </c>
      <c r="L322" s="14" t="s">
        <v>49</v>
      </c>
      <c r="M322" s="13">
        <v>3.2899999999999999E-2</v>
      </c>
      <c r="N322" s="13">
        <v>4.8500000000000001E-2</v>
      </c>
      <c r="O322" s="23">
        <v>1526666.66</v>
      </c>
      <c r="P322" s="25">
        <v>97.69</v>
      </c>
      <c r="Q322" s="23">
        <v>0</v>
      </c>
      <c r="R322" s="23">
        <v>1491.40066</v>
      </c>
      <c r="S322" s="13">
        <v>3.1332165559999998E-3</v>
      </c>
      <c r="T322" s="13">
        <f t="shared" si="9"/>
        <v>4.8079006277302098E-4</v>
      </c>
      <c r="U322" s="62">
        <f>+R322/'סכום נכסי הקרן'!$C$42</f>
        <v>1.175871812924566E-4</v>
      </c>
    </row>
    <row r="323" spans="2:21" ht="13.5" thickBot="1" x14ac:dyDescent="0.25">
      <c r="B323" s="58" t="s">
        <v>899</v>
      </c>
      <c r="C323" s="14" t="s">
        <v>900</v>
      </c>
      <c r="D323" s="14" t="s">
        <v>162</v>
      </c>
      <c r="E323" s="14" t="s">
        <v>240</v>
      </c>
      <c r="F323" s="21">
        <v>704</v>
      </c>
      <c r="G323" s="14" t="s">
        <v>525</v>
      </c>
      <c r="H323" s="14" t="s">
        <v>566</v>
      </c>
      <c r="I323" s="14" t="s">
        <v>96</v>
      </c>
      <c r="J323" s="54" t="s">
        <v>2591</v>
      </c>
      <c r="K323" s="23">
        <v>1.47</v>
      </c>
      <c r="L323" s="14" t="s">
        <v>49</v>
      </c>
      <c r="M323" s="13">
        <v>2.63E-2</v>
      </c>
      <c r="N323" s="13">
        <v>5.3400000000000003E-2</v>
      </c>
      <c r="O323" s="23">
        <v>2293020</v>
      </c>
      <c r="P323" s="25">
        <v>96.69</v>
      </c>
      <c r="Q323" s="23">
        <v>0</v>
      </c>
      <c r="R323" s="23">
        <v>2217.12104</v>
      </c>
      <c r="S323" s="13">
        <v>3.1932653743E-2</v>
      </c>
      <c r="T323" s="13">
        <f t="shared" si="9"/>
        <v>7.1474406079248044E-4</v>
      </c>
      <c r="U323" s="62">
        <f>+R323/'סכום נכסי הקרן'!$C$42</f>
        <v>1.7480548364367756E-4</v>
      </c>
    </row>
    <row r="324" spans="2:21" ht="13.5" thickBot="1" x14ac:dyDescent="0.25">
      <c r="B324" s="58" t="s">
        <v>901</v>
      </c>
      <c r="C324" s="14" t="s">
        <v>902</v>
      </c>
      <c r="D324" s="14" t="s">
        <v>162</v>
      </c>
      <c r="E324" s="14" t="s">
        <v>240</v>
      </c>
      <c r="F324" s="21">
        <v>1628</v>
      </c>
      <c r="G324" s="14" t="s">
        <v>351</v>
      </c>
      <c r="H324" s="14" t="s">
        <v>566</v>
      </c>
      <c r="I324" s="14" t="s">
        <v>96</v>
      </c>
      <c r="J324" s="54" t="s">
        <v>2591</v>
      </c>
      <c r="K324" s="23">
        <v>2.04</v>
      </c>
      <c r="L324" s="14" t="s">
        <v>49</v>
      </c>
      <c r="M324" s="13">
        <v>5.1499999999999997E-2</v>
      </c>
      <c r="N324" s="13">
        <v>7.1199999999999999E-2</v>
      </c>
      <c r="O324" s="23">
        <v>1076415.23</v>
      </c>
      <c r="P324" s="25">
        <v>97.63</v>
      </c>
      <c r="Q324" s="23">
        <v>0</v>
      </c>
      <c r="R324" s="23">
        <v>1050.90419</v>
      </c>
      <c r="S324" s="13">
        <v>2.9832049239999999E-3</v>
      </c>
      <c r="T324" s="13">
        <f t="shared" si="9"/>
        <v>3.3878507971059281E-4</v>
      </c>
      <c r="U324" s="62">
        <f>+R324/'סכום נכסי הקרן'!$C$42</f>
        <v>8.2856917543896121E-5</v>
      </c>
    </row>
    <row r="325" spans="2:21" ht="13.5" thickBot="1" x14ac:dyDescent="0.25">
      <c r="B325" s="58" t="s">
        <v>903</v>
      </c>
      <c r="C325" s="14" t="s">
        <v>904</v>
      </c>
      <c r="D325" s="14" t="s">
        <v>162</v>
      </c>
      <c r="E325" s="14" t="s">
        <v>240</v>
      </c>
      <c r="F325" s="21">
        <v>1628</v>
      </c>
      <c r="G325" s="14" t="s">
        <v>351</v>
      </c>
      <c r="H325" s="14" t="s">
        <v>566</v>
      </c>
      <c r="I325" s="14" t="s">
        <v>96</v>
      </c>
      <c r="J325" s="54" t="s">
        <v>2591</v>
      </c>
      <c r="K325" s="23">
        <v>2.68</v>
      </c>
      <c r="L325" s="14" t="s">
        <v>49</v>
      </c>
      <c r="M325" s="13">
        <v>7.2400000000000006E-2</v>
      </c>
      <c r="N325" s="13">
        <v>7.5800000000000006E-2</v>
      </c>
      <c r="O325" s="23">
        <v>330000</v>
      </c>
      <c r="P325" s="25">
        <v>101.87</v>
      </c>
      <c r="Q325" s="23">
        <v>0</v>
      </c>
      <c r="R325" s="23">
        <v>336.17099999999999</v>
      </c>
      <c r="S325" s="13">
        <v>9.1799265600000005E-4</v>
      </c>
      <c r="T325" s="13">
        <f t="shared" si="9"/>
        <v>1.0837307540984273E-4</v>
      </c>
      <c r="U325" s="62">
        <f>+R325/'סכום נכסי הקרן'!$C$42</f>
        <v>2.6504883216470096E-5</v>
      </c>
    </row>
    <row r="326" spans="2:21" ht="13.5" thickBot="1" x14ac:dyDescent="0.25">
      <c r="B326" s="58" t="s">
        <v>905</v>
      </c>
      <c r="C326" s="14" t="s">
        <v>906</v>
      </c>
      <c r="D326" s="14" t="s">
        <v>162</v>
      </c>
      <c r="E326" s="14" t="s">
        <v>240</v>
      </c>
      <c r="F326" s="21">
        <v>1330</v>
      </c>
      <c r="G326" s="14" t="s">
        <v>506</v>
      </c>
      <c r="H326" s="14" t="s">
        <v>550</v>
      </c>
      <c r="I326" s="14" t="s">
        <v>285</v>
      </c>
      <c r="J326" s="54" t="s">
        <v>2591</v>
      </c>
      <c r="K326" s="23">
        <v>1.95</v>
      </c>
      <c r="L326" s="14" t="s">
        <v>49</v>
      </c>
      <c r="M326" s="13">
        <v>0.02</v>
      </c>
      <c r="N326" s="13">
        <v>5.1999999999999998E-2</v>
      </c>
      <c r="O326" s="23">
        <v>682000</v>
      </c>
      <c r="P326" s="25">
        <v>94.14</v>
      </c>
      <c r="Q326" s="23">
        <v>0</v>
      </c>
      <c r="R326" s="23">
        <v>642.03480000000002</v>
      </c>
      <c r="S326" s="13">
        <v>1.9485714280000001E-3</v>
      </c>
      <c r="T326" s="13">
        <f t="shared" si="9"/>
        <v>2.0697587179186575E-4</v>
      </c>
      <c r="U326" s="62">
        <f>+R326/'סכום נכסי הקרן'!$C$42</f>
        <v>5.0620242064038051E-5</v>
      </c>
    </row>
    <row r="327" spans="2:21" ht="13.5" thickBot="1" x14ac:dyDescent="0.25">
      <c r="B327" s="58" t="s">
        <v>907</v>
      </c>
      <c r="C327" s="14" t="s">
        <v>908</v>
      </c>
      <c r="D327" s="14" t="s">
        <v>162</v>
      </c>
      <c r="E327" s="14" t="s">
        <v>240</v>
      </c>
      <c r="F327" s="21">
        <v>1661</v>
      </c>
      <c r="G327" s="14" t="s">
        <v>351</v>
      </c>
      <c r="H327" s="14" t="s">
        <v>550</v>
      </c>
      <c r="I327" s="14" t="s">
        <v>285</v>
      </c>
      <c r="J327" s="54" t="s">
        <v>2591</v>
      </c>
      <c r="K327" s="23">
        <v>1.91</v>
      </c>
      <c r="L327" s="14" t="s">
        <v>49</v>
      </c>
      <c r="M327" s="13">
        <v>4.99E-2</v>
      </c>
      <c r="N327" s="13">
        <v>4.6800000000000001E-2</v>
      </c>
      <c r="O327" s="23">
        <v>4212900</v>
      </c>
      <c r="P327" s="25">
        <v>101.94</v>
      </c>
      <c r="Q327" s="23">
        <v>0</v>
      </c>
      <c r="R327" s="23">
        <v>4294.6302599999999</v>
      </c>
      <c r="S327" s="13">
        <v>1.208E-2</v>
      </c>
      <c r="T327" s="13">
        <f t="shared" si="9"/>
        <v>1.3844807821744663E-3</v>
      </c>
      <c r="U327" s="62">
        <f>+R327/'סכום נכסי הקרן'!$C$42</f>
        <v>3.3860348899583431E-4</v>
      </c>
    </row>
    <row r="328" spans="2:21" ht="13.5" thickBot="1" x14ac:dyDescent="0.25">
      <c r="B328" s="58" t="s">
        <v>909</v>
      </c>
      <c r="C328" s="14" t="s">
        <v>910</v>
      </c>
      <c r="D328" s="14" t="s">
        <v>162</v>
      </c>
      <c r="E328" s="14" t="s">
        <v>240</v>
      </c>
      <c r="F328" s="21">
        <v>1661</v>
      </c>
      <c r="G328" s="14" t="s">
        <v>351</v>
      </c>
      <c r="H328" s="14" t="s">
        <v>550</v>
      </c>
      <c r="I328" s="14" t="s">
        <v>285</v>
      </c>
      <c r="J328" s="54" t="s">
        <v>2591</v>
      </c>
      <c r="K328" s="23">
        <v>3.98</v>
      </c>
      <c r="L328" s="14" t="s">
        <v>49</v>
      </c>
      <c r="M328" s="13">
        <v>6.3700000000000007E-2</v>
      </c>
      <c r="N328" s="13">
        <v>5.8700000000000002E-2</v>
      </c>
      <c r="O328" s="23">
        <v>2996000</v>
      </c>
      <c r="P328" s="25">
        <v>102.3</v>
      </c>
      <c r="Q328" s="23">
        <v>0</v>
      </c>
      <c r="R328" s="23">
        <v>3064.9079999999999</v>
      </c>
      <c r="S328" s="13">
        <v>1.5219555807999999E-2</v>
      </c>
      <c r="T328" s="13">
        <f t="shared" si="9"/>
        <v>9.8804925412433026E-4</v>
      </c>
      <c r="U328" s="62">
        <f>+R328/'סכום נכסי הקרן'!$C$42</f>
        <v>2.4164793694050031E-4</v>
      </c>
    </row>
    <row r="329" spans="2:21" ht="13.5" thickBot="1" x14ac:dyDescent="0.25">
      <c r="B329" s="58" t="s">
        <v>911</v>
      </c>
      <c r="C329" s="14" t="s">
        <v>912</v>
      </c>
      <c r="D329" s="14" t="s">
        <v>162</v>
      </c>
      <c r="E329" s="14" t="s">
        <v>240</v>
      </c>
      <c r="F329" s="21">
        <v>1661</v>
      </c>
      <c r="G329" s="14" t="s">
        <v>351</v>
      </c>
      <c r="H329" s="14" t="s">
        <v>550</v>
      </c>
      <c r="I329" s="14" t="s">
        <v>285</v>
      </c>
      <c r="J329" s="54" t="s">
        <v>2591</v>
      </c>
      <c r="K329" s="23">
        <v>2.37</v>
      </c>
      <c r="L329" s="14" t="s">
        <v>49</v>
      </c>
      <c r="M329" s="13">
        <v>2.6499999999999999E-2</v>
      </c>
      <c r="N329" s="13">
        <v>5.28E-2</v>
      </c>
      <c r="O329" s="23">
        <v>1012285.72</v>
      </c>
      <c r="P329" s="25">
        <v>95.03</v>
      </c>
      <c r="Q329" s="23">
        <v>0</v>
      </c>
      <c r="R329" s="23">
        <v>961.97511999999995</v>
      </c>
      <c r="S329" s="13">
        <v>1.647195359E-3</v>
      </c>
      <c r="T329" s="13">
        <f t="shared" si="9"/>
        <v>3.1011658418528818E-4</v>
      </c>
      <c r="U329" s="62">
        <f>+R329/'סכום נכסי הקרן'!$C$42</f>
        <v>7.5845442387207124E-5</v>
      </c>
    </row>
    <row r="330" spans="2:21" ht="13.5" thickBot="1" x14ac:dyDescent="0.25">
      <c r="B330" s="58" t="s">
        <v>913</v>
      </c>
      <c r="C330" s="14" t="s">
        <v>914</v>
      </c>
      <c r="D330" s="14" t="s">
        <v>162</v>
      </c>
      <c r="E330" s="14" t="s">
        <v>240</v>
      </c>
      <c r="F330" s="21">
        <v>1621</v>
      </c>
      <c r="G330" s="14" t="s">
        <v>587</v>
      </c>
      <c r="H330" s="14" t="s">
        <v>550</v>
      </c>
      <c r="I330" s="14" t="s">
        <v>285</v>
      </c>
      <c r="J330" s="54" t="s">
        <v>2591</v>
      </c>
      <c r="K330" s="23">
        <v>1.69</v>
      </c>
      <c r="L330" s="14" t="s">
        <v>49</v>
      </c>
      <c r="M330" s="13">
        <v>3.2500000000000001E-2</v>
      </c>
      <c r="N330" s="13">
        <v>5.3600000000000002E-2</v>
      </c>
      <c r="O330" s="23">
        <v>2850463.04</v>
      </c>
      <c r="P330" s="25">
        <v>96.68</v>
      </c>
      <c r="Q330" s="23">
        <v>0</v>
      </c>
      <c r="R330" s="23">
        <v>2755.8276700000001</v>
      </c>
      <c r="S330" s="13">
        <v>8.9971847989999999E-3</v>
      </c>
      <c r="T330" s="13">
        <f t="shared" si="9"/>
        <v>8.8840952936880698E-4</v>
      </c>
      <c r="U330" s="62">
        <f>+R330/'סכום נכסי הקרן'!$C$42</f>
        <v>2.1727897575361021E-4</v>
      </c>
    </row>
    <row r="331" spans="2:21" ht="13.5" thickBot="1" x14ac:dyDescent="0.25">
      <c r="B331" s="58" t="s">
        <v>915</v>
      </c>
      <c r="C331" s="14" t="s">
        <v>916</v>
      </c>
      <c r="D331" s="14" t="s">
        <v>162</v>
      </c>
      <c r="E331" s="14" t="s">
        <v>240</v>
      </c>
      <c r="F331" s="21">
        <v>1621</v>
      </c>
      <c r="G331" s="14" t="s">
        <v>587</v>
      </c>
      <c r="H331" s="14" t="s">
        <v>550</v>
      </c>
      <c r="I331" s="14" t="s">
        <v>285</v>
      </c>
      <c r="J331" s="54" t="s">
        <v>2591</v>
      </c>
      <c r="K331" s="23">
        <v>2.7</v>
      </c>
      <c r="L331" s="14" t="s">
        <v>49</v>
      </c>
      <c r="M331" s="13">
        <v>0.04</v>
      </c>
      <c r="N331" s="13">
        <v>2.9100000000000001E-2</v>
      </c>
      <c r="O331" s="23">
        <v>262416</v>
      </c>
      <c r="P331" s="25">
        <v>103.5</v>
      </c>
      <c r="Q331" s="23">
        <v>0</v>
      </c>
      <c r="R331" s="23">
        <v>271.60055999999997</v>
      </c>
      <c r="S331" s="13">
        <v>2.0487433786000001E-2</v>
      </c>
      <c r="T331" s="13">
        <f t="shared" si="9"/>
        <v>8.7557189556016176E-5</v>
      </c>
      <c r="U331" s="62">
        <f>+R331/'סכום נכסי הקרן'!$C$42</f>
        <v>2.1413926615704149E-5</v>
      </c>
    </row>
    <row r="332" spans="2:21" ht="13.5" thickBot="1" x14ac:dyDescent="0.25">
      <c r="B332" s="58" t="s">
        <v>917</v>
      </c>
      <c r="C332" s="14" t="s">
        <v>918</v>
      </c>
      <c r="D332" s="14" t="s">
        <v>162</v>
      </c>
      <c r="E332" s="14" t="s">
        <v>240</v>
      </c>
      <c r="F332" s="21">
        <v>2384</v>
      </c>
      <c r="G332" s="14" t="s">
        <v>506</v>
      </c>
      <c r="H332" s="14" t="s">
        <v>566</v>
      </c>
      <c r="I332" s="14" t="s">
        <v>96</v>
      </c>
      <c r="J332" s="54" t="s">
        <v>2591</v>
      </c>
      <c r="K332" s="23">
        <v>3.52</v>
      </c>
      <c r="L332" s="14" t="s">
        <v>49</v>
      </c>
      <c r="M332" s="13">
        <v>5.3400000000000003E-2</v>
      </c>
      <c r="N332" s="13">
        <v>5.6899999999999999E-2</v>
      </c>
      <c r="O332" s="23">
        <v>1294000</v>
      </c>
      <c r="P332" s="25">
        <v>99.52</v>
      </c>
      <c r="Q332" s="23">
        <v>0</v>
      </c>
      <c r="R332" s="23">
        <v>1287.7888</v>
      </c>
      <c r="S332" s="13">
        <v>3.235E-3</v>
      </c>
      <c r="T332" s="13">
        <f t="shared" si="9"/>
        <v>4.1515072012264856E-4</v>
      </c>
      <c r="U332" s="62">
        <f>+R332/'סכום נכסי הקרן'!$C$42</f>
        <v>1.0153371870708112E-4</v>
      </c>
    </row>
    <row r="333" spans="2:21" ht="13.5" thickBot="1" x14ac:dyDescent="0.25">
      <c r="B333" s="58" t="s">
        <v>919</v>
      </c>
      <c r="C333" s="14" t="s">
        <v>920</v>
      </c>
      <c r="D333" s="14" t="s">
        <v>162</v>
      </c>
      <c r="E333" s="14" t="s">
        <v>240</v>
      </c>
      <c r="F333" s="21">
        <v>1068</v>
      </c>
      <c r="G333" s="14" t="s">
        <v>506</v>
      </c>
      <c r="H333" s="14" t="s">
        <v>566</v>
      </c>
      <c r="I333" s="14" t="s">
        <v>96</v>
      </c>
      <c r="J333" s="54" t="s">
        <v>2591</v>
      </c>
      <c r="K333" s="23">
        <v>3.99</v>
      </c>
      <c r="L333" s="14" t="s">
        <v>49</v>
      </c>
      <c r="M333" s="13">
        <v>2.8000000000000001E-2</v>
      </c>
      <c r="N333" s="13">
        <v>6.0400000000000002E-2</v>
      </c>
      <c r="O333" s="23">
        <v>5641000</v>
      </c>
      <c r="P333" s="25">
        <v>88.73</v>
      </c>
      <c r="Q333" s="23">
        <v>0</v>
      </c>
      <c r="R333" s="23">
        <v>5005.2592999999997</v>
      </c>
      <c r="S333" s="13">
        <v>7.2428319580000004E-3</v>
      </c>
      <c r="T333" s="13">
        <f t="shared" si="9"/>
        <v>1.6135697117381233E-3</v>
      </c>
      <c r="U333" s="62">
        <f>+R333/'סכום נכסי הקרן'!$C$42</f>
        <v>3.9463193795613203E-4</v>
      </c>
    </row>
    <row r="334" spans="2:21" ht="13.5" thickBot="1" x14ac:dyDescent="0.25">
      <c r="B334" s="58" t="s">
        <v>921</v>
      </c>
      <c r="C334" s="14" t="s">
        <v>922</v>
      </c>
      <c r="D334" s="14" t="s">
        <v>162</v>
      </c>
      <c r="E334" s="14" t="s">
        <v>240</v>
      </c>
      <c r="F334" s="21">
        <v>1068</v>
      </c>
      <c r="G334" s="14" t="s">
        <v>506</v>
      </c>
      <c r="H334" s="14" t="s">
        <v>566</v>
      </c>
      <c r="I334" s="14" t="s">
        <v>96</v>
      </c>
      <c r="J334" s="54" t="s">
        <v>2591</v>
      </c>
      <c r="K334" s="23">
        <v>0.73</v>
      </c>
      <c r="L334" s="14" t="s">
        <v>49</v>
      </c>
      <c r="M334" s="13">
        <v>6.2300000000000001E-2</v>
      </c>
      <c r="N334" s="13">
        <v>5.8799999999999998E-2</v>
      </c>
      <c r="O334" s="23">
        <v>100000</v>
      </c>
      <c r="P334" s="25">
        <v>101.86</v>
      </c>
      <c r="Q334" s="23">
        <v>0</v>
      </c>
      <c r="R334" s="23">
        <v>101.86</v>
      </c>
      <c r="S334" s="13">
        <v>3.1442408699999997E-4</v>
      </c>
      <c r="T334" s="13">
        <f t="shared" si="9"/>
        <v>3.283710213327914E-5</v>
      </c>
      <c r="U334" s="62">
        <f>+R334/'סכום נכסי הקרן'!$C$42</f>
        <v>8.0309943583165836E-6</v>
      </c>
    </row>
    <row r="335" spans="2:21" ht="13.5" thickBot="1" x14ac:dyDescent="0.25">
      <c r="B335" s="58" t="s">
        <v>923</v>
      </c>
      <c r="C335" s="14" t="s">
        <v>924</v>
      </c>
      <c r="D335" s="14" t="s">
        <v>162</v>
      </c>
      <c r="E335" s="14" t="s">
        <v>240</v>
      </c>
      <c r="F335" s="21">
        <v>373</v>
      </c>
      <c r="G335" s="14" t="s">
        <v>506</v>
      </c>
      <c r="H335" s="14" t="s">
        <v>596</v>
      </c>
      <c r="I335" s="14" t="s">
        <v>285</v>
      </c>
      <c r="J335" s="54" t="s">
        <v>2591</v>
      </c>
      <c r="K335" s="23">
        <v>0.99</v>
      </c>
      <c r="L335" s="14" t="s">
        <v>49</v>
      </c>
      <c r="M335" s="13">
        <v>4.7500000000000001E-2</v>
      </c>
      <c r="N335" s="13">
        <v>5.28E-2</v>
      </c>
      <c r="O335" s="23">
        <v>1538400</v>
      </c>
      <c r="P335" s="25">
        <v>99.56</v>
      </c>
      <c r="Q335" s="23">
        <v>0</v>
      </c>
      <c r="R335" s="23">
        <v>1531.63104</v>
      </c>
      <c r="S335" s="13">
        <v>1.3985454545E-2</v>
      </c>
      <c r="T335" s="13">
        <f t="shared" si="9"/>
        <v>4.937593254563179E-4</v>
      </c>
      <c r="U335" s="62">
        <f>+R335/'סכום נכסי הקרן'!$C$42</f>
        <v>1.2075908346026469E-4</v>
      </c>
    </row>
    <row r="336" spans="2:21" ht="13.5" thickBot="1" x14ac:dyDescent="0.25">
      <c r="B336" s="58" t="s">
        <v>925</v>
      </c>
      <c r="C336" s="14" t="s">
        <v>926</v>
      </c>
      <c r="D336" s="14" t="s">
        <v>162</v>
      </c>
      <c r="E336" s="14" t="s">
        <v>240</v>
      </c>
      <c r="F336" s="21">
        <v>373</v>
      </c>
      <c r="G336" s="14" t="s">
        <v>506</v>
      </c>
      <c r="H336" s="14" t="s">
        <v>596</v>
      </c>
      <c r="I336" s="14" t="s">
        <v>285</v>
      </c>
      <c r="J336" s="54" t="s">
        <v>2591</v>
      </c>
      <c r="K336" s="23">
        <v>1.89</v>
      </c>
      <c r="L336" s="14" t="s">
        <v>49</v>
      </c>
      <c r="M336" s="13">
        <v>3.5000000000000003E-2</v>
      </c>
      <c r="N336" s="13">
        <v>5.6300000000000003E-2</v>
      </c>
      <c r="O336" s="23">
        <v>4445000</v>
      </c>
      <c r="P336" s="25">
        <v>97.11</v>
      </c>
      <c r="Q336" s="23">
        <v>0</v>
      </c>
      <c r="R336" s="23">
        <v>4316.5394999999999</v>
      </c>
      <c r="S336" s="13">
        <v>0.02</v>
      </c>
      <c r="T336" s="13">
        <f t="shared" si="9"/>
        <v>1.3915437701142123E-3</v>
      </c>
      <c r="U336" s="62">
        <f>+R336/'סכום נכסי הקרן'!$C$42</f>
        <v>3.40330889180745E-4</v>
      </c>
    </row>
    <row r="337" spans="2:21" ht="13.5" thickBot="1" x14ac:dyDescent="0.25">
      <c r="B337" s="58" t="s">
        <v>927</v>
      </c>
      <c r="C337" s="14" t="s">
        <v>928</v>
      </c>
      <c r="D337" s="14" t="s">
        <v>162</v>
      </c>
      <c r="E337" s="14" t="s">
        <v>240</v>
      </c>
      <c r="F337" s="21">
        <v>1682</v>
      </c>
      <c r="G337" s="14" t="s">
        <v>317</v>
      </c>
      <c r="H337" s="14" t="s">
        <v>599</v>
      </c>
      <c r="I337" s="14" t="s">
        <v>96</v>
      </c>
      <c r="J337" s="54" t="s">
        <v>2591</v>
      </c>
      <c r="K337" s="23">
        <v>3.54</v>
      </c>
      <c r="L337" s="14" t="s">
        <v>49</v>
      </c>
      <c r="M337" s="13">
        <v>2.5000000000000001E-2</v>
      </c>
      <c r="N337" s="13">
        <v>5.3900000000000003E-2</v>
      </c>
      <c r="O337" s="23">
        <v>4933274</v>
      </c>
      <c r="P337" s="25">
        <v>91.27</v>
      </c>
      <c r="Q337" s="23">
        <v>0</v>
      </c>
      <c r="R337" s="23">
        <v>4502.5991800000002</v>
      </c>
      <c r="S337" s="13">
        <v>5.7986193630000004E-3</v>
      </c>
      <c r="T337" s="13">
        <f t="shared" si="9"/>
        <v>1.4515247313850275E-3</v>
      </c>
      <c r="U337" s="62">
        <f>+R337/'סכום נכסי הקרן'!$C$42</f>
        <v>3.5500047724662157E-4</v>
      </c>
    </row>
    <row r="338" spans="2:21" ht="13.5" thickBot="1" x14ac:dyDescent="0.25">
      <c r="B338" s="58" t="s">
        <v>929</v>
      </c>
      <c r="C338" s="14" t="s">
        <v>930</v>
      </c>
      <c r="D338" s="14" t="s">
        <v>162</v>
      </c>
      <c r="E338" s="14" t="s">
        <v>240</v>
      </c>
      <c r="F338" s="21">
        <v>1696</v>
      </c>
      <c r="G338" s="14" t="s">
        <v>532</v>
      </c>
      <c r="H338" s="14" t="s">
        <v>596</v>
      </c>
      <c r="I338" s="14" t="s">
        <v>285</v>
      </c>
      <c r="J338" s="54" t="s">
        <v>2591</v>
      </c>
      <c r="K338" s="23">
        <v>0.01</v>
      </c>
      <c r="L338" s="14" t="s">
        <v>49</v>
      </c>
      <c r="M338" s="13">
        <v>3.61E-2</v>
      </c>
      <c r="N338" s="13">
        <v>0.47810000000000002</v>
      </c>
      <c r="O338" s="23">
        <v>896000</v>
      </c>
      <c r="P338" s="25">
        <v>101.37</v>
      </c>
      <c r="Q338" s="23">
        <v>0</v>
      </c>
      <c r="R338" s="23">
        <v>908.27520000000004</v>
      </c>
      <c r="S338" s="13">
        <v>2.2344139650000001E-2</v>
      </c>
      <c r="T338" s="13">
        <f t="shared" si="9"/>
        <v>2.9280508057652206E-4</v>
      </c>
      <c r="U338" s="62">
        <f>+R338/'סכום נכסי הקרן'!$C$42</f>
        <v>7.1611555144304606E-5</v>
      </c>
    </row>
    <row r="339" spans="2:21" ht="13.5" thickBot="1" x14ac:dyDescent="0.25">
      <c r="B339" s="58" t="s">
        <v>931</v>
      </c>
      <c r="C339" s="14" t="s">
        <v>932</v>
      </c>
      <c r="D339" s="14" t="s">
        <v>162</v>
      </c>
      <c r="E339" s="14" t="s">
        <v>240</v>
      </c>
      <c r="F339" s="21">
        <v>1729</v>
      </c>
      <c r="G339" s="14" t="s">
        <v>351</v>
      </c>
      <c r="H339" s="14" t="s">
        <v>599</v>
      </c>
      <c r="I339" s="14" t="s">
        <v>96</v>
      </c>
      <c r="J339" s="54" t="s">
        <v>2591</v>
      </c>
      <c r="K339" s="23">
        <v>0.5</v>
      </c>
      <c r="L339" s="14" t="s">
        <v>49</v>
      </c>
      <c r="M339" s="13">
        <v>6.5000000000000002E-2</v>
      </c>
      <c r="N339" s="13">
        <v>0.10050000000000001</v>
      </c>
      <c r="O339" s="23">
        <v>2236598.9500000002</v>
      </c>
      <c r="P339" s="25">
        <v>98.46</v>
      </c>
      <c r="Q339" s="23">
        <v>0</v>
      </c>
      <c r="R339" s="23">
        <v>2202.15533</v>
      </c>
      <c r="S339" s="13">
        <v>1.6094304334000002E-2</v>
      </c>
      <c r="T339" s="13">
        <f t="shared" si="9"/>
        <v>7.0991949228897525E-4</v>
      </c>
      <c r="U339" s="62">
        <f>+R339/'סכום נכסי הקרן'!$C$42</f>
        <v>1.736255353560455E-4</v>
      </c>
    </row>
    <row r="340" spans="2:21" ht="13.5" thickBot="1" x14ac:dyDescent="0.25">
      <c r="B340" s="58" t="s">
        <v>933</v>
      </c>
      <c r="C340" s="14" t="s">
        <v>934</v>
      </c>
      <c r="D340" s="14" t="s">
        <v>162</v>
      </c>
      <c r="E340" s="14" t="s">
        <v>240</v>
      </c>
      <c r="F340" s="21">
        <v>1264</v>
      </c>
      <c r="G340" s="14" t="s">
        <v>351</v>
      </c>
      <c r="H340" s="14" t="s">
        <v>596</v>
      </c>
      <c r="I340" s="14" t="s">
        <v>285</v>
      </c>
      <c r="J340" s="54" t="s">
        <v>2591</v>
      </c>
      <c r="K340" s="23">
        <v>0.51</v>
      </c>
      <c r="L340" s="14" t="s">
        <v>49</v>
      </c>
      <c r="M340" s="13">
        <v>5.5500000000000001E-2</v>
      </c>
      <c r="N340" s="13">
        <v>5.5800000000000002E-2</v>
      </c>
      <c r="O340" s="23">
        <v>237269.3</v>
      </c>
      <c r="P340" s="25">
        <v>99.97</v>
      </c>
      <c r="Q340" s="23">
        <v>6.5842200000000002</v>
      </c>
      <c r="R340" s="23">
        <v>243.78234</v>
      </c>
      <c r="S340" s="13">
        <v>7.0137794700000002E-3</v>
      </c>
      <c r="T340" s="13">
        <f t="shared" ref="T340:T401" si="10">+R340/$R$11</f>
        <v>7.8589295080205973E-5</v>
      </c>
      <c r="U340" s="62">
        <f>+R340/'סכום נכסי הקרן'!$C$42</f>
        <v>1.9220642030210242E-5</v>
      </c>
    </row>
    <row r="341" spans="2:21" ht="13.5" thickBot="1" x14ac:dyDescent="0.25">
      <c r="B341" s="58" t="s">
        <v>935</v>
      </c>
      <c r="C341" s="14" t="s">
        <v>936</v>
      </c>
      <c r="D341" s="14" t="s">
        <v>162</v>
      </c>
      <c r="E341" s="14" t="s">
        <v>240</v>
      </c>
      <c r="F341" s="21">
        <v>1264</v>
      </c>
      <c r="G341" s="14" t="s">
        <v>351</v>
      </c>
      <c r="H341" s="14" t="s">
        <v>596</v>
      </c>
      <c r="I341" s="14" t="s">
        <v>285</v>
      </c>
      <c r="J341" s="54" t="s">
        <v>2591</v>
      </c>
      <c r="K341" s="23">
        <v>3.14</v>
      </c>
      <c r="L341" s="14" t="s">
        <v>49</v>
      </c>
      <c r="M341" s="13">
        <v>2.8500000000000001E-2</v>
      </c>
      <c r="N341" s="13">
        <v>5.5E-2</v>
      </c>
      <c r="O341" s="23">
        <v>1285491.26</v>
      </c>
      <c r="P341" s="25">
        <v>92.51</v>
      </c>
      <c r="Q341" s="23">
        <v>0</v>
      </c>
      <c r="R341" s="23">
        <v>1189.20796</v>
      </c>
      <c r="S341" s="13">
        <v>2.5104896750000002E-3</v>
      </c>
      <c r="T341" s="13">
        <f t="shared" si="10"/>
        <v>3.8337073669967138E-4</v>
      </c>
      <c r="U341" s="62">
        <f>+R341/'סכום נכסי הקרן'!$C$42</f>
        <v>9.3761264653693043E-5</v>
      </c>
    </row>
    <row r="342" spans="2:21" ht="13.5" thickBot="1" x14ac:dyDescent="0.25">
      <c r="B342" s="58" t="s">
        <v>937</v>
      </c>
      <c r="C342" s="14" t="s">
        <v>938</v>
      </c>
      <c r="D342" s="14" t="s">
        <v>162</v>
      </c>
      <c r="E342" s="14" t="s">
        <v>240</v>
      </c>
      <c r="F342" s="21">
        <v>422</v>
      </c>
      <c r="G342" s="14" t="s">
        <v>532</v>
      </c>
      <c r="H342" s="14" t="s">
        <v>596</v>
      </c>
      <c r="I342" s="14" t="s">
        <v>285</v>
      </c>
      <c r="J342" s="54" t="s">
        <v>2591</v>
      </c>
      <c r="K342" s="23">
        <v>0.49</v>
      </c>
      <c r="L342" s="14" t="s">
        <v>49</v>
      </c>
      <c r="M342" s="13">
        <v>3.2399999999999998E-2</v>
      </c>
      <c r="N342" s="13">
        <v>9.6199999999999994E-2</v>
      </c>
      <c r="O342" s="23">
        <v>3596335.3</v>
      </c>
      <c r="P342" s="25">
        <v>97.12</v>
      </c>
      <c r="Q342" s="23">
        <v>0</v>
      </c>
      <c r="R342" s="23">
        <v>3492.7608399999999</v>
      </c>
      <c r="S342" s="13">
        <v>3.1349018543999997E-2</v>
      </c>
      <c r="T342" s="13">
        <f t="shared" si="10"/>
        <v>1.1259782488729415E-3</v>
      </c>
      <c r="U342" s="62">
        <f>+R342/'סכום נכסי הקרן'!$C$42</f>
        <v>2.7538133321214499E-4</v>
      </c>
    </row>
    <row r="343" spans="2:21" ht="13.5" thickBot="1" x14ac:dyDescent="0.25">
      <c r="B343" s="58" t="s">
        <v>939</v>
      </c>
      <c r="C343" s="14" t="s">
        <v>940</v>
      </c>
      <c r="D343" s="14" t="s">
        <v>162</v>
      </c>
      <c r="E343" s="14" t="s">
        <v>240</v>
      </c>
      <c r="F343" s="21">
        <v>1622</v>
      </c>
      <c r="G343" s="14" t="s">
        <v>506</v>
      </c>
      <c r="H343" s="14" t="s">
        <v>596</v>
      </c>
      <c r="I343" s="14" t="s">
        <v>285</v>
      </c>
      <c r="J343" s="54" t="s">
        <v>2591</v>
      </c>
      <c r="K343" s="23">
        <v>1.1599999999999999</v>
      </c>
      <c r="L343" s="14" t="s">
        <v>49</v>
      </c>
      <c r="M343" s="13">
        <v>7.0000000000000007E-2</v>
      </c>
      <c r="N343" s="13">
        <v>9.3899999999999997E-2</v>
      </c>
      <c r="O343" s="23">
        <v>6550506</v>
      </c>
      <c r="P343" s="25">
        <v>99.3</v>
      </c>
      <c r="Q343" s="23">
        <v>0</v>
      </c>
      <c r="R343" s="23">
        <v>6504.6524600000002</v>
      </c>
      <c r="S343" s="13">
        <v>1.091751E-2</v>
      </c>
      <c r="T343" s="13">
        <f t="shared" si="10"/>
        <v>2.0969363554928862E-3</v>
      </c>
      <c r="U343" s="62">
        <f>+R343/'סכום נכסי הקרן'!$C$42</f>
        <v>5.1284927556518841E-4</v>
      </c>
    </row>
    <row r="344" spans="2:21" ht="13.5" thickBot="1" x14ac:dyDescent="0.25">
      <c r="B344" s="58" t="s">
        <v>941</v>
      </c>
      <c r="C344" s="14" t="s">
        <v>942</v>
      </c>
      <c r="D344" s="14" t="s">
        <v>162</v>
      </c>
      <c r="E344" s="14" t="s">
        <v>240</v>
      </c>
      <c r="F344" s="21">
        <v>2360</v>
      </c>
      <c r="G344" s="14" t="s">
        <v>506</v>
      </c>
      <c r="H344" s="14" t="s">
        <v>596</v>
      </c>
      <c r="I344" s="14" t="s">
        <v>285</v>
      </c>
      <c r="J344" s="54" t="s">
        <v>2591</v>
      </c>
      <c r="K344" s="23">
        <v>2.94</v>
      </c>
      <c r="L344" s="14" t="s">
        <v>49</v>
      </c>
      <c r="M344" s="13">
        <v>4.53E-2</v>
      </c>
      <c r="N344" s="13">
        <v>5.6000000000000001E-2</v>
      </c>
      <c r="O344" s="23">
        <v>12036000</v>
      </c>
      <c r="P344" s="25">
        <v>97.2</v>
      </c>
      <c r="Q344" s="23">
        <v>0</v>
      </c>
      <c r="R344" s="23">
        <v>11698.992</v>
      </c>
      <c r="S344" s="13">
        <v>1.7194285714000002E-2</v>
      </c>
      <c r="T344" s="13">
        <f t="shared" si="10"/>
        <v>3.7714607810761394E-3</v>
      </c>
      <c r="U344" s="62">
        <f>+R344/'סכום נכסי הקרן'!$C$42</f>
        <v>9.223889529745812E-4</v>
      </c>
    </row>
    <row r="345" spans="2:21" ht="13.5" thickBot="1" x14ac:dyDescent="0.25">
      <c r="B345" s="58" t="s">
        <v>943</v>
      </c>
      <c r="C345" s="14" t="s">
        <v>944</v>
      </c>
      <c r="D345" s="14" t="s">
        <v>162</v>
      </c>
      <c r="E345" s="14" t="s">
        <v>240</v>
      </c>
      <c r="F345" s="21">
        <v>1422</v>
      </c>
      <c r="G345" s="14" t="s">
        <v>451</v>
      </c>
      <c r="H345" s="14" t="s">
        <v>596</v>
      </c>
      <c r="I345" s="14" t="s">
        <v>285</v>
      </c>
      <c r="J345" s="54" t="s">
        <v>2591</v>
      </c>
      <c r="K345" s="23">
        <v>2.78</v>
      </c>
      <c r="L345" s="14" t="s">
        <v>49</v>
      </c>
      <c r="M345" s="13">
        <v>3.6499999999999998E-2</v>
      </c>
      <c r="N345" s="13">
        <v>5.2999999999999999E-2</v>
      </c>
      <c r="O345" s="23">
        <v>8000000</v>
      </c>
      <c r="P345" s="25">
        <v>96.07</v>
      </c>
      <c r="Q345" s="23">
        <v>0</v>
      </c>
      <c r="R345" s="23">
        <v>7685.6</v>
      </c>
      <c r="S345" s="13">
        <v>3.9805616390000001E-3</v>
      </c>
      <c r="T345" s="13">
        <f t="shared" si="10"/>
        <v>2.4776441405412347E-3</v>
      </c>
      <c r="U345" s="62">
        <f>+R345/'סכום נכסי הקרן'!$C$42</f>
        <v>6.0595926016373386E-4</v>
      </c>
    </row>
    <row r="346" spans="2:21" ht="13.5" thickBot="1" x14ac:dyDescent="0.25">
      <c r="B346" s="58" t="s">
        <v>945</v>
      </c>
      <c r="C346" s="14" t="s">
        <v>946</v>
      </c>
      <c r="D346" s="14" t="s">
        <v>162</v>
      </c>
      <c r="E346" s="14" t="s">
        <v>240</v>
      </c>
      <c r="F346" s="21">
        <v>1361</v>
      </c>
      <c r="G346" s="14" t="s">
        <v>317</v>
      </c>
      <c r="H346" s="14" t="s">
        <v>596</v>
      </c>
      <c r="I346" s="14" t="s">
        <v>285</v>
      </c>
      <c r="J346" s="54" t="s">
        <v>2591</v>
      </c>
      <c r="K346" s="23">
        <v>3.33</v>
      </c>
      <c r="L346" s="14" t="s">
        <v>49</v>
      </c>
      <c r="M346" s="13">
        <v>7.2499999999999995E-2</v>
      </c>
      <c r="N346" s="13">
        <v>5.8299999999999998E-2</v>
      </c>
      <c r="O346" s="23">
        <v>13346000</v>
      </c>
      <c r="P346" s="25">
        <v>106.22</v>
      </c>
      <c r="Q346" s="23">
        <v>0</v>
      </c>
      <c r="R346" s="23">
        <v>14176.1212</v>
      </c>
      <c r="S346" s="13">
        <v>1.6682499999999999E-2</v>
      </c>
      <c r="T346" s="13">
        <f t="shared" si="10"/>
        <v>4.5700249332234792E-3</v>
      </c>
      <c r="U346" s="62">
        <f>+R346/'סכום נכסי הקרן'!$C$42</f>
        <v>1.1176943783625772E-3</v>
      </c>
    </row>
    <row r="347" spans="2:21" ht="13.5" thickBot="1" x14ac:dyDescent="0.25">
      <c r="B347" s="58" t="s">
        <v>947</v>
      </c>
      <c r="C347" s="14" t="s">
        <v>948</v>
      </c>
      <c r="D347" s="14" t="s">
        <v>162</v>
      </c>
      <c r="E347" s="14" t="s">
        <v>240</v>
      </c>
      <c r="F347" s="21">
        <v>1095</v>
      </c>
      <c r="G347" s="14" t="s">
        <v>727</v>
      </c>
      <c r="H347" s="14" t="s">
        <v>596</v>
      </c>
      <c r="I347" s="14" t="s">
        <v>285</v>
      </c>
      <c r="J347" s="54" t="s">
        <v>2591</v>
      </c>
      <c r="K347" s="23">
        <v>3.29</v>
      </c>
      <c r="L347" s="14" t="s">
        <v>49</v>
      </c>
      <c r="M347" s="13">
        <v>6.7500000000000004E-2</v>
      </c>
      <c r="N347" s="13">
        <v>5.7000000000000002E-2</v>
      </c>
      <c r="O347" s="23">
        <v>16570341.300000001</v>
      </c>
      <c r="P347" s="25">
        <v>106.55</v>
      </c>
      <c r="Q347" s="23">
        <v>0</v>
      </c>
      <c r="R347" s="23">
        <v>17655.698659999998</v>
      </c>
      <c r="S347" s="13">
        <v>9.4687664570000003E-3</v>
      </c>
      <c r="T347" s="13">
        <f t="shared" si="10"/>
        <v>5.6917531919577812E-3</v>
      </c>
      <c r="U347" s="62">
        <f>+R347/'סכום נכסי הקרן'!$C$42</f>
        <v>1.3920362883428003E-3</v>
      </c>
    </row>
    <row r="348" spans="2:21" ht="13.5" thickBot="1" x14ac:dyDescent="0.25">
      <c r="B348" s="58" t="s">
        <v>949</v>
      </c>
      <c r="C348" s="14" t="s">
        <v>950</v>
      </c>
      <c r="D348" s="14" t="s">
        <v>162</v>
      </c>
      <c r="E348" s="14" t="s">
        <v>240</v>
      </c>
      <c r="F348" s="21">
        <v>1944</v>
      </c>
      <c r="G348" s="14" t="s">
        <v>532</v>
      </c>
      <c r="H348" s="14" t="s">
        <v>596</v>
      </c>
      <c r="I348" s="14" t="s">
        <v>285</v>
      </c>
      <c r="J348" s="54" t="s">
        <v>2591</v>
      </c>
      <c r="K348" s="23">
        <v>1.4</v>
      </c>
      <c r="L348" s="14" t="s">
        <v>49</v>
      </c>
      <c r="M348" s="13">
        <v>9.7000000000000003E-2</v>
      </c>
      <c r="N348" s="13">
        <v>7.6100000000000001E-2</v>
      </c>
      <c r="O348" s="23">
        <v>4706250</v>
      </c>
      <c r="P348" s="25">
        <v>103.21</v>
      </c>
      <c r="Q348" s="23">
        <v>0</v>
      </c>
      <c r="R348" s="23">
        <v>4857.3206200000004</v>
      </c>
      <c r="S348" s="13">
        <v>4.0483870966999999E-2</v>
      </c>
      <c r="T348" s="13">
        <f t="shared" si="10"/>
        <v>1.5658780020913288E-3</v>
      </c>
      <c r="U348" s="62">
        <f>+R348/'סכום נכסי הקרן'!$C$42</f>
        <v>3.8296794125029267E-4</v>
      </c>
    </row>
    <row r="349" spans="2:21" ht="13.5" thickBot="1" x14ac:dyDescent="0.25">
      <c r="B349" s="58" t="s">
        <v>951</v>
      </c>
      <c r="C349" s="14" t="s">
        <v>952</v>
      </c>
      <c r="D349" s="14" t="s">
        <v>162</v>
      </c>
      <c r="E349" s="14" t="s">
        <v>240</v>
      </c>
      <c r="F349" s="21">
        <v>1828</v>
      </c>
      <c r="G349" s="14" t="s">
        <v>532</v>
      </c>
      <c r="H349" s="14" t="s">
        <v>596</v>
      </c>
      <c r="I349" s="14" t="s">
        <v>285</v>
      </c>
      <c r="J349" s="54" t="s">
        <v>2591</v>
      </c>
      <c r="K349" s="23">
        <v>1.63</v>
      </c>
      <c r="L349" s="14" t="s">
        <v>49</v>
      </c>
      <c r="M349" s="13">
        <v>7.1499999999999994E-2</v>
      </c>
      <c r="N349" s="13">
        <v>8.6499999999999994E-2</v>
      </c>
      <c r="O349" s="23">
        <v>6400000</v>
      </c>
      <c r="P349" s="25">
        <v>99.7</v>
      </c>
      <c r="Q349" s="23">
        <v>0</v>
      </c>
      <c r="R349" s="23">
        <v>6380.8</v>
      </c>
      <c r="S349" s="13">
        <v>0.02</v>
      </c>
      <c r="T349" s="13">
        <f t="shared" si="10"/>
        <v>2.0570094373849159E-3</v>
      </c>
      <c r="U349" s="62">
        <f>+R349/'סכום נכסי הקרן'!$C$42</f>
        <v>5.0308431966960979E-4</v>
      </c>
    </row>
    <row r="350" spans="2:21" ht="13.5" thickBot="1" x14ac:dyDescent="0.25">
      <c r="B350" s="58" t="s">
        <v>953</v>
      </c>
      <c r="C350" s="14" t="s">
        <v>954</v>
      </c>
      <c r="D350" s="14" t="s">
        <v>162</v>
      </c>
      <c r="E350" s="14" t="s">
        <v>240</v>
      </c>
      <c r="F350" s="21">
        <v>1828</v>
      </c>
      <c r="G350" s="14" t="s">
        <v>532</v>
      </c>
      <c r="H350" s="14" t="s">
        <v>596</v>
      </c>
      <c r="I350" s="14" t="s">
        <v>285</v>
      </c>
      <c r="J350" s="54" t="s">
        <v>2591</v>
      </c>
      <c r="K350" s="23">
        <v>3.12</v>
      </c>
      <c r="L350" s="14" t="s">
        <v>49</v>
      </c>
      <c r="M350" s="13">
        <v>7.22E-2</v>
      </c>
      <c r="N350" s="13">
        <v>7.46E-2</v>
      </c>
      <c r="O350" s="23">
        <v>729042</v>
      </c>
      <c r="P350" s="25">
        <v>102.39</v>
      </c>
      <c r="Q350" s="23">
        <v>0</v>
      </c>
      <c r="R350" s="23">
        <v>746.46609999999998</v>
      </c>
      <c r="S350" s="13">
        <v>4.796328947E-3</v>
      </c>
      <c r="T350" s="13">
        <f t="shared" si="10"/>
        <v>2.4064189637473549E-4</v>
      </c>
      <c r="U350" s="62">
        <f>+R350/'סכום נכסי הקרן'!$C$42</f>
        <v>5.8853966599004343E-5</v>
      </c>
    </row>
    <row r="351" spans="2:21" ht="13.5" thickBot="1" x14ac:dyDescent="0.25">
      <c r="B351" s="58" t="s">
        <v>955</v>
      </c>
      <c r="C351" s="14" t="s">
        <v>956</v>
      </c>
      <c r="D351" s="14" t="s">
        <v>162</v>
      </c>
      <c r="E351" s="14" t="s">
        <v>240</v>
      </c>
      <c r="F351" s="21">
        <v>1688</v>
      </c>
      <c r="G351" s="14" t="s">
        <v>727</v>
      </c>
      <c r="H351" s="14" t="s">
        <v>599</v>
      </c>
      <c r="I351" s="14" t="s">
        <v>96</v>
      </c>
      <c r="J351" s="54" t="s">
        <v>2591</v>
      </c>
      <c r="K351" s="23">
        <v>2.12</v>
      </c>
      <c r="L351" s="14" t="s">
        <v>49</v>
      </c>
      <c r="M351" s="13">
        <v>6.5000000000000002E-2</v>
      </c>
      <c r="N351" s="13">
        <v>5.6599999999999998E-2</v>
      </c>
      <c r="O351" s="23">
        <v>17838797</v>
      </c>
      <c r="P351" s="25">
        <v>101.9</v>
      </c>
      <c r="Q351" s="23">
        <v>0</v>
      </c>
      <c r="R351" s="23">
        <v>18177.73414</v>
      </c>
      <c r="S351" s="13">
        <v>2.5483995714E-2</v>
      </c>
      <c r="T351" s="13">
        <f t="shared" si="10"/>
        <v>5.8600443010678877E-3</v>
      </c>
      <c r="U351" s="62">
        <f>+R351/'סכום נכסי הקרן'!$C$42</f>
        <v>1.4331953693826698E-3</v>
      </c>
    </row>
    <row r="352" spans="2:21" ht="13.5" thickBot="1" x14ac:dyDescent="0.25">
      <c r="B352" s="58" t="s">
        <v>957</v>
      </c>
      <c r="C352" s="14" t="s">
        <v>958</v>
      </c>
      <c r="D352" s="14" t="s">
        <v>162</v>
      </c>
      <c r="E352" s="14" t="s">
        <v>240</v>
      </c>
      <c r="F352" s="21">
        <v>1688</v>
      </c>
      <c r="G352" s="14" t="s">
        <v>727</v>
      </c>
      <c r="H352" s="14" t="s">
        <v>599</v>
      </c>
      <c r="I352" s="14" t="s">
        <v>96</v>
      </c>
      <c r="J352" s="54" t="s">
        <v>2591</v>
      </c>
      <c r="K352" s="23">
        <v>2.99</v>
      </c>
      <c r="L352" s="14" t="s">
        <v>49</v>
      </c>
      <c r="M352" s="13">
        <v>5.2499999999999998E-2</v>
      </c>
      <c r="N352" s="13">
        <v>6.4299999999999996E-2</v>
      </c>
      <c r="O352" s="23">
        <v>1901486</v>
      </c>
      <c r="P352" s="25">
        <v>99.23</v>
      </c>
      <c r="Q352" s="23">
        <v>0</v>
      </c>
      <c r="R352" s="23">
        <v>1886.84456</v>
      </c>
      <c r="S352" s="13">
        <v>5.7620787870000002E-3</v>
      </c>
      <c r="T352" s="13">
        <f t="shared" si="10"/>
        <v>6.0827123037838343E-4</v>
      </c>
      <c r="U352" s="62">
        <f>+R352/'סכום נכסי הקרן'!$C$42</f>
        <v>1.4876534475142682E-4</v>
      </c>
    </row>
    <row r="353" spans="2:21" ht="13.5" thickBot="1" x14ac:dyDescent="0.25">
      <c r="B353" s="58" t="s">
        <v>959</v>
      </c>
      <c r="C353" s="14" t="s">
        <v>960</v>
      </c>
      <c r="D353" s="14" t="s">
        <v>162</v>
      </c>
      <c r="E353" s="14" t="s">
        <v>240</v>
      </c>
      <c r="F353" s="21">
        <v>1930</v>
      </c>
      <c r="G353" s="14" t="s">
        <v>317</v>
      </c>
      <c r="H353" s="14" t="s">
        <v>596</v>
      </c>
      <c r="I353" s="14" t="s">
        <v>285</v>
      </c>
      <c r="J353" s="54" t="s">
        <v>2591</v>
      </c>
      <c r="K353" s="23">
        <v>4.8</v>
      </c>
      <c r="L353" s="14" t="s">
        <v>49</v>
      </c>
      <c r="M353" s="13">
        <v>6.7699999999999996E-2</v>
      </c>
      <c r="N353" s="13">
        <v>5.96E-2</v>
      </c>
      <c r="O353" s="23">
        <v>17530500</v>
      </c>
      <c r="P353" s="25">
        <v>107.02</v>
      </c>
      <c r="Q353" s="23">
        <v>0</v>
      </c>
      <c r="R353" s="23">
        <v>18761.141100000001</v>
      </c>
      <c r="S353" s="13">
        <v>2.3373999999999999E-2</v>
      </c>
      <c r="T353" s="13">
        <f t="shared" si="10"/>
        <v>6.0481200317844194E-3</v>
      </c>
      <c r="U353" s="62">
        <f>+R353/'סכום נכסי הקרן'!$C$42</f>
        <v>1.4791931899634928E-3</v>
      </c>
    </row>
    <row r="354" spans="2:21" ht="13.5" thickBot="1" x14ac:dyDescent="0.25">
      <c r="B354" s="58" t="s">
        <v>961</v>
      </c>
      <c r="C354" s="14" t="s">
        <v>962</v>
      </c>
      <c r="D354" s="14" t="s">
        <v>162</v>
      </c>
      <c r="E354" s="14" t="s">
        <v>240</v>
      </c>
      <c r="F354" s="21">
        <v>1496</v>
      </c>
      <c r="G354" s="14" t="s">
        <v>241</v>
      </c>
      <c r="H354" s="14" t="s">
        <v>596</v>
      </c>
      <c r="I354" s="14" t="s">
        <v>285</v>
      </c>
      <c r="J354" s="54" t="s">
        <v>2591</v>
      </c>
      <c r="K354" s="23">
        <v>3.42</v>
      </c>
      <c r="L354" s="14" t="s">
        <v>49</v>
      </c>
      <c r="M354" s="13">
        <v>4.1000000000000002E-2</v>
      </c>
      <c r="N354" s="13">
        <v>6.1100000000000002E-2</v>
      </c>
      <c r="O354" s="23">
        <v>10792638.220000001</v>
      </c>
      <c r="P354" s="25">
        <v>94.37</v>
      </c>
      <c r="Q354" s="23">
        <v>0</v>
      </c>
      <c r="R354" s="23">
        <v>10185.01269</v>
      </c>
      <c r="S354" s="13">
        <v>2.4954116504999999E-2</v>
      </c>
      <c r="T354" s="13">
        <f t="shared" si="10"/>
        <v>3.2833919294156105E-3</v>
      </c>
      <c r="U354" s="62">
        <f>+R354/'סכום נכסי הקרן'!$C$42</f>
        <v>8.0302159289979188E-4</v>
      </c>
    </row>
    <row r="355" spans="2:21" ht="13.5" thickBot="1" x14ac:dyDescent="0.25">
      <c r="B355" s="58" t="s">
        <v>963</v>
      </c>
      <c r="C355" s="14" t="s">
        <v>964</v>
      </c>
      <c r="D355" s="14" t="s">
        <v>162</v>
      </c>
      <c r="E355" s="14" t="s">
        <v>240</v>
      </c>
      <c r="F355" s="21">
        <v>444</v>
      </c>
      <c r="G355" s="14" t="s">
        <v>506</v>
      </c>
      <c r="H355" s="14" t="s">
        <v>965</v>
      </c>
      <c r="I355" s="14" t="s">
        <v>285</v>
      </c>
      <c r="J355" s="54" t="s">
        <v>2591</v>
      </c>
      <c r="K355" s="23">
        <v>2.02</v>
      </c>
      <c r="L355" s="14" t="s">
        <v>49</v>
      </c>
      <c r="M355" s="13">
        <v>6.9000000000000006E-2</v>
      </c>
      <c r="N355" s="13">
        <v>6.3799999999999996E-2</v>
      </c>
      <c r="O355" s="23">
        <v>1549000</v>
      </c>
      <c r="P355" s="25">
        <v>103.24</v>
      </c>
      <c r="Q355" s="23">
        <v>0</v>
      </c>
      <c r="R355" s="23">
        <v>1599.1876</v>
      </c>
      <c r="S355" s="13">
        <v>1.549E-2</v>
      </c>
      <c r="T355" s="13">
        <f t="shared" si="10"/>
        <v>5.1553786129465489E-4</v>
      </c>
      <c r="U355" s="62">
        <f>+R355/'סכום נכסי הקרן'!$C$42</f>
        <v>1.2608547607981382E-4</v>
      </c>
    </row>
    <row r="356" spans="2:21" ht="13.5" thickBot="1" x14ac:dyDescent="0.25">
      <c r="B356" s="58" t="s">
        <v>966</v>
      </c>
      <c r="C356" s="14" t="s">
        <v>967</v>
      </c>
      <c r="D356" s="14" t="s">
        <v>162</v>
      </c>
      <c r="E356" s="14" t="s">
        <v>240</v>
      </c>
      <c r="F356" s="21">
        <v>1632</v>
      </c>
      <c r="G356" s="14" t="s">
        <v>351</v>
      </c>
      <c r="H356" s="14" t="s">
        <v>965</v>
      </c>
      <c r="I356" s="14" t="s">
        <v>285</v>
      </c>
      <c r="J356" s="54" t="s">
        <v>2591</v>
      </c>
      <c r="K356" s="23">
        <v>1.06</v>
      </c>
      <c r="L356" s="14" t="s">
        <v>49</v>
      </c>
      <c r="M356" s="13">
        <v>7.7499999999999999E-2</v>
      </c>
      <c r="N356" s="13">
        <v>8.5300000000000001E-2</v>
      </c>
      <c r="O356" s="23">
        <v>4669700</v>
      </c>
      <c r="P356" s="25">
        <v>102.25</v>
      </c>
      <c r="Q356" s="23">
        <v>0</v>
      </c>
      <c r="R356" s="23">
        <v>4774.7682500000001</v>
      </c>
      <c r="S356" s="13">
        <v>3.0521114517E-2</v>
      </c>
      <c r="T356" s="13">
        <f t="shared" si="10"/>
        <v>1.5392651942665275E-3</v>
      </c>
      <c r="U356" s="62">
        <f>+R356/'סכום נכסי הקרן'!$C$42</f>
        <v>3.7645922715510646E-4</v>
      </c>
    </row>
    <row r="357" spans="2:21" ht="13.5" thickBot="1" x14ac:dyDescent="0.25">
      <c r="B357" s="58" t="s">
        <v>968</v>
      </c>
      <c r="C357" s="14" t="s">
        <v>969</v>
      </c>
      <c r="D357" s="14" t="s">
        <v>162</v>
      </c>
      <c r="E357" s="14" t="s">
        <v>240</v>
      </c>
      <c r="F357" s="21">
        <v>1632</v>
      </c>
      <c r="G357" s="14" t="s">
        <v>351</v>
      </c>
      <c r="H357" s="14" t="s">
        <v>965</v>
      </c>
      <c r="I357" s="14" t="s">
        <v>285</v>
      </c>
      <c r="J357" s="54" t="s">
        <v>2591</v>
      </c>
      <c r="K357" s="23">
        <v>1.42</v>
      </c>
      <c r="L357" s="14" t="s">
        <v>49</v>
      </c>
      <c r="M357" s="13">
        <v>0.1115</v>
      </c>
      <c r="N357" s="13">
        <v>7.9899999999999999E-2</v>
      </c>
      <c r="O357" s="23">
        <v>2280000</v>
      </c>
      <c r="P357" s="25">
        <v>107.54</v>
      </c>
      <c r="Q357" s="23">
        <v>0</v>
      </c>
      <c r="R357" s="23">
        <v>2451.9119999999998</v>
      </c>
      <c r="S357" s="13">
        <v>3.2017075773000003E-2</v>
      </c>
      <c r="T357" s="13">
        <f t="shared" si="10"/>
        <v>7.904347611016367E-4</v>
      </c>
      <c r="U357" s="62">
        <f>+R357/'סכום נכסי הקרן'!$C$42</f>
        <v>1.9331721420664372E-4</v>
      </c>
    </row>
    <row r="358" spans="2:21" ht="13.5" thickBot="1" x14ac:dyDescent="0.25">
      <c r="B358" s="58" t="s">
        <v>970</v>
      </c>
      <c r="C358" s="14" t="s">
        <v>971</v>
      </c>
      <c r="D358" s="14" t="s">
        <v>162</v>
      </c>
      <c r="E358" s="14" t="s">
        <v>240</v>
      </c>
      <c r="F358" s="21">
        <v>823</v>
      </c>
      <c r="G358" s="14" t="s">
        <v>506</v>
      </c>
      <c r="H358" s="14" t="s">
        <v>634</v>
      </c>
      <c r="I358" s="14" t="s">
        <v>96</v>
      </c>
      <c r="J358" s="54" t="s">
        <v>2591</v>
      </c>
      <c r="K358" s="23">
        <v>1</v>
      </c>
      <c r="L358" s="14" t="s">
        <v>49</v>
      </c>
      <c r="M358" s="13">
        <v>1.4999999999999999E-2</v>
      </c>
      <c r="N358" s="13">
        <v>5.4199999999999998E-2</v>
      </c>
      <c r="O358" s="23">
        <v>11.14</v>
      </c>
      <c r="P358" s="25">
        <v>96.3</v>
      </c>
      <c r="Q358" s="23">
        <v>0</v>
      </c>
      <c r="R358" s="23">
        <v>1.073E-2</v>
      </c>
      <c r="S358" s="13">
        <v>2.0023548339928299E-7</v>
      </c>
      <c r="T358" s="13">
        <f t="shared" si="10"/>
        <v>3.4590821312594261E-9</v>
      </c>
      <c r="U358" s="62">
        <f>+R358/'סכום נכסי הקרן'!$C$42</f>
        <v>8.4599027552264815E-10</v>
      </c>
    </row>
    <row r="359" spans="2:21" ht="13.5" thickBot="1" x14ac:dyDescent="0.25">
      <c r="B359" s="58" t="s">
        <v>972</v>
      </c>
      <c r="C359" s="14" t="s">
        <v>973</v>
      </c>
      <c r="D359" s="14" t="s">
        <v>162</v>
      </c>
      <c r="E359" s="14" t="s">
        <v>240</v>
      </c>
      <c r="F359" s="21">
        <v>1787</v>
      </c>
      <c r="G359" s="14" t="s">
        <v>532</v>
      </c>
      <c r="H359" s="14" t="s">
        <v>634</v>
      </c>
      <c r="I359" s="14" t="s">
        <v>96</v>
      </c>
      <c r="J359" s="54" t="s">
        <v>2591</v>
      </c>
      <c r="K359" s="23">
        <v>0.76</v>
      </c>
      <c r="L359" s="14" t="s">
        <v>49</v>
      </c>
      <c r="M359" s="13">
        <v>4.9000000000000002E-2</v>
      </c>
      <c r="N359" s="13">
        <v>0.15840000000000001</v>
      </c>
      <c r="O359" s="23">
        <v>1886977.28</v>
      </c>
      <c r="P359" s="25">
        <v>92.73</v>
      </c>
      <c r="Q359" s="23">
        <v>0</v>
      </c>
      <c r="R359" s="23">
        <v>1749.79403</v>
      </c>
      <c r="S359" s="13">
        <v>2.5848132433999998E-2</v>
      </c>
      <c r="T359" s="13">
        <f t="shared" si="10"/>
        <v>5.6408958644523952E-4</v>
      </c>
      <c r="U359" s="62">
        <f>+R359/'סכום נכסי הקרן'!$C$42</f>
        <v>1.3795980741356802E-4</v>
      </c>
    </row>
    <row r="360" spans="2:21" ht="13.5" thickBot="1" x14ac:dyDescent="0.25">
      <c r="B360" s="58" t="s">
        <v>974</v>
      </c>
      <c r="C360" s="14" t="s">
        <v>975</v>
      </c>
      <c r="D360" s="14" t="s">
        <v>162</v>
      </c>
      <c r="E360" s="14" t="s">
        <v>240</v>
      </c>
      <c r="F360" s="21">
        <v>1787</v>
      </c>
      <c r="G360" s="14" t="s">
        <v>532</v>
      </c>
      <c r="H360" s="14" t="s">
        <v>634</v>
      </c>
      <c r="I360" s="14" t="s">
        <v>96</v>
      </c>
      <c r="J360" s="54" t="s">
        <v>2591</v>
      </c>
      <c r="K360" s="23">
        <v>2.0499999999999998</v>
      </c>
      <c r="L360" s="14" t="s">
        <v>49</v>
      </c>
      <c r="M360" s="13">
        <v>8.9499999999999996E-2</v>
      </c>
      <c r="N360" s="13">
        <v>0.19589999999999999</v>
      </c>
      <c r="O360" s="23">
        <v>1385785</v>
      </c>
      <c r="P360" s="25">
        <v>82.58</v>
      </c>
      <c r="Q360" s="23">
        <v>0</v>
      </c>
      <c r="R360" s="23">
        <v>1144.3812499999999</v>
      </c>
      <c r="S360" s="13">
        <v>1.2183890429E-2</v>
      </c>
      <c r="T360" s="13">
        <f t="shared" si="10"/>
        <v>3.6891973282603222E-4</v>
      </c>
      <c r="U360" s="62">
        <f>+R360/'סכום נכסי הקרן'!$C$42</f>
        <v>9.0226971946920069E-5</v>
      </c>
    </row>
    <row r="361" spans="2:21" ht="13.5" thickBot="1" x14ac:dyDescent="0.25">
      <c r="B361" s="58" t="s">
        <v>976</v>
      </c>
      <c r="C361" s="14" t="s">
        <v>977</v>
      </c>
      <c r="D361" s="14" t="s">
        <v>162</v>
      </c>
      <c r="E361" s="14" t="s">
        <v>240</v>
      </c>
      <c r="F361" s="21">
        <v>1442</v>
      </c>
      <c r="G361" s="14" t="s">
        <v>506</v>
      </c>
      <c r="H361" s="14" t="s">
        <v>965</v>
      </c>
      <c r="I361" s="14" t="s">
        <v>285</v>
      </c>
      <c r="J361" s="54" t="s">
        <v>2591</v>
      </c>
      <c r="K361" s="23">
        <v>2.64</v>
      </c>
      <c r="L361" s="14" t="s">
        <v>49</v>
      </c>
      <c r="M361" s="13">
        <v>5.5500000000000001E-2</v>
      </c>
      <c r="N361" s="13">
        <v>6.5000000000000002E-2</v>
      </c>
      <c r="O361" s="23">
        <v>1700000</v>
      </c>
      <c r="P361" s="25">
        <v>97.66</v>
      </c>
      <c r="Q361" s="23">
        <v>0</v>
      </c>
      <c r="R361" s="23">
        <v>1660.22</v>
      </c>
      <c r="S361" s="13">
        <v>1.0625000000000001E-2</v>
      </c>
      <c r="T361" s="13">
        <f t="shared" si="10"/>
        <v>5.3521317203723438E-4</v>
      </c>
      <c r="U361" s="62">
        <f>+R361/'סכום נכסי הקרן'!$C$42</f>
        <v>1.3089748138193951E-4</v>
      </c>
    </row>
    <row r="362" spans="2:21" ht="13.5" thickBot="1" x14ac:dyDescent="0.25">
      <c r="B362" s="58" t="s">
        <v>978</v>
      </c>
      <c r="C362" s="14" t="s">
        <v>979</v>
      </c>
      <c r="D362" s="14" t="s">
        <v>162</v>
      </c>
      <c r="E362" s="14" t="s">
        <v>240</v>
      </c>
      <c r="F362" s="21">
        <v>1644</v>
      </c>
      <c r="G362" s="14" t="s">
        <v>506</v>
      </c>
      <c r="H362" s="14" t="s">
        <v>980</v>
      </c>
      <c r="I362" s="14" t="s">
        <v>96</v>
      </c>
      <c r="J362" s="54" t="s">
        <v>2591</v>
      </c>
      <c r="K362" s="23">
        <v>1.2</v>
      </c>
      <c r="L362" s="14" t="s">
        <v>49</v>
      </c>
      <c r="M362" s="13">
        <v>5.0500000000000003E-2</v>
      </c>
      <c r="N362" s="13">
        <v>6.6900000000000001E-2</v>
      </c>
      <c r="O362" s="23">
        <v>922363.22</v>
      </c>
      <c r="P362" s="25">
        <v>99.47</v>
      </c>
      <c r="Q362" s="23">
        <v>0</v>
      </c>
      <c r="R362" s="23">
        <v>917.47469000000001</v>
      </c>
      <c r="S362" s="13">
        <v>8.3851201810000008E-3</v>
      </c>
      <c r="T362" s="13">
        <f t="shared" si="10"/>
        <v>2.9577076477742601E-4</v>
      </c>
      <c r="U362" s="62">
        <f>+R362/'סכום נכסי הקרן'!$C$42</f>
        <v>7.2336874723034125E-5</v>
      </c>
    </row>
    <row r="363" spans="2:21" ht="13.5" thickBot="1" x14ac:dyDescent="0.25">
      <c r="B363" s="58" t="s">
        <v>981</v>
      </c>
      <c r="C363" s="14" t="s">
        <v>982</v>
      </c>
      <c r="D363" s="14" t="s">
        <v>162</v>
      </c>
      <c r="E363" s="14" t="s">
        <v>240</v>
      </c>
      <c r="F363" s="21">
        <v>2352</v>
      </c>
      <c r="G363" s="14" t="s">
        <v>304</v>
      </c>
      <c r="H363" s="14" t="s">
        <v>983</v>
      </c>
      <c r="I363" s="14" t="s">
        <v>285</v>
      </c>
      <c r="J363" s="54" t="s">
        <v>2591</v>
      </c>
      <c r="K363" s="23">
        <v>2.06</v>
      </c>
      <c r="L363" s="14" t="s">
        <v>49</v>
      </c>
      <c r="M363" s="13">
        <v>8.0500000000000002E-2</v>
      </c>
      <c r="N363" s="13">
        <v>0.1077</v>
      </c>
      <c r="O363" s="23">
        <v>539688.38</v>
      </c>
      <c r="P363" s="25">
        <v>95.28</v>
      </c>
      <c r="Q363" s="23">
        <v>21.722460000000002</v>
      </c>
      <c r="R363" s="23">
        <v>535.93754999999999</v>
      </c>
      <c r="S363" s="13">
        <v>5.0157894820000003E-3</v>
      </c>
      <c r="T363" s="13">
        <f t="shared" si="10"/>
        <v>1.7277278682907319E-4</v>
      </c>
      <c r="U363" s="62">
        <f>+R363/'סכום נכסי הקרן'!$C$42</f>
        <v>4.2255168274690868E-5</v>
      </c>
    </row>
    <row r="364" spans="2:21" ht="13.5" thickBot="1" x14ac:dyDescent="0.25">
      <c r="B364" s="58" t="s">
        <v>984</v>
      </c>
      <c r="C364" s="14" t="s">
        <v>985</v>
      </c>
      <c r="D364" s="14" t="s">
        <v>162</v>
      </c>
      <c r="E364" s="14" t="s">
        <v>240</v>
      </c>
      <c r="F364" s="21">
        <v>1071</v>
      </c>
      <c r="G364" s="14" t="s">
        <v>532</v>
      </c>
      <c r="H364" s="14" t="s">
        <v>983</v>
      </c>
      <c r="I364" s="14" t="s">
        <v>285</v>
      </c>
      <c r="J364" s="54" t="s">
        <v>2591</v>
      </c>
      <c r="K364" s="23">
        <v>1.21</v>
      </c>
      <c r="L364" s="14" t="s">
        <v>49</v>
      </c>
      <c r="M364" s="13">
        <v>3.15E-2</v>
      </c>
      <c r="N364" s="13">
        <v>8.5599999999999996E-2</v>
      </c>
      <c r="O364" s="23">
        <v>4191230.48</v>
      </c>
      <c r="P364" s="25">
        <v>93.99</v>
      </c>
      <c r="Q364" s="23">
        <v>0</v>
      </c>
      <c r="R364" s="23">
        <v>3939.3375299999998</v>
      </c>
      <c r="S364" s="13">
        <v>3.1824685587000003E-2</v>
      </c>
      <c r="T364" s="13">
        <f t="shared" si="10"/>
        <v>1.2699433419406003E-3</v>
      </c>
      <c r="U364" s="62">
        <f>+R364/'סכום נכסי הקרן'!$C$42</f>
        <v>3.1059098251457672E-4</v>
      </c>
    </row>
    <row r="365" spans="2:21" ht="13.5" thickBot="1" x14ac:dyDescent="0.25">
      <c r="B365" s="58" t="s">
        <v>986</v>
      </c>
      <c r="C365" s="14" t="s">
        <v>987</v>
      </c>
      <c r="D365" s="14" t="s">
        <v>162</v>
      </c>
      <c r="E365" s="14" t="s">
        <v>240</v>
      </c>
      <c r="F365" s="21">
        <v>639</v>
      </c>
      <c r="G365" s="14" t="s">
        <v>525</v>
      </c>
      <c r="H365" s="14" t="s">
        <v>639</v>
      </c>
      <c r="I365" s="14" t="s">
        <v>96</v>
      </c>
      <c r="J365" s="54" t="s">
        <v>2591</v>
      </c>
      <c r="K365" s="23">
        <v>1.88</v>
      </c>
      <c r="L365" s="14" t="s">
        <v>49</v>
      </c>
      <c r="M365" s="13">
        <v>5.8000000000000003E-2</v>
      </c>
      <c r="N365" s="13">
        <v>8.4000000000000005E-2</v>
      </c>
      <c r="O365" s="23">
        <v>3286777.93</v>
      </c>
      <c r="P365" s="25">
        <v>95.67</v>
      </c>
      <c r="Q365" s="23">
        <v>0</v>
      </c>
      <c r="R365" s="23">
        <v>3144.46045</v>
      </c>
      <c r="S365" s="13">
        <v>3.8633677619999999E-3</v>
      </c>
      <c r="T365" s="13">
        <f t="shared" si="10"/>
        <v>1.0136949631917031E-3</v>
      </c>
      <c r="U365" s="62">
        <f>+R365/'סכום נכסי הקרן'!$C$42</f>
        <v>2.4792012697721997E-4</v>
      </c>
    </row>
    <row r="366" spans="2:21" ht="13.5" thickBot="1" x14ac:dyDescent="0.25">
      <c r="B366" s="58" t="s">
        <v>988</v>
      </c>
      <c r="C366" s="14" t="s">
        <v>989</v>
      </c>
      <c r="D366" s="14" t="s">
        <v>162</v>
      </c>
      <c r="E366" s="14" t="s">
        <v>240</v>
      </c>
      <c r="F366" s="21">
        <v>639</v>
      </c>
      <c r="G366" s="14" t="s">
        <v>525</v>
      </c>
      <c r="H366" s="14" t="s">
        <v>639</v>
      </c>
      <c r="I366" s="14" t="s">
        <v>96</v>
      </c>
      <c r="J366" s="54" t="s">
        <v>2591</v>
      </c>
      <c r="K366" s="23">
        <v>3.07</v>
      </c>
      <c r="L366" s="14" t="s">
        <v>49</v>
      </c>
      <c r="M366" s="13">
        <v>4.3999999999999997E-2</v>
      </c>
      <c r="N366" s="13">
        <v>0.08</v>
      </c>
      <c r="O366" s="23">
        <v>103500</v>
      </c>
      <c r="P366" s="25">
        <v>90.17</v>
      </c>
      <c r="Q366" s="23">
        <v>0</v>
      </c>
      <c r="R366" s="23">
        <v>93.325950000000006</v>
      </c>
      <c r="S366" s="13">
        <v>2.45665596E-4</v>
      </c>
      <c r="T366" s="13">
        <f t="shared" si="10"/>
        <v>3.0085939051986081E-5</v>
      </c>
      <c r="U366" s="62">
        <f>+R366/'סכום נכסי הקרן'!$C$42</f>
        <v>7.3581403684914153E-6</v>
      </c>
    </row>
    <row r="367" spans="2:21" ht="13.5" thickBot="1" x14ac:dyDescent="0.25">
      <c r="B367" s="58" t="s">
        <v>990</v>
      </c>
      <c r="C367" s="14" t="s">
        <v>991</v>
      </c>
      <c r="D367" s="14" t="s">
        <v>162</v>
      </c>
      <c r="E367" s="14" t="s">
        <v>240</v>
      </c>
      <c r="F367" s="21">
        <v>1036</v>
      </c>
      <c r="G367" s="14" t="s">
        <v>587</v>
      </c>
      <c r="H367" s="14" t="s">
        <v>242</v>
      </c>
      <c r="I367" s="14" t="s">
        <v>243</v>
      </c>
      <c r="J367" s="54" t="s">
        <v>2591</v>
      </c>
      <c r="K367" s="23">
        <v>4.09</v>
      </c>
      <c r="L367" s="14" t="s">
        <v>49</v>
      </c>
      <c r="M367" s="13">
        <v>4.8500000000000001E-2</v>
      </c>
      <c r="N367" s="13">
        <v>5.5399999999999998E-2</v>
      </c>
      <c r="O367" s="23">
        <v>5439000</v>
      </c>
      <c r="P367" s="25">
        <v>97.6</v>
      </c>
      <c r="Q367" s="23">
        <v>0</v>
      </c>
      <c r="R367" s="23">
        <v>5308.4639999999999</v>
      </c>
      <c r="S367" s="13">
        <v>2.2048986938E-2</v>
      </c>
      <c r="T367" s="13">
        <f t="shared" si="10"/>
        <v>1.7113152811588012E-3</v>
      </c>
      <c r="U367" s="62">
        <f>+R367/'סכום נכסי הקרן'!$C$42</f>
        <v>4.1853764417167371E-4</v>
      </c>
    </row>
    <row r="368" spans="2:21" ht="13.5" thickBot="1" x14ac:dyDescent="0.25">
      <c r="B368" s="58" t="s">
        <v>992</v>
      </c>
      <c r="C368" s="14" t="s">
        <v>993</v>
      </c>
      <c r="D368" s="14" t="s">
        <v>162</v>
      </c>
      <c r="E368" s="14" t="s">
        <v>240</v>
      </c>
      <c r="F368" s="21">
        <v>2101</v>
      </c>
      <c r="G368" s="14" t="s">
        <v>644</v>
      </c>
      <c r="H368" s="14" t="s">
        <v>242</v>
      </c>
      <c r="I368" s="14" t="s">
        <v>243</v>
      </c>
      <c r="J368" s="54" t="s">
        <v>2591</v>
      </c>
      <c r="K368" s="23">
        <v>3.33</v>
      </c>
      <c r="L368" s="14" t="s">
        <v>49</v>
      </c>
      <c r="M368" s="13">
        <v>6.0499999999999998E-2</v>
      </c>
      <c r="N368" s="13">
        <v>5.8999999999999997E-2</v>
      </c>
      <c r="O368" s="23">
        <v>2005000</v>
      </c>
      <c r="P368" s="25">
        <v>102.3</v>
      </c>
      <c r="Q368" s="23">
        <v>0</v>
      </c>
      <c r="R368" s="23">
        <v>2051.1149999999998</v>
      </c>
      <c r="S368" s="13">
        <v>9.1136363629999995E-3</v>
      </c>
      <c r="T368" s="13">
        <f t="shared" si="10"/>
        <v>6.6122788869134926E-4</v>
      </c>
      <c r="U368" s="62">
        <f>+R368/'סכום נכסי הקרן'!$C$42</f>
        <v>1.617169938470304E-4</v>
      </c>
    </row>
    <row r="369" spans="2:21" ht="13.5" thickBot="1" x14ac:dyDescent="0.25">
      <c r="B369" s="58" t="s">
        <v>994</v>
      </c>
      <c r="C369" s="14" t="s">
        <v>995</v>
      </c>
      <c r="D369" s="14" t="s">
        <v>162</v>
      </c>
      <c r="E369" s="14" t="s">
        <v>240</v>
      </c>
      <c r="F369" s="21">
        <v>1756</v>
      </c>
      <c r="G369" s="14" t="s">
        <v>351</v>
      </c>
      <c r="H369" s="14" t="s">
        <v>242</v>
      </c>
      <c r="I369" s="14" t="s">
        <v>243</v>
      </c>
      <c r="J369" s="54" t="s">
        <v>2591</v>
      </c>
      <c r="K369" s="23">
        <v>2.39</v>
      </c>
      <c r="L369" s="14" t="s">
        <v>49</v>
      </c>
      <c r="M369" s="13">
        <v>4.4999999999999998E-2</v>
      </c>
      <c r="N369" s="13">
        <v>6.6400000000000001E-2</v>
      </c>
      <c r="O369" s="23">
        <v>25806236</v>
      </c>
      <c r="P369" s="25">
        <v>95.41</v>
      </c>
      <c r="Q369" s="23">
        <v>0</v>
      </c>
      <c r="R369" s="23">
        <v>24621.729770000002</v>
      </c>
      <c r="S369" s="13">
        <v>7.1683988887999997E-2</v>
      </c>
      <c r="T369" s="13">
        <f t="shared" si="10"/>
        <v>7.9374264201402863E-3</v>
      </c>
      <c r="U369" s="62">
        <f>+R369/'סכום נכסי הקרן'!$C$42</f>
        <v>1.9412622508822451E-3</v>
      </c>
    </row>
    <row r="370" spans="2:21" ht="13.5" thickBot="1" x14ac:dyDescent="0.25">
      <c r="B370" s="58" t="s">
        <v>996</v>
      </c>
      <c r="C370" s="14" t="s">
        <v>997</v>
      </c>
      <c r="D370" s="14" t="s">
        <v>162</v>
      </c>
      <c r="E370" s="14" t="s">
        <v>240</v>
      </c>
      <c r="F370" s="21">
        <v>531</v>
      </c>
      <c r="G370" s="14" t="s">
        <v>506</v>
      </c>
      <c r="H370" s="14" t="s">
        <v>242</v>
      </c>
      <c r="I370" s="14" t="s">
        <v>243</v>
      </c>
      <c r="J370" s="54" t="s">
        <v>2591</v>
      </c>
      <c r="K370" s="23">
        <v>3.55</v>
      </c>
      <c r="L370" s="14" t="s">
        <v>49</v>
      </c>
      <c r="M370" s="13">
        <v>7.7499999999999999E-2</v>
      </c>
      <c r="N370" s="13">
        <v>7.6600000000000001E-2</v>
      </c>
      <c r="O370" s="23">
        <v>624000</v>
      </c>
      <c r="P370" s="25">
        <v>100.82</v>
      </c>
      <c r="Q370" s="23">
        <v>0</v>
      </c>
      <c r="R370" s="23">
        <v>629.11680000000001</v>
      </c>
      <c r="S370" s="13">
        <v>7.3411764700000003E-3</v>
      </c>
      <c r="T370" s="13">
        <f t="shared" si="10"/>
        <v>2.0281143349069062E-4</v>
      </c>
      <c r="U370" s="62">
        <f>+R370/'סכום נכסי הקרן'!$C$42</f>
        <v>4.9601742308287675E-5</v>
      </c>
    </row>
    <row r="371" spans="2:21" ht="13.5" thickBot="1" x14ac:dyDescent="0.25">
      <c r="B371" s="58" t="s">
        <v>998</v>
      </c>
      <c r="C371" s="14" t="s">
        <v>999</v>
      </c>
      <c r="D371" s="14" t="s">
        <v>162</v>
      </c>
      <c r="E371" s="14" t="s">
        <v>240</v>
      </c>
      <c r="F371" s="21">
        <v>771</v>
      </c>
      <c r="G371" s="14" t="s">
        <v>506</v>
      </c>
      <c r="H371" s="14" t="s">
        <v>242</v>
      </c>
      <c r="I371" s="14" t="s">
        <v>243</v>
      </c>
      <c r="J371" s="54" t="s">
        <v>2591</v>
      </c>
      <c r="K371" s="23">
        <v>2.2799999999999998</v>
      </c>
      <c r="L371" s="14" t="s">
        <v>49</v>
      </c>
      <c r="M371" s="13">
        <v>3.8699999999999998E-2</v>
      </c>
      <c r="N371" s="13">
        <v>5.67E-2</v>
      </c>
      <c r="O371" s="23">
        <v>2652925.5299999998</v>
      </c>
      <c r="P371" s="25">
        <v>96.25</v>
      </c>
      <c r="Q371" s="23">
        <v>0</v>
      </c>
      <c r="R371" s="23">
        <v>2553.4408199999998</v>
      </c>
      <c r="S371" s="13">
        <v>8.0380769689999999E-3</v>
      </c>
      <c r="T371" s="13">
        <f t="shared" si="10"/>
        <v>8.2316509913237803E-4</v>
      </c>
      <c r="U371" s="62">
        <f>+R371/'סכום נכסי הקרן'!$C$42</f>
        <v>2.0132209718942931E-4</v>
      </c>
    </row>
    <row r="372" spans="2:21" ht="13.5" thickBot="1" x14ac:dyDescent="0.25">
      <c r="B372" s="58" t="s">
        <v>998</v>
      </c>
      <c r="C372" s="14" t="s">
        <v>1000</v>
      </c>
      <c r="D372" s="14" t="s">
        <v>162</v>
      </c>
      <c r="E372" s="14" t="s">
        <v>240</v>
      </c>
      <c r="F372" s="21">
        <v>771</v>
      </c>
      <c r="G372" s="14" t="s">
        <v>506</v>
      </c>
      <c r="H372" s="14" t="s">
        <v>242</v>
      </c>
      <c r="I372" s="14" t="s">
        <v>243</v>
      </c>
      <c r="J372" s="54" t="s">
        <v>2591</v>
      </c>
      <c r="K372" s="23">
        <v>2.2839999999999998</v>
      </c>
      <c r="L372" s="14" t="s">
        <v>49</v>
      </c>
      <c r="M372" s="13">
        <v>3.8699999999999998E-2</v>
      </c>
      <c r="N372" s="13">
        <v>5.67E-2</v>
      </c>
      <c r="O372" s="23">
        <v>3000000</v>
      </c>
      <c r="P372" s="25">
        <v>95.996399999999994</v>
      </c>
      <c r="Q372" s="23">
        <v>0</v>
      </c>
      <c r="R372" s="23">
        <v>2879.8919999999998</v>
      </c>
      <c r="S372" s="13">
        <v>9.0896750160000001E-3</v>
      </c>
      <c r="T372" s="13">
        <f t="shared" si="10"/>
        <v>9.2840474903606437E-4</v>
      </c>
      <c r="U372" s="62">
        <f>+R372/'סכום נכסי הקרן'!$C$42</f>
        <v>2.2706063621206617E-4</v>
      </c>
    </row>
    <row r="373" spans="2:21" ht="13.5" thickBot="1" x14ac:dyDescent="0.25">
      <c r="B373" s="58" t="s">
        <v>1001</v>
      </c>
      <c r="C373" s="14" t="s">
        <v>1002</v>
      </c>
      <c r="D373" s="14" t="s">
        <v>162</v>
      </c>
      <c r="E373" s="14" t="s">
        <v>240</v>
      </c>
      <c r="F373" s="21">
        <v>771</v>
      </c>
      <c r="G373" s="14" t="s">
        <v>506</v>
      </c>
      <c r="H373" s="14" t="s">
        <v>242</v>
      </c>
      <c r="I373" s="14" t="s">
        <v>243</v>
      </c>
      <c r="J373" s="54" t="s">
        <v>2591</v>
      </c>
      <c r="K373" s="23">
        <v>0.78</v>
      </c>
      <c r="L373" s="14" t="s">
        <v>49</v>
      </c>
      <c r="M373" s="13">
        <v>4.5900000000000003E-2</v>
      </c>
      <c r="N373" s="13">
        <v>7.0999999999999994E-2</v>
      </c>
      <c r="O373" s="23">
        <v>2515800</v>
      </c>
      <c r="P373" s="25">
        <v>98.22</v>
      </c>
      <c r="Q373" s="23">
        <v>0</v>
      </c>
      <c r="R373" s="23">
        <v>2471.0187599999999</v>
      </c>
      <c r="S373" s="13">
        <v>3.9933333332999997E-2</v>
      </c>
      <c r="T373" s="13">
        <f t="shared" si="10"/>
        <v>7.9659429997416809E-4</v>
      </c>
      <c r="U373" s="62">
        <f>+R373/'סכום נכסי הקרן'!$C$42</f>
        <v>1.9482365718490516E-4</v>
      </c>
    </row>
    <row r="374" spans="2:21" ht="13.5" thickBot="1" x14ac:dyDescent="0.25">
      <c r="B374" s="58" t="s">
        <v>1003</v>
      </c>
      <c r="C374" s="14" t="s">
        <v>1004</v>
      </c>
      <c r="D374" s="14" t="s">
        <v>162</v>
      </c>
      <c r="E374" s="14" t="s">
        <v>240</v>
      </c>
      <c r="F374" s="21">
        <v>771</v>
      </c>
      <c r="G374" s="14" t="s">
        <v>506</v>
      </c>
      <c r="H374" s="14" t="s">
        <v>242</v>
      </c>
      <c r="I374" s="14" t="s">
        <v>243</v>
      </c>
      <c r="J374" s="54" t="s">
        <v>2591</v>
      </c>
      <c r="K374" s="23">
        <v>1.83</v>
      </c>
      <c r="L374" s="14" t="s">
        <v>49</v>
      </c>
      <c r="M374" s="13">
        <v>6.25E-2</v>
      </c>
      <c r="N374" s="13">
        <v>9.7500000000000003E-2</v>
      </c>
      <c r="O374" s="23">
        <v>900000</v>
      </c>
      <c r="P374" s="25">
        <v>94.36</v>
      </c>
      <c r="Q374" s="23">
        <v>0</v>
      </c>
      <c r="R374" s="23">
        <v>849.24</v>
      </c>
      <c r="S374" s="13">
        <v>1.2474358263E-2</v>
      </c>
      <c r="T374" s="13">
        <f t="shared" si="10"/>
        <v>2.7377361688264262E-4</v>
      </c>
      <c r="U374" s="62">
        <f>+R374/'סכום נכסי הקרן'!$C$42</f>
        <v>6.6957015991132683E-5</v>
      </c>
    </row>
    <row r="375" spans="2:21" ht="13.5" thickBot="1" x14ac:dyDescent="0.25">
      <c r="B375" s="58" t="s">
        <v>1005</v>
      </c>
      <c r="C375" s="14" t="s">
        <v>1006</v>
      </c>
      <c r="D375" s="14" t="s">
        <v>162</v>
      </c>
      <c r="E375" s="14" t="s">
        <v>240</v>
      </c>
      <c r="F375" s="21">
        <v>771</v>
      </c>
      <c r="G375" s="14" t="s">
        <v>506</v>
      </c>
      <c r="H375" s="14" t="s">
        <v>242</v>
      </c>
      <c r="I375" s="14" t="s">
        <v>243</v>
      </c>
      <c r="J375" s="54" t="s">
        <v>2591</v>
      </c>
      <c r="K375" s="23">
        <v>3.41</v>
      </c>
      <c r="L375" s="14" t="s">
        <v>49</v>
      </c>
      <c r="M375" s="13">
        <v>6.3E-2</v>
      </c>
      <c r="N375" s="13">
        <v>6.7100000000000007E-2</v>
      </c>
      <c r="O375" s="23">
        <v>5820000</v>
      </c>
      <c r="P375" s="26">
        <v>99</v>
      </c>
      <c r="Q375" s="23">
        <v>0</v>
      </c>
      <c r="R375" s="23">
        <v>5761.8</v>
      </c>
      <c r="S375" s="13">
        <v>3.2432607742999997E-2</v>
      </c>
      <c r="T375" s="13">
        <f t="shared" si="10"/>
        <v>1.8574594057679927E-3</v>
      </c>
      <c r="U375" s="62">
        <f>+R375/'סכום נכסי הקרן'!$C$42</f>
        <v>4.5428022083004608E-4</v>
      </c>
    </row>
    <row r="376" spans="2:21" ht="13.5" thickBot="1" x14ac:dyDescent="0.25">
      <c r="B376" s="58" t="s">
        <v>1007</v>
      </c>
      <c r="C376" s="14" t="s">
        <v>1008</v>
      </c>
      <c r="D376" s="14" t="s">
        <v>162</v>
      </c>
      <c r="E376" s="14" t="s">
        <v>240</v>
      </c>
      <c r="F376" s="21">
        <v>1532</v>
      </c>
      <c r="G376" s="14" t="s">
        <v>506</v>
      </c>
      <c r="H376" s="14" t="s">
        <v>242</v>
      </c>
      <c r="I376" s="14" t="s">
        <v>243</v>
      </c>
      <c r="J376" s="54" t="s">
        <v>2591</v>
      </c>
      <c r="K376" s="23">
        <v>4.05</v>
      </c>
      <c r="L376" s="14" t="s">
        <v>49</v>
      </c>
      <c r="M376" s="13">
        <v>7.0000000000000007E-2</v>
      </c>
      <c r="N376" s="13">
        <v>6.6500000000000004E-2</v>
      </c>
      <c r="O376" s="23">
        <v>1041000</v>
      </c>
      <c r="P376" s="25">
        <v>103.9</v>
      </c>
      <c r="Q376" s="23">
        <v>0</v>
      </c>
      <c r="R376" s="23">
        <v>1081.5989999999999</v>
      </c>
      <c r="S376" s="13">
        <v>2.0282908580000002E-2</v>
      </c>
      <c r="T376" s="13">
        <f t="shared" si="10"/>
        <v>3.4868031445368724E-4</v>
      </c>
      <c r="U376" s="62">
        <f>+R376/'סכום נכסי הקרן'!$C$42</f>
        <v>8.5277002424512648E-5</v>
      </c>
    </row>
    <row r="377" spans="2:21" ht="13.5" thickBot="1" x14ac:dyDescent="0.25">
      <c r="B377" s="58" t="s">
        <v>1009</v>
      </c>
      <c r="C377" s="14" t="s">
        <v>1010</v>
      </c>
      <c r="D377" s="14" t="s">
        <v>162</v>
      </c>
      <c r="E377" s="14" t="s">
        <v>240</v>
      </c>
      <c r="F377" s="21">
        <v>1095</v>
      </c>
      <c r="G377" s="14" t="s">
        <v>727</v>
      </c>
      <c r="H377" s="14" t="s">
        <v>242</v>
      </c>
      <c r="I377" s="14" t="s">
        <v>243</v>
      </c>
      <c r="J377" s="54" t="s">
        <v>2591</v>
      </c>
      <c r="K377" s="23">
        <v>2.69</v>
      </c>
      <c r="L377" s="14" t="s">
        <v>49</v>
      </c>
      <c r="M377" s="13">
        <v>7.1999999999999995E-2</v>
      </c>
      <c r="N377" s="13">
        <v>5.6399999999999999E-2</v>
      </c>
      <c r="O377" s="23">
        <v>10493800.58</v>
      </c>
      <c r="P377" s="25">
        <v>104.33</v>
      </c>
      <c r="Q377" s="23">
        <v>0</v>
      </c>
      <c r="R377" s="23">
        <v>10948.182150000001</v>
      </c>
      <c r="S377" s="13">
        <v>2.0616994600000001E-2</v>
      </c>
      <c r="T377" s="13">
        <f t="shared" si="10"/>
        <v>3.5294185689504574E-3</v>
      </c>
      <c r="U377" s="62">
        <f>+R377/'סכום נכסי הקרן'!$C$42</f>
        <v>8.6319251011655537E-4</v>
      </c>
    </row>
    <row r="378" spans="2:21" ht="13.5" thickBot="1" x14ac:dyDescent="0.25">
      <c r="B378" s="58" t="s">
        <v>1011</v>
      </c>
      <c r="C378" s="14" t="s">
        <v>1012</v>
      </c>
      <c r="D378" s="14" t="s">
        <v>162</v>
      </c>
      <c r="E378" s="14" t="s">
        <v>240</v>
      </c>
      <c r="F378" s="21">
        <v>486</v>
      </c>
      <c r="G378" s="14" t="s">
        <v>506</v>
      </c>
      <c r="H378" s="14" t="s">
        <v>242</v>
      </c>
      <c r="I378" s="14" t="s">
        <v>243</v>
      </c>
      <c r="J378" s="54" t="s">
        <v>2591</v>
      </c>
      <c r="K378" s="23">
        <v>0.62</v>
      </c>
      <c r="L378" s="14" t="s">
        <v>49</v>
      </c>
      <c r="M378" s="13">
        <v>9.6500000000000002E-2</v>
      </c>
      <c r="N378" s="13">
        <v>8.2299999999999998E-2</v>
      </c>
      <c r="O378" s="23">
        <v>10824300</v>
      </c>
      <c r="P378" s="26">
        <v>101</v>
      </c>
      <c r="Q378" s="23">
        <v>0</v>
      </c>
      <c r="R378" s="23">
        <v>10932.543</v>
      </c>
      <c r="S378" s="13">
        <v>5.8681460230000003E-2</v>
      </c>
      <c r="T378" s="13">
        <f t="shared" si="10"/>
        <v>3.5243769003285479E-3</v>
      </c>
      <c r="U378" s="62">
        <f>+R378/'סכום נכסי הקרן'!$C$42</f>
        <v>8.6195946549237634E-4</v>
      </c>
    </row>
    <row r="379" spans="2:21" ht="13.5" thickBot="1" x14ac:dyDescent="0.25">
      <c r="B379" s="58" t="s">
        <v>1013</v>
      </c>
      <c r="C379" s="14" t="s">
        <v>1014</v>
      </c>
      <c r="D379" s="14" t="s">
        <v>162</v>
      </c>
      <c r="E379" s="14" t="s">
        <v>240</v>
      </c>
      <c r="F379" s="21">
        <v>823</v>
      </c>
      <c r="G379" s="14" t="s">
        <v>506</v>
      </c>
      <c r="H379" s="14" t="s">
        <v>242</v>
      </c>
      <c r="I379" s="14" t="s">
        <v>243</v>
      </c>
      <c r="J379" s="54" t="s">
        <v>2591</v>
      </c>
      <c r="K379" s="23">
        <v>2.2599999999999998</v>
      </c>
      <c r="L379" s="14" t="s">
        <v>49</v>
      </c>
      <c r="M379" s="13">
        <v>2.9000000000000001E-2</v>
      </c>
      <c r="N379" s="13">
        <v>8.2799999999999999E-2</v>
      </c>
      <c r="O379" s="23">
        <v>3133800</v>
      </c>
      <c r="P379" s="25">
        <v>89.05</v>
      </c>
      <c r="Q379" s="23">
        <v>45.440100000000001</v>
      </c>
      <c r="R379" s="23">
        <v>2836.0889999999999</v>
      </c>
      <c r="S379" s="13">
        <v>1.4575813953E-2</v>
      </c>
      <c r="T379" s="13">
        <f t="shared" si="10"/>
        <v>9.1428376351923709E-4</v>
      </c>
      <c r="U379" s="62">
        <f>+R379/'סכום נכסי הקרן'!$C$42</f>
        <v>2.2360705633893305E-4</v>
      </c>
    </row>
    <row r="380" spans="2:21" ht="13.5" thickBot="1" x14ac:dyDescent="0.25">
      <c r="B380" s="78" t="s">
        <v>1015</v>
      </c>
      <c r="C380" s="32" t="s">
        <v>1016</v>
      </c>
      <c r="D380" s="32" t="s">
        <v>162</v>
      </c>
      <c r="E380" s="32" t="s">
        <v>240</v>
      </c>
      <c r="F380" s="37">
        <v>823</v>
      </c>
      <c r="G380" s="32" t="s">
        <v>506</v>
      </c>
      <c r="H380" s="32" t="s">
        <v>242</v>
      </c>
      <c r="I380" s="32" t="s">
        <v>243</v>
      </c>
      <c r="J380" s="80" t="s">
        <v>2591</v>
      </c>
      <c r="K380" s="36">
        <v>1.1100000000000001</v>
      </c>
      <c r="L380" s="32" t="s">
        <v>49</v>
      </c>
      <c r="M380" s="35">
        <v>5.62E-2</v>
      </c>
      <c r="N380" s="35">
        <v>8.6999999999999994E-2</v>
      </c>
      <c r="O380" s="23">
        <v>4071600</v>
      </c>
      <c r="P380" s="25">
        <v>96.93</v>
      </c>
      <c r="Q380" s="23">
        <v>58.211959999999998</v>
      </c>
      <c r="R380" s="23">
        <v>4004.8138399999998</v>
      </c>
      <c r="S380" s="13">
        <v>1.7234431614000002E-2</v>
      </c>
      <c r="T380" s="13">
        <f t="shared" si="10"/>
        <v>1.2910512574990163E-3</v>
      </c>
      <c r="U380" s="62">
        <f>+R380/'סכום נכסי הקרן'!$C$42</f>
        <v>3.1575336103620825E-4</v>
      </c>
    </row>
    <row r="381" spans="2:21" ht="13.5" thickBot="1" x14ac:dyDescent="0.25">
      <c r="B381" s="78" t="s">
        <v>1015</v>
      </c>
      <c r="C381" s="32" t="s">
        <v>1017</v>
      </c>
      <c r="D381" s="32" t="s">
        <v>162</v>
      </c>
      <c r="E381" s="32" t="s">
        <v>240</v>
      </c>
      <c r="F381" s="37">
        <v>823</v>
      </c>
      <c r="G381" s="32" t="s">
        <v>506</v>
      </c>
      <c r="H381" s="32" t="s">
        <v>242</v>
      </c>
      <c r="I381" s="32" t="s">
        <v>243</v>
      </c>
      <c r="J381" s="80" t="s">
        <v>2591</v>
      </c>
      <c r="K381" s="36">
        <v>1.1100000000000001</v>
      </c>
      <c r="L381" s="32" t="s">
        <v>49</v>
      </c>
      <c r="M381" s="35">
        <v>5.62E-2</v>
      </c>
      <c r="N381" s="35">
        <v>8.6999999999999994E-2</v>
      </c>
      <c r="O381" s="54" t="s">
        <v>2591</v>
      </c>
      <c r="P381" s="25">
        <v>96.93</v>
      </c>
      <c r="Q381" s="23">
        <v>56.2</v>
      </c>
      <c r="R381" s="23">
        <v>56.2</v>
      </c>
      <c r="S381" s="54" t="s">
        <v>2591</v>
      </c>
      <c r="T381" s="13">
        <f t="shared" si="10"/>
        <v>1.8117466521601094E-5</v>
      </c>
      <c r="U381" s="62">
        <f>+R381/'סכום נכסי הקרן'!$C$42</f>
        <v>4.431002188664756E-6</v>
      </c>
    </row>
    <row r="382" spans="2:21" ht="13.5" thickBot="1" x14ac:dyDescent="0.25">
      <c r="B382" s="78" t="s">
        <v>2478</v>
      </c>
      <c r="C382" s="32" t="s">
        <v>1018</v>
      </c>
      <c r="D382" s="32" t="s">
        <v>162</v>
      </c>
      <c r="E382" s="32" t="s">
        <v>240</v>
      </c>
      <c r="F382" s="37">
        <v>823</v>
      </c>
      <c r="G382" s="32" t="s">
        <v>506</v>
      </c>
      <c r="H382" s="32" t="s">
        <v>242</v>
      </c>
      <c r="I382" s="32" t="s">
        <v>243</v>
      </c>
      <c r="J382" s="80" t="s">
        <v>2591</v>
      </c>
      <c r="K382" s="36">
        <v>2.2599999999999998</v>
      </c>
      <c r="L382" s="32" t="s">
        <v>49</v>
      </c>
      <c r="M382" s="35">
        <v>2.9000000000000001E-2</v>
      </c>
      <c r="N382" s="35">
        <v>8.2799999999999999E-2</v>
      </c>
      <c r="O382" s="23">
        <v>6123000</v>
      </c>
      <c r="P382" s="25">
        <v>88.708500000000001</v>
      </c>
      <c r="Q382" s="23">
        <v>88.783500000000004</v>
      </c>
      <c r="R382" s="23">
        <v>5520.4049500000001</v>
      </c>
      <c r="S382" s="13">
        <v>0.103705304313</v>
      </c>
      <c r="T382" s="13">
        <f t="shared" si="10"/>
        <v>1.7796397129413873E-3</v>
      </c>
      <c r="U382" s="62">
        <f>+R382/'סכום נכסי הקרן'!$C$42</f>
        <v>4.3524780099227315E-4</v>
      </c>
    </row>
    <row r="383" spans="2:21" ht="13.5" thickBot="1" x14ac:dyDescent="0.25">
      <c r="B383" s="58" t="s">
        <v>1019</v>
      </c>
      <c r="C383" s="14" t="s">
        <v>1020</v>
      </c>
      <c r="D383" s="14" t="s">
        <v>162</v>
      </c>
      <c r="E383" s="14" t="s">
        <v>240</v>
      </c>
      <c r="F383" s="21">
        <v>1331</v>
      </c>
      <c r="G383" s="14" t="s">
        <v>506</v>
      </c>
      <c r="H383" s="14" t="s">
        <v>242</v>
      </c>
      <c r="I383" s="14" t="s">
        <v>243</v>
      </c>
      <c r="J383" s="54" t="s">
        <v>2591</v>
      </c>
      <c r="K383" s="23">
        <v>1.68</v>
      </c>
      <c r="L383" s="14" t="s">
        <v>49</v>
      </c>
      <c r="M383" s="13">
        <v>4.3999999999999997E-2</v>
      </c>
      <c r="N383" s="13">
        <v>0.86419999999999997</v>
      </c>
      <c r="O383" s="23">
        <v>800000</v>
      </c>
      <c r="P383" s="25">
        <v>35.65</v>
      </c>
      <c r="Q383" s="23">
        <v>0</v>
      </c>
      <c r="R383" s="23">
        <v>285.2</v>
      </c>
      <c r="S383" s="13">
        <v>4.7100522730000004E-3</v>
      </c>
      <c r="T383" s="13">
        <f t="shared" si="10"/>
        <v>9.1941306974388474E-5</v>
      </c>
      <c r="U383" s="62">
        <f>+R383/'סכום נכסי הקרן'!$C$42</f>
        <v>2.2486153455643918E-5</v>
      </c>
    </row>
    <row r="384" spans="2:21" ht="13.5" thickBot="1" x14ac:dyDescent="0.25">
      <c r="B384" s="58" t="s">
        <v>1021</v>
      </c>
      <c r="C384" s="14" t="s">
        <v>1022</v>
      </c>
      <c r="D384" s="14" t="s">
        <v>162</v>
      </c>
      <c r="E384" s="14" t="s">
        <v>240</v>
      </c>
      <c r="F384" s="21">
        <v>448</v>
      </c>
      <c r="G384" s="14" t="s">
        <v>532</v>
      </c>
      <c r="H384" s="14" t="s">
        <v>242</v>
      </c>
      <c r="I384" s="14" t="s">
        <v>243</v>
      </c>
      <c r="J384" s="54" t="s">
        <v>2591</v>
      </c>
      <c r="K384" s="23">
        <v>1.99</v>
      </c>
      <c r="L384" s="14" t="s">
        <v>49</v>
      </c>
      <c r="M384" s="13">
        <v>0</v>
      </c>
      <c r="N384" s="13">
        <v>0.56630000000000003</v>
      </c>
      <c r="O384" s="23">
        <v>5367500</v>
      </c>
      <c r="P384" s="26">
        <v>25</v>
      </c>
      <c r="Q384" s="23">
        <v>0</v>
      </c>
      <c r="R384" s="23">
        <v>1341.875</v>
      </c>
      <c r="S384" s="13">
        <v>4.2119858954E-2</v>
      </c>
      <c r="T384" s="13">
        <f t="shared" si="10"/>
        <v>4.3258675068814001E-4</v>
      </c>
      <c r="U384" s="62">
        <f>+R384/'סכום נכסי הקרן'!$C$42</f>
        <v>1.0579806159990247E-4</v>
      </c>
    </row>
    <row r="385" spans="2:21" ht="13.5" thickBot="1" x14ac:dyDescent="0.25">
      <c r="B385" s="58" t="s">
        <v>1023</v>
      </c>
      <c r="C385" s="14" t="s">
        <v>1024</v>
      </c>
      <c r="D385" s="14" t="s">
        <v>162</v>
      </c>
      <c r="E385" s="14" t="s">
        <v>240</v>
      </c>
      <c r="F385" s="21">
        <v>1903</v>
      </c>
      <c r="G385" s="14" t="s">
        <v>506</v>
      </c>
      <c r="H385" s="14" t="s">
        <v>242</v>
      </c>
      <c r="I385" s="14" t="s">
        <v>243</v>
      </c>
      <c r="J385" s="54" t="s">
        <v>2591</v>
      </c>
      <c r="K385" s="23">
        <v>2.19</v>
      </c>
      <c r="L385" s="14" t="s">
        <v>49</v>
      </c>
      <c r="M385" s="13">
        <v>5.6000000000000001E-2</v>
      </c>
      <c r="N385" s="13">
        <v>8.8400000000000006E-2</v>
      </c>
      <c r="O385" s="23">
        <v>3240000</v>
      </c>
      <c r="P385" s="25">
        <v>93.69</v>
      </c>
      <c r="Q385" s="23">
        <v>90.72</v>
      </c>
      <c r="R385" s="23">
        <v>3126.2759999999998</v>
      </c>
      <c r="S385" s="13">
        <v>1.9058823528999999E-2</v>
      </c>
      <c r="T385" s="13">
        <f t="shared" si="10"/>
        <v>1.0078327538662808E-3</v>
      </c>
      <c r="U385" s="62">
        <f>+R385/'סכום נכסי הקרן'!$C$42</f>
        <v>2.4648640210622947E-4</v>
      </c>
    </row>
    <row r="386" spans="2:21" ht="13.5" thickBot="1" x14ac:dyDescent="0.25">
      <c r="B386" s="58" t="s">
        <v>1025</v>
      </c>
      <c r="C386" s="14" t="s">
        <v>1026</v>
      </c>
      <c r="D386" s="14" t="s">
        <v>162</v>
      </c>
      <c r="E386" s="14" t="s">
        <v>240</v>
      </c>
      <c r="F386" s="21">
        <v>434</v>
      </c>
      <c r="G386" s="14" t="s">
        <v>506</v>
      </c>
      <c r="H386" s="14" t="s">
        <v>242</v>
      </c>
      <c r="I386" s="14" t="s">
        <v>243</v>
      </c>
      <c r="J386" s="54" t="s">
        <v>2591</v>
      </c>
      <c r="K386" s="23">
        <v>2.41</v>
      </c>
      <c r="L386" s="14" t="s">
        <v>49</v>
      </c>
      <c r="M386" s="13">
        <v>3.95E-2</v>
      </c>
      <c r="N386" s="13">
        <v>7.3400000000000007E-2</v>
      </c>
      <c r="O386" s="23">
        <v>4680857</v>
      </c>
      <c r="P386" s="25">
        <v>92.62</v>
      </c>
      <c r="Q386" s="23">
        <v>0</v>
      </c>
      <c r="R386" s="23">
        <v>4335.4097499999998</v>
      </c>
      <c r="S386" s="13">
        <v>5.58296339E-3</v>
      </c>
      <c r="T386" s="13">
        <f t="shared" si="10"/>
        <v>1.3976270641111739E-3</v>
      </c>
      <c r="U386" s="62">
        <f>+R386/'סכום נכסי הקרן'!$C$42</f>
        <v>3.4181868489339002E-4</v>
      </c>
    </row>
    <row r="387" spans="2:21" ht="13.5" thickBot="1" x14ac:dyDescent="0.25">
      <c r="B387" s="58" t="s">
        <v>1027</v>
      </c>
      <c r="C387" s="14" t="s">
        <v>1028</v>
      </c>
      <c r="D387" s="14" t="s">
        <v>162</v>
      </c>
      <c r="E387" s="14" t="s">
        <v>240</v>
      </c>
      <c r="F387" s="21">
        <v>473</v>
      </c>
      <c r="G387" s="14" t="s">
        <v>506</v>
      </c>
      <c r="H387" s="14" t="s">
        <v>242</v>
      </c>
      <c r="I387" s="14" t="s">
        <v>243</v>
      </c>
      <c r="J387" s="54" t="s">
        <v>2591</v>
      </c>
      <c r="K387" s="23">
        <v>1.39</v>
      </c>
      <c r="L387" s="14" t="s">
        <v>49</v>
      </c>
      <c r="M387" s="13">
        <v>0.10249999999999999</v>
      </c>
      <c r="N387" s="13">
        <v>5.67E-2</v>
      </c>
      <c r="O387" s="23">
        <v>867314.12</v>
      </c>
      <c r="P387" s="25">
        <v>105.51</v>
      </c>
      <c r="Q387" s="23">
        <v>0</v>
      </c>
      <c r="R387" s="23">
        <v>915.10312999999996</v>
      </c>
      <c r="S387" s="13">
        <v>1.6563225756999998E-2</v>
      </c>
      <c r="T387" s="13">
        <f t="shared" si="10"/>
        <v>2.950062334802024E-4</v>
      </c>
      <c r="U387" s="62">
        <f>+R387/'סכום נכסי הקרן'!$C$42</f>
        <v>7.2149892738148898E-5</v>
      </c>
    </row>
    <row r="388" spans="2:21" ht="13.5" thickBot="1" x14ac:dyDescent="0.25">
      <c r="B388" s="58" t="s">
        <v>1029</v>
      </c>
      <c r="C388" s="14" t="s">
        <v>1030</v>
      </c>
      <c r="D388" s="14" t="s">
        <v>162</v>
      </c>
      <c r="E388" s="14" t="s">
        <v>240</v>
      </c>
      <c r="F388" s="21">
        <v>2429</v>
      </c>
      <c r="G388" s="14" t="s">
        <v>506</v>
      </c>
      <c r="H388" s="14" t="s">
        <v>242</v>
      </c>
      <c r="I388" s="14" t="s">
        <v>243</v>
      </c>
      <c r="J388" s="54" t="s">
        <v>2591</v>
      </c>
      <c r="K388" s="23">
        <v>3.96</v>
      </c>
      <c r="L388" s="14" t="s">
        <v>49</v>
      </c>
      <c r="M388" s="13">
        <v>8.1500000000000003E-2</v>
      </c>
      <c r="N388" s="13">
        <v>8.3099999999999993E-2</v>
      </c>
      <c r="O388" s="23">
        <v>7000000</v>
      </c>
      <c r="P388" s="26">
        <v>0</v>
      </c>
      <c r="Q388" s="23">
        <v>0</v>
      </c>
      <c r="R388" s="23">
        <v>6965</v>
      </c>
      <c r="S388" s="13">
        <v>3.3932977521000003E-2</v>
      </c>
      <c r="T388" s="13">
        <f t="shared" si="10"/>
        <v>2.2453408242518085E-3</v>
      </c>
      <c r="U388" s="62">
        <f>+R388/'סכום נכסי הקרן'!$C$42</f>
        <v>5.491446662642353E-4</v>
      </c>
    </row>
    <row r="389" spans="2:21" ht="13.5" thickBot="1" x14ac:dyDescent="0.25">
      <c r="B389" s="58" t="s">
        <v>1031</v>
      </c>
      <c r="C389" s="14" t="s">
        <v>1032</v>
      </c>
      <c r="D389" s="14" t="s">
        <v>162</v>
      </c>
      <c r="E389" s="14" t="s">
        <v>240</v>
      </c>
      <c r="F389" s="21">
        <v>1831</v>
      </c>
      <c r="G389" s="14" t="s">
        <v>644</v>
      </c>
      <c r="H389" s="14" t="s">
        <v>242</v>
      </c>
      <c r="I389" s="14" t="s">
        <v>243</v>
      </c>
      <c r="J389" s="54" t="s">
        <v>2591</v>
      </c>
      <c r="K389" s="23">
        <v>4.49</v>
      </c>
      <c r="L389" s="14" t="s">
        <v>49</v>
      </c>
      <c r="M389" s="13">
        <v>0.05</v>
      </c>
      <c r="N389" s="13">
        <v>4.2799999999999998E-2</v>
      </c>
      <c r="O389" s="23">
        <v>3727000</v>
      </c>
      <c r="P389" s="25">
        <v>103.4</v>
      </c>
      <c r="Q389" s="23">
        <v>0</v>
      </c>
      <c r="R389" s="23">
        <v>3853.7179999999998</v>
      </c>
      <c r="S389" s="13">
        <v>9.1448901970000007E-3</v>
      </c>
      <c r="T389" s="13">
        <f t="shared" si="10"/>
        <v>1.2423417588735147E-3</v>
      </c>
      <c r="U389" s="62">
        <f>+R389/'סכום נכסי הקרן'!$C$42</f>
        <v>3.0384044292698864E-4</v>
      </c>
    </row>
    <row r="390" spans="2:21" ht="13.5" thickBot="1" x14ac:dyDescent="0.25">
      <c r="B390" s="58" t="s">
        <v>1033</v>
      </c>
      <c r="C390" s="14" t="s">
        <v>1034</v>
      </c>
      <c r="D390" s="14" t="s">
        <v>162</v>
      </c>
      <c r="E390" s="14" t="s">
        <v>240</v>
      </c>
      <c r="F390" s="21">
        <v>1831</v>
      </c>
      <c r="G390" s="14" t="s">
        <v>644</v>
      </c>
      <c r="H390" s="14" t="s">
        <v>242</v>
      </c>
      <c r="I390" s="14" t="s">
        <v>243</v>
      </c>
      <c r="J390" s="54" t="s">
        <v>2591</v>
      </c>
      <c r="K390" s="23">
        <v>4.24</v>
      </c>
      <c r="L390" s="14" t="s">
        <v>49</v>
      </c>
      <c r="M390" s="13">
        <v>6.9500000000000006E-2</v>
      </c>
      <c r="N390" s="13">
        <v>6.0900000000000003E-2</v>
      </c>
      <c r="O390" s="23">
        <v>5305000</v>
      </c>
      <c r="P390" s="26">
        <v>104</v>
      </c>
      <c r="Q390" s="23">
        <v>0</v>
      </c>
      <c r="R390" s="23">
        <v>5517.2</v>
      </c>
      <c r="S390" s="13">
        <v>2.2675688497999998E-2</v>
      </c>
      <c r="T390" s="13">
        <f t="shared" si="10"/>
        <v>1.7786065176686398E-3</v>
      </c>
      <c r="U390" s="62">
        <f>+R390/'סכום נכסי הקרן'!$C$42</f>
        <v>4.3499511166016346E-4</v>
      </c>
    </row>
    <row r="391" spans="2:21" ht="13.5" thickBot="1" x14ac:dyDescent="0.25">
      <c r="B391" s="58" t="s">
        <v>1035</v>
      </c>
      <c r="C391" s="14" t="s">
        <v>1036</v>
      </c>
      <c r="D391" s="14" t="s">
        <v>162</v>
      </c>
      <c r="E391" s="14" t="s">
        <v>240</v>
      </c>
      <c r="F391" s="21">
        <v>1298</v>
      </c>
      <c r="G391" s="14" t="s">
        <v>304</v>
      </c>
      <c r="H391" s="14" t="s">
        <v>242</v>
      </c>
      <c r="I391" s="14" t="s">
        <v>243</v>
      </c>
      <c r="J391" s="54" t="s">
        <v>2591</v>
      </c>
      <c r="K391" s="23">
        <v>0.5</v>
      </c>
      <c r="L391" s="14" t="s">
        <v>49</v>
      </c>
      <c r="M391" s="13">
        <v>4.65E-2</v>
      </c>
      <c r="N391" s="13">
        <v>4.8599999999999997E-2</v>
      </c>
      <c r="O391" s="23">
        <v>475000</v>
      </c>
      <c r="P391" s="25">
        <v>99.93</v>
      </c>
      <c r="Q391" s="23">
        <v>0</v>
      </c>
      <c r="R391" s="23">
        <v>474.66750000000002</v>
      </c>
      <c r="S391" s="13">
        <v>3.0468248877E-2</v>
      </c>
      <c r="T391" s="13">
        <f t="shared" si="10"/>
        <v>1.5302086370359586E-4</v>
      </c>
      <c r="U391" s="62">
        <f>+R391/'סכום נכסי הקרן'!$C$42</f>
        <v>3.742442582540975E-5</v>
      </c>
    </row>
    <row r="392" spans="2:21" ht="13.5" thickBot="1" x14ac:dyDescent="0.25">
      <c r="B392" s="58" t="s">
        <v>1037</v>
      </c>
      <c r="C392" s="14" t="s">
        <v>1038</v>
      </c>
      <c r="D392" s="14" t="s">
        <v>162</v>
      </c>
      <c r="E392" s="14" t="s">
        <v>240</v>
      </c>
      <c r="F392" s="21">
        <v>365</v>
      </c>
      <c r="G392" s="14" t="s">
        <v>351</v>
      </c>
      <c r="H392" s="14" t="s">
        <v>242</v>
      </c>
      <c r="I392" s="14" t="s">
        <v>243</v>
      </c>
      <c r="J392" s="54" t="s">
        <v>2591</v>
      </c>
      <c r="K392" s="23">
        <v>0.96</v>
      </c>
      <c r="L392" s="14" t="s">
        <v>49</v>
      </c>
      <c r="M392" s="13">
        <v>0.06</v>
      </c>
      <c r="N392" s="13">
        <v>0.16259999999999999</v>
      </c>
      <c r="O392" s="23">
        <v>7145972.2699999996</v>
      </c>
      <c r="P392" s="26">
        <v>94</v>
      </c>
      <c r="Q392" s="23">
        <v>0</v>
      </c>
      <c r="R392" s="23">
        <v>6717.2139299999999</v>
      </c>
      <c r="S392" s="13">
        <v>4.8800210949E-2</v>
      </c>
      <c r="T392" s="13">
        <f t="shared" si="10"/>
        <v>2.1654608273168597E-3</v>
      </c>
      <c r="U392" s="62">
        <f>+R392/'סכום נכסי הקרן'!$C$42</f>
        <v>5.2960835632667941E-4</v>
      </c>
    </row>
    <row r="393" spans="2:21" ht="13.5" thickBot="1" x14ac:dyDescent="0.25">
      <c r="B393" s="58" t="s">
        <v>1039</v>
      </c>
      <c r="C393" s="14" t="s">
        <v>1040</v>
      </c>
      <c r="D393" s="14" t="s">
        <v>162</v>
      </c>
      <c r="E393" s="14" t="s">
        <v>240</v>
      </c>
      <c r="F393" s="21">
        <v>365</v>
      </c>
      <c r="G393" s="14" t="s">
        <v>351</v>
      </c>
      <c r="H393" s="14" t="s">
        <v>242</v>
      </c>
      <c r="I393" s="14" t="s">
        <v>243</v>
      </c>
      <c r="J393" s="54" t="s">
        <v>2591</v>
      </c>
      <c r="K393" s="23">
        <v>2.34</v>
      </c>
      <c r="L393" s="14" t="s">
        <v>49</v>
      </c>
      <c r="M393" s="13">
        <v>6.7500000000000004E-2</v>
      </c>
      <c r="N393" s="13">
        <v>7.9399999999999998E-2</v>
      </c>
      <c r="O393" s="23">
        <v>17000000</v>
      </c>
      <c r="P393" s="25">
        <v>97.72</v>
      </c>
      <c r="Q393" s="23">
        <v>0</v>
      </c>
      <c r="R393" s="23">
        <v>16612.400000000001</v>
      </c>
      <c r="S393" s="13">
        <v>5.3311114096999998E-2</v>
      </c>
      <c r="T393" s="13">
        <f t="shared" si="10"/>
        <v>5.3554199438335601E-3</v>
      </c>
      <c r="U393" s="62">
        <f>+R393/'סכום נכסי הקרן'!$C$42</f>
        <v>1.3097790170636012E-3</v>
      </c>
    </row>
    <row r="394" spans="2:21" ht="13.5" thickBot="1" x14ac:dyDescent="0.25">
      <c r="B394" s="58" t="s">
        <v>1041</v>
      </c>
      <c r="C394" s="14" t="s">
        <v>1042</v>
      </c>
      <c r="D394" s="14" t="s">
        <v>162</v>
      </c>
      <c r="E394" s="14" t="s">
        <v>240</v>
      </c>
      <c r="F394" s="21">
        <v>2385</v>
      </c>
      <c r="G394" s="14" t="s">
        <v>506</v>
      </c>
      <c r="H394" s="14" t="s">
        <v>242</v>
      </c>
      <c r="I394" s="14" t="s">
        <v>243</v>
      </c>
      <c r="J394" s="54" t="s">
        <v>2591</v>
      </c>
      <c r="K394" s="23">
        <v>1.81</v>
      </c>
      <c r="L394" s="14" t="s">
        <v>49</v>
      </c>
      <c r="M394" s="13">
        <v>0.06</v>
      </c>
      <c r="N394" s="13">
        <v>7.4200000000000002E-2</v>
      </c>
      <c r="O394" s="23">
        <v>5680000</v>
      </c>
      <c r="P394" s="25">
        <v>98.26</v>
      </c>
      <c r="Q394" s="23">
        <v>0</v>
      </c>
      <c r="R394" s="23">
        <v>5581.1679999999997</v>
      </c>
      <c r="S394" s="13">
        <v>2.2720000000000001E-2</v>
      </c>
      <c r="T394" s="13">
        <f t="shared" si="10"/>
        <v>1.799228192018351E-3</v>
      </c>
      <c r="U394" s="62">
        <f>+R394/'סכום נכסי הקרן'!$C$42</f>
        <v>4.4003856980970985E-4</v>
      </c>
    </row>
    <row r="395" spans="2:21" ht="13.5" thickBot="1" x14ac:dyDescent="0.25">
      <c r="B395" s="58" t="s">
        <v>1041</v>
      </c>
      <c r="C395" s="14" t="s">
        <v>1043</v>
      </c>
      <c r="D395" s="14" t="s">
        <v>162</v>
      </c>
      <c r="E395" s="14" t="s">
        <v>240</v>
      </c>
      <c r="F395" s="21">
        <v>2385</v>
      </c>
      <c r="G395" s="14" t="s">
        <v>506</v>
      </c>
      <c r="H395" s="14" t="s">
        <v>242</v>
      </c>
      <c r="I395" s="14" t="s">
        <v>243</v>
      </c>
      <c r="J395" s="54" t="s">
        <v>2591</v>
      </c>
      <c r="K395" s="23">
        <v>1.8089999999999999</v>
      </c>
      <c r="L395" s="14" t="s">
        <v>49</v>
      </c>
      <c r="M395" s="13">
        <v>0.06</v>
      </c>
      <c r="N395" s="13">
        <v>7.4200000000000002E-2</v>
      </c>
      <c r="O395" s="23">
        <v>2500000</v>
      </c>
      <c r="P395" s="25">
        <v>98.177199999999999</v>
      </c>
      <c r="Q395" s="23">
        <v>0</v>
      </c>
      <c r="R395" s="23">
        <v>2454.4299999999998</v>
      </c>
      <c r="S395" s="13">
        <v>0.01</v>
      </c>
      <c r="T395" s="13">
        <f t="shared" si="10"/>
        <v>7.912465009717682E-4</v>
      </c>
      <c r="U395" s="62">
        <f>+R395/'סכום נכסי הקרן'!$C$42</f>
        <v>1.9351574202712519E-4</v>
      </c>
    </row>
    <row r="396" spans="2:21" ht="13.5" thickBot="1" x14ac:dyDescent="0.25">
      <c r="B396" s="58" t="s">
        <v>1044</v>
      </c>
      <c r="C396" s="14" t="s">
        <v>1045</v>
      </c>
      <c r="D396" s="14" t="s">
        <v>162</v>
      </c>
      <c r="E396" s="14" t="s">
        <v>240</v>
      </c>
      <c r="F396" s="21">
        <v>2344</v>
      </c>
      <c r="G396" s="14" t="s">
        <v>587</v>
      </c>
      <c r="H396" s="14" t="s">
        <v>242</v>
      </c>
      <c r="I396" s="14" t="s">
        <v>243</v>
      </c>
      <c r="J396" s="54" t="s">
        <v>2591</v>
      </c>
      <c r="K396" s="23">
        <v>2.9</v>
      </c>
      <c r="L396" s="14" t="s">
        <v>49</v>
      </c>
      <c r="M396" s="13">
        <v>5.2999999999999999E-2</v>
      </c>
      <c r="N396" s="13">
        <v>8.7999999999999995E-2</v>
      </c>
      <c r="O396" s="23">
        <v>5115750</v>
      </c>
      <c r="P396" s="25">
        <v>91.09</v>
      </c>
      <c r="Q396" s="23">
        <v>0</v>
      </c>
      <c r="R396" s="23">
        <v>4659.93667</v>
      </c>
      <c r="S396" s="13">
        <v>2.1886329273999999E-2</v>
      </c>
      <c r="T396" s="13">
        <f t="shared" si="10"/>
        <v>1.5022463809876564E-3</v>
      </c>
      <c r="U396" s="62">
        <f>+R396/'סכום נכסי הקרן'!$C$42</f>
        <v>3.6740550860870377E-4</v>
      </c>
    </row>
    <row r="397" spans="2:21" ht="13.5" thickBot="1" x14ac:dyDescent="0.25">
      <c r="B397" s="58" t="s">
        <v>1044</v>
      </c>
      <c r="C397" s="14" t="s">
        <v>1046</v>
      </c>
      <c r="D397" s="14" t="s">
        <v>162</v>
      </c>
      <c r="E397" s="14" t="s">
        <v>240</v>
      </c>
      <c r="F397" s="21">
        <v>2344</v>
      </c>
      <c r="G397" s="14" t="s">
        <v>587</v>
      </c>
      <c r="H397" s="14" t="s">
        <v>242</v>
      </c>
      <c r="I397" s="14" t="s">
        <v>243</v>
      </c>
      <c r="J397" s="54" t="s">
        <v>2591</v>
      </c>
      <c r="K397" s="23">
        <v>2.8980000000000001</v>
      </c>
      <c r="L397" s="14" t="s">
        <v>49</v>
      </c>
      <c r="M397" s="13">
        <v>5.2999999999999999E-2</v>
      </c>
      <c r="N397" s="13">
        <v>8.7999999999999995E-2</v>
      </c>
      <c r="O397" s="23">
        <v>2137500</v>
      </c>
      <c r="P397" s="25">
        <v>90.496600000000001</v>
      </c>
      <c r="Q397" s="23">
        <v>0</v>
      </c>
      <c r="R397" s="23">
        <v>1934.36482</v>
      </c>
      <c r="S397" s="13">
        <v>9.1447058239999997E-3</v>
      </c>
      <c r="T397" s="13">
        <f t="shared" si="10"/>
        <v>6.2359056702692046E-4</v>
      </c>
      <c r="U397" s="62">
        <f>+R397/'סכום נכסי הקרן'!$C$42</f>
        <v>1.5251200624726168E-4</v>
      </c>
    </row>
    <row r="398" spans="2:21" ht="13.5" thickBot="1" x14ac:dyDescent="0.25">
      <c r="B398" s="58" t="s">
        <v>1049</v>
      </c>
      <c r="C398" s="14" t="s">
        <v>1050</v>
      </c>
      <c r="D398" s="14" t="s">
        <v>162</v>
      </c>
      <c r="E398" s="14" t="s">
        <v>240</v>
      </c>
      <c r="F398" s="21">
        <v>599</v>
      </c>
      <c r="G398" s="14" t="s">
        <v>1051</v>
      </c>
      <c r="H398" s="14" t="s">
        <v>242</v>
      </c>
      <c r="I398" s="14" t="s">
        <v>243</v>
      </c>
      <c r="J398" s="54" t="s">
        <v>2591</v>
      </c>
      <c r="K398" s="23">
        <v>0.74</v>
      </c>
      <c r="L398" s="14" t="s">
        <v>49</v>
      </c>
      <c r="M398" s="13">
        <v>4.0500000000000001E-2</v>
      </c>
      <c r="N398" s="13">
        <v>7.22E-2</v>
      </c>
      <c r="O398" s="23">
        <v>4300000</v>
      </c>
      <c r="P398" s="25">
        <v>99.7</v>
      </c>
      <c r="Q398" s="23">
        <v>0</v>
      </c>
      <c r="R398" s="23">
        <v>4287.1000000000004</v>
      </c>
      <c r="S398" s="13">
        <v>3.5491432533000002E-2</v>
      </c>
      <c r="T398" s="13">
        <f t="shared" si="10"/>
        <v>1.3820532157429904E-3</v>
      </c>
      <c r="U398" s="62">
        <f>+R398/'סכום נכסי הקרן'!$C$42</f>
        <v>3.3800977727801914E-4</v>
      </c>
    </row>
    <row r="399" spans="2:21" ht="13.5" thickBot="1" x14ac:dyDescent="0.25">
      <c r="B399" s="58" t="s">
        <v>1052</v>
      </c>
      <c r="C399" s="14" t="s">
        <v>1053</v>
      </c>
      <c r="D399" s="14" t="s">
        <v>162</v>
      </c>
      <c r="E399" s="14" t="s">
        <v>240</v>
      </c>
      <c r="F399" s="21">
        <v>328</v>
      </c>
      <c r="G399" s="14" t="s">
        <v>1054</v>
      </c>
      <c r="H399" s="14" t="s">
        <v>242</v>
      </c>
      <c r="I399" s="14" t="s">
        <v>243</v>
      </c>
      <c r="J399" s="54" t="s">
        <v>2591</v>
      </c>
      <c r="K399" s="23">
        <v>1.97</v>
      </c>
      <c r="L399" s="14" t="s">
        <v>49</v>
      </c>
      <c r="M399" s="13">
        <v>1.9900000000000001E-2</v>
      </c>
      <c r="N399" s="13">
        <v>5.0999999999999997E-2</v>
      </c>
      <c r="O399" s="23">
        <v>488000</v>
      </c>
      <c r="P399" s="25">
        <v>94.28</v>
      </c>
      <c r="Q399" s="23">
        <v>0</v>
      </c>
      <c r="R399" s="23">
        <v>460.08640000000003</v>
      </c>
      <c r="S399" s="13">
        <v>3.2533333330000002E-3</v>
      </c>
      <c r="T399" s="13">
        <f t="shared" si="10"/>
        <v>1.4832028379081798E-4</v>
      </c>
      <c r="U399" s="62">
        <f>+R399/'סכום נכסי הקרן'!$C$42</f>
        <v>3.6274801519126127E-5</v>
      </c>
    </row>
    <row r="400" spans="2:21" ht="13.5" thickBot="1" x14ac:dyDescent="0.25">
      <c r="B400" s="58" t="s">
        <v>1055</v>
      </c>
      <c r="C400" s="14" t="s">
        <v>1056</v>
      </c>
      <c r="D400" s="14" t="s">
        <v>162</v>
      </c>
      <c r="E400" s="14" t="s">
        <v>240</v>
      </c>
      <c r="F400" s="21">
        <v>1797</v>
      </c>
      <c r="G400" s="14" t="s">
        <v>506</v>
      </c>
      <c r="H400" s="14" t="s">
        <v>242</v>
      </c>
      <c r="I400" s="14" t="s">
        <v>243</v>
      </c>
      <c r="J400" s="54" t="s">
        <v>2591</v>
      </c>
      <c r="K400" s="23">
        <v>1.02</v>
      </c>
      <c r="L400" s="14" t="s">
        <v>49</v>
      </c>
      <c r="M400" s="13">
        <v>4.4900000000000002E-2</v>
      </c>
      <c r="N400" s="13">
        <v>6.6400000000000001E-2</v>
      </c>
      <c r="O400" s="23">
        <v>3286530.01</v>
      </c>
      <c r="P400" s="25">
        <v>97.99</v>
      </c>
      <c r="Q400" s="23">
        <v>0</v>
      </c>
      <c r="R400" s="23">
        <v>3220.4707600000002</v>
      </c>
      <c r="S400" s="13">
        <v>3.8596120366999997E-2</v>
      </c>
      <c r="T400" s="13">
        <f t="shared" si="10"/>
        <v>1.0381987754109472E-3</v>
      </c>
      <c r="U400" s="62">
        <f>+R400/'סכום נכסי הקרן'!$C$42</f>
        <v>2.5391304245713257E-4</v>
      </c>
    </row>
    <row r="401" spans="2:21" ht="13.5" thickBot="1" x14ac:dyDescent="0.25">
      <c r="B401" s="58" t="s">
        <v>1057</v>
      </c>
      <c r="C401" s="14" t="s">
        <v>1058</v>
      </c>
      <c r="D401" s="14" t="s">
        <v>162</v>
      </c>
      <c r="E401" s="14" t="s">
        <v>240</v>
      </c>
      <c r="F401" s="21">
        <v>769</v>
      </c>
      <c r="G401" s="14" t="s">
        <v>525</v>
      </c>
      <c r="H401" s="14" t="s">
        <v>242</v>
      </c>
      <c r="I401" s="14" t="s">
        <v>243</v>
      </c>
      <c r="J401" s="54" t="s">
        <v>2591</v>
      </c>
      <c r="K401" s="23">
        <v>2.75</v>
      </c>
      <c r="L401" s="14" t="s">
        <v>49</v>
      </c>
      <c r="M401" s="13">
        <v>4.3499999999999997E-2</v>
      </c>
      <c r="N401" s="13">
        <v>5.8200000000000002E-2</v>
      </c>
      <c r="O401" s="23">
        <v>11250</v>
      </c>
      <c r="P401" s="25">
        <v>96.34</v>
      </c>
      <c r="Q401" s="23">
        <v>0</v>
      </c>
      <c r="R401" s="23">
        <v>10.83825</v>
      </c>
      <c r="S401" s="13">
        <v>1.4511260699999999E-4</v>
      </c>
      <c r="T401" s="13">
        <f t="shared" si="10"/>
        <v>3.4939792086787024E-6</v>
      </c>
      <c r="U401" s="62">
        <f>+R401/'סכום נכסי הקרן'!$C$42</f>
        <v>8.5452507956042321E-7</v>
      </c>
    </row>
    <row r="402" spans="2:21" ht="13.5" thickBot="1" x14ac:dyDescent="0.25">
      <c r="B402" s="57" t="s">
        <v>1059</v>
      </c>
      <c r="C402" s="54" t="s">
        <v>2591</v>
      </c>
      <c r="D402" s="54" t="s">
        <v>2591</v>
      </c>
      <c r="E402" s="54" t="s">
        <v>2591</v>
      </c>
      <c r="F402" s="54" t="s">
        <v>2591</v>
      </c>
      <c r="G402" s="54" t="s">
        <v>2591</v>
      </c>
      <c r="H402" s="54" t="s">
        <v>2591</v>
      </c>
      <c r="I402" s="54" t="s">
        <v>2591</v>
      </c>
      <c r="J402" s="54" t="s">
        <v>2591</v>
      </c>
      <c r="K402" s="22">
        <v>1.3851582676809999</v>
      </c>
      <c r="L402" s="54" t="s">
        <v>2591</v>
      </c>
      <c r="M402" s="54" t="s">
        <v>2591</v>
      </c>
      <c r="N402" s="54" t="s">
        <v>2591</v>
      </c>
      <c r="O402" s="54" t="s">
        <v>2591</v>
      </c>
      <c r="P402" s="54" t="s">
        <v>2591</v>
      </c>
      <c r="Q402" s="54" t="s">
        <v>2591</v>
      </c>
      <c r="R402" s="22">
        <f>SUM(R403:R417)</f>
        <v>72779.751029999985</v>
      </c>
      <c r="S402" s="54" t="s">
        <v>2591</v>
      </c>
      <c r="T402" s="20">
        <f t="shared" ref="T402:U402" si="11">SUM(T403:T417)</f>
        <v>2.3462361258656365E-2</v>
      </c>
      <c r="U402" s="61">
        <f t="shared" si="11"/>
        <v>5.738207048121103E-3</v>
      </c>
    </row>
    <row r="403" spans="2:21" ht="13.5" thickBot="1" x14ac:dyDescent="0.25">
      <c r="B403" s="58" t="s">
        <v>1060</v>
      </c>
      <c r="C403" s="14" t="s">
        <v>1061</v>
      </c>
      <c r="D403" s="14" t="s">
        <v>162</v>
      </c>
      <c r="E403" s="14" t="s">
        <v>240</v>
      </c>
      <c r="F403" s="21">
        <v>232</v>
      </c>
      <c r="G403" s="14" t="s">
        <v>727</v>
      </c>
      <c r="H403" s="14" t="s">
        <v>346</v>
      </c>
      <c r="I403" s="14" t="s">
        <v>96</v>
      </c>
      <c r="J403" s="54" t="s">
        <v>2591</v>
      </c>
      <c r="K403" s="23">
        <v>1</v>
      </c>
      <c r="L403" s="14" t="s">
        <v>49</v>
      </c>
      <c r="M403" s="13">
        <v>3.49E-2</v>
      </c>
      <c r="N403" s="13">
        <v>5.67E-2</v>
      </c>
      <c r="O403" s="23">
        <v>715404.89</v>
      </c>
      <c r="P403" s="25">
        <v>99.2</v>
      </c>
      <c r="Q403" s="23">
        <v>0</v>
      </c>
      <c r="R403" s="23">
        <v>709.68164999999999</v>
      </c>
      <c r="S403" s="13">
        <v>1.0651313050000001E-3</v>
      </c>
      <c r="T403" s="13">
        <f t="shared" ref="T403:T417" si="12">+R403/$R$11</f>
        <v>2.2878351485533142E-4</v>
      </c>
      <c r="U403" s="62">
        <f>+R403/'סכום נכסי הקרן'!$C$42</f>
        <v>5.5953753459167526E-5</v>
      </c>
    </row>
    <row r="404" spans="2:21" ht="13.5" thickBot="1" x14ac:dyDescent="0.25">
      <c r="B404" s="58" t="s">
        <v>1062</v>
      </c>
      <c r="C404" s="14" t="s">
        <v>1063</v>
      </c>
      <c r="D404" s="14" t="s">
        <v>162</v>
      </c>
      <c r="E404" s="14" t="s">
        <v>240</v>
      </c>
      <c r="F404" s="21">
        <v>2356</v>
      </c>
      <c r="G404" s="14" t="s">
        <v>351</v>
      </c>
      <c r="H404" s="14" t="s">
        <v>446</v>
      </c>
      <c r="I404" s="14" t="s">
        <v>96</v>
      </c>
      <c r="J404" s="54" t="s">
        <v>2591</v>
      </c>
      <c r="K404" s="23">
        <v>2.92</v>
      </c>
      <c r="L404" s="14" t="s">
        <v>49</v>
      </c>
      <c r="M404" s="13">
        <v>4.7199999999999999E-2</v>
      </c>
      <c r="N404" s="13">
        <v>8.0199999999999994E-2</v>
      </c>
      <c r="O404" s="23">
        <v>7000000</v>
      </c>
      <c r="P404" s="25">
        <v>105.21</v>
      </c>
      <c r="Q404" s="23">
        <v>0</v>
      </c>
      <c r="R404" s="23">
        <v>7364.7</v>
      </c>
      <c r="S404" s="13">
        <v>2.1279053507E-2</v>
      </c>
      <c r="T404" s="13">
        <f t="shared" si="12"/>
        <v>2.3741940514525905E-3</v>
      </c>
      <c r="U404" s="62">
        <f>+R404/'סכום נכסי הקרן'!$C$42</f>
        <v>5.806583953533687E-4</v>
      </c>
    </row>
    <row r="405" spans="2:21" ht="13.5" thickBot="1" x14ac:dyDescent="0.25">
      <c r="B405" s="58" t="s">
        <v>1064</v>
      </c>
      <c r="C405" s="14" t="s">
        <v>1065</v>
      </c>
      <c r="D405" s="14" t="s">
        <v>162</v>
      </c>
      <c r="E405" s="14" t="s">
        <v>240</v>
      </c>
      <c r="F405" s="21">
        <v>1146</v>
      </c>
      <c r="G405" s="14" t="s">
        <v>1066</v>
      </c>
      <c r="H405" s="14" t="s">
        <v>446</v>
      </c>
      <c r="I405" s="14" t="s">
        <v>96</v>
      </c>
      <c r="J405" s="54" t="s">
        <v>2591</v>
      </c>
      <c r="K405" s="23">
        <v>1.47</v>
      </c>
      <c r="L405" s="14" t="s">
        <v>49</v>
      </c>
      <c r="M405" s="13">
        <v>3.3700000000000001E-2</v>
      </c>
      <c r="N405" s="13">
        <v>5.4800000000000001E-2</v>
      </c>
      <c r="O405" s="23">
        <v>226304.92</v>
      </c>
      <c r="P405" s="25">
        <v>99.6</v>
      </c>
      <c r="Q405" s="23">
        <v>6.1544499999999998</v>
      </c>
      <c r="R405" s="23">
        <v>231.55414999999999</v>
      </c>
      <c r="S405" s="13">
        <v>1.616463714E-3</v>
      </c>
      <c r="T405" s="13">
        <f t="shared" si="12"/>
        <v>7.4647234173715269E-5</v>
      </c>
      <c r="U405" s="62">
        <f>+R405/'סכום נכסי הקרן'!$C$42</f>
        <v>1.8256529278370232E-5</v>
      </c>
    </row>
    <row r="406" spans="2:21" ht="13.5" thickBot="1" x14ac:dyDescent="0.25">
      <c r="B406" s="58" t="s">
        <v>1067</v>
      </c>
      <c r="C406" s="14" t="s">
        <v>1068</v>
      </c>
      <c r="D406" s="14" t="s">
        <v>162</v>
      </c>
      <c r="E406" s="14" t="s">
        <v>240</v>
      </c>
      <c r="F406" s="21">
        <v>1742</v>
      </c>
      <c r="G406" s="14" t="s">
        <v>351</v>
      </c>
      <c r="H406" s="14" t="s">
        <v>485</v>
      </c>
      <c r="I406" s="14" t="s">
        <v>285</v>
      </c>
      <c r="J406" s="54" t="s">
        <v>2591</v>
      </c>
      <c r="K406" s="23">
        <v>3.39</v>
      </c>
      <c r="L406" s="14" t="s">
        <v>49</v>
      </c>
      <c r="M406" s="13">
        <v>4.2999999999999997E-2</v>
      </c>
      <c r="N406" s="13">
        <v>8.3299999999999999E-2</v>
      </c>
      <c r="O406" s="23">
        <v>4536747.55</v>
      </c>
      <c r="P406" s="25">
        <v>85.95</v>
      </c>
      <c r="Q406" s="23">
        <v>0</v>
      </c>
      <c r="R406" s="23">
        <v>3899.3345199999999</v>
      </c>
      <c r="S406" s="13">
        <v>3.9069977229999999E-3</v>
      </c>
      <c r="T406" s="13">
        <f t="shared" si="12"/>
        <v>1.2570473776267522E-3</v>
      </c>
      <c r="U406" s="62">
        <f>+R406/'סכום נכסי הקרן'!$C$42</f>
        <v>3.0743700698320343E-4</v>
      </c>
    </row>
    <row r="407" spans="2:21" ht="13.5" thickBot="1" x14ac:dyDescent="0.25">
      <c r="B407" s="58" t="s">
        <v>1069</v>
      </c>
      <c r="C407" s="14" t="s">
        <v>1070</v>
      </c>
      <c r="D407" s="14" t="s">
        <v>162</v>
      </c>
      <c r="E407" s="14" t="s">
        <v>240</v>
      </c>
      <c r="F407" s="21">
        <v>1390</v>
      </c>
      <c r="G407" s="14" t="s">
        <v>1071</v>
      </c>
      <c r="H407" s="14" t="s">
        <v>510</v>
      </c>
      <c r="I407" s="14" t="s">
        <v>96</v>
      </c>
      <c r="J407" s="54" t="s">
        <v>2591</v>
      </c>
      <c r="K407" s="23">
        <v>1.46</v>
      </c>
      <c r="L407" s="14" t="s">
        <v>49</v>
      </c>
      <c r="M407" s="13">
        <v>3.9E-2</v>
      </c>
      <c r="N407" s="13">
        <v>5.9200000000000003E-2</v>
      </c>
      <c r="O407" s="23">
        <v>193900.4</v>
      </c>
      <c r="P407" s="25">
        <v>96.5</v>
      </c>
      <c r="Q407" s="23">
        <v>0</v>
      </c>
      <c r="R407" s="23">
        <v>187.11389</v>
      </c>
      <c r="S407" s="13">
        <v>2.4596910860000001E-3</v>
      </c>
      <c r="T407" s="13">
        <f t="shared" si="12"/>
        <v>6.0320812060525796E-5</v>
      </c>
      <c r="U407" s="62">
        <f>+R407/'סכום נכסי הקרן'!$C$42</f>
        <v>1.4752705624903492E-5</v>
      </c>
    </row>
    <row r="408" spans="2:21" ht="13.5" thickBot="1" x14ac:dyDescent="0.25">
      <c r="B408" s="58" t="s">
        <v>1072</v>
      </c>
      <c r="C408" s="14" t="s">
        <v>1073</v>
      </c>
      <c r="D408" s="14" t="s">
        <v>162</v>
      </c>
      <c r="E408" s="14" t="s">
        <v>240</v>
      </c>
      <c r="F408" s="21">
        <v>576</v>
      </c>
      <c r="G408" s="14" t="s">
        <v>525</v>
      </c>
      <c r="H408" s="14" t="s">
        <v>510</v>
      </c>
      <c r="I408" s="14" t="s">
        <v>96</v>
      </c>
      <c r="J408" s="54" t="s">
        <v>2591</v>
      </c>
      <c r="K408" s="23">
        <v>0.41</v>
      </c>
      <c r="L408" s="14" t="s">
        <v>49</v>
      </c>
      <c r="M408" s="13">
        <v>5.45E-2</v>
      </c>
      <c r="N408" s="13">
        <v>6.4000000000000001E-2</v>
      </c>
      <c r="O408" s="23">
        <v>626216.04</v>
      </c>
      <c r="P408" s="25">
        <v>94.2</v>
      </c>
      <c r="Q408" s="23">
        <v>0</v>
      </c>
      <c r="R408" s="23">
        <v>589.89550999999994</v>
      </c>
      <c r="S408" s="13">
        <v>1.9256468959999999E-3</v>
      </c>
      <c r="T408" s="13">
        <f t="shared" si="12"/>
        <v>1.9016747604391109E-4</v>
      </c>
      <c r="U408" s="62">
        <f>+R408/'סכום נכסי הקרן'!$C$42</f>
        <v>4.6509400282802704E-5</v>
      </c>
    </row>
    <row r="409" spans="2:21" ht="13.5" thickBot="1" x14ac:dyDescent="0.25">
      <c r="B409" s="58" t="s">
        <v>1074</v>
      </c>
      <c r="C409" s="14" t="s">
        <v>1075</v>
      </c>
      <c r="D409" s="14" t="s">
        <v>162</v>
      </c>
      <c r="E409" s="14" t="s">
        <v>240</v>
      </c>
      <c r="F409" s="21">
        <v>576</v>
      </c>
      <c r="G409" s="14" t="s">
        <v>525</v>
      </c>
      <c r="H409" s="14" t="s">
        <v>510</v>
      </c>
      <c r="I409" s="14" t="s">
        <v>96</v>
      </c>
      <c r="J409" s="54" t="s">
        <v>2591</v>
      </c>
      <c r="K409" s="23">
        <v>1.69</v>
      </c>
      <c r="L409" s="14" t="s">
        <v>49</v>
      </c>
      <c r="M409" s="13">
        <v>5.8500000000000003E-2</v>
      </c>
      <c r="N409" s="13">
        <v>5.4100000000000002E-2</v>
      </c>
      <c r="O409" s="23">
        <v>1310833.3400000001</v>
      </c>
      <c r="P409" s="25">
        <v>106.3</v>
      </c>
      <c r="Q409" s="23">
        <v>0</v>
      </c>
      <c r="R409" s="23">
        <v>1393.4158399999999</v>
      </c>
      <c r="S409" s="13">
        <v>8.2965211890000008E-3</v>
      </c>
      <c r="T409" s="13">
        <f t="shared" si="12"/>
        <v>4.4920222120762752E-4</v>
      </c>
      <c r="U409" s="62">
        <f>+R409/'סכום נכסי הקרן'!$C$42</f>
        <v>1.0986171951530495E-4</v>
      </c>
    </row>
    <row r="410" spans="2:21" ht="13.5" thickBot="1" x14ac:dyDescent="0.25">
      <c r="B410" s="58" t="s">
        <v>1076</v>
      </c>
      <c r="C410" s="14" t="s">
        <v>1077</v>
      </c>
      <c r="D410" s="14" t="s">
        <v>162</v>
      </c>
      <c r="E410" s="14" t="s">
        <v>240</v>
      </c>
      <c r="F410" s="21">
        <v>2409</v>
      </c>
      <c r="G410" s="14" t="s">
        <v>532</v>
      </c>
      <c r="H410" s="14" t="s">
        <v>507</v>
      </c>
      <c r="I410" s="14" t="s">
        <v>285</v>
      </c>
      <c r="J410" s="54" t="s">
        <v>2591</v>
      </c>
      <c r="K410" s="23">
        <v>2.39</v>
      </c>
      <c r="L410" s="14" t="s">
        <v>49</v>
      </c>
      <c r="M410" s="13">
        <v>9.2200000000000004E-2</v>
      </c>
      <c r="N410" s="13">
        <v>6.7699999999999996E-2</v>
      </c>
      <c r="O410" s="23">
        <v>13319000</v>
      </c>
      <c r="P410" s="25">
        <v>105.99</v>
      </c>
      <c r="Q410" s="23">
        <v>0</v>
      </c>
      <c r="R410" s="23">
        <v>14116.8081</v>
      </c>
      <c r="S410" s="13">
        <v>3.1636099544999997E-2</v>
      </c>
      <c r="T410" s="13">
        <f t="shared" si="12"/>
        <v>4.5509038815590239E-3</v>
      </c>
      <c r="U410" s="62">
        <f>+R410/'סכום נכסי הקרן'!$C$42</f>
        <v>1.1130179286131736E-3</v>
      </c>
    </row>
    <row r="411" spans="2:21" ht="13.5" thickBot="1" x14ac:dyDescent="0.25">
      <c r="B411" s="58" t="s">
        <v>1076</v>
      </c>
      <c r="C411" s="14" t="s">
        <v>1078</v>
      </c>
      <c r="D411" s="14" t="s">
        <v>162</v>
      </c>
      <c r="E411" s="14" t="s">
        <v>240</v>
      </c>
      <c r="F411" s="21">
        <v>2409</v>
      </c>
      <c r="G411" s="14" t="s">
        <v>532</v>
      </c>
      <c r="H411" s="14" t="s">
        <v>507</v>
      </c>
      <c r="I411" s="14" t="s">
        <v>285</v>
      </c>
      <c r="J411" s="54" t="s">
        <v>2591</v>
      </c>
      <c r="K411" s="23">
        <v>2.3860000000000001</v>
      </c>
      <c r="L411" s="14" t="s">
        <v>49</v>
      </c>
      <c r="M411" s="13">
        <v>9.2200000000000004E-2</v>
      </c>
      <c r="N411" s="13">
        <v>6.7699999999999996E-2</v>
      </c>
      <c r="O411" s="23">
        <v>1800000</v>
      </c>
      <c r="P411" s="25">
        <v>104.47029999999999</v>
      </c>
      <c r="Q411" s="23">
        <v>0</v>
      </c>
      <c r="R411" s="23">
        <v>1880.4654</v>
      </c>
      <c r="S411" s="13">
        <v>4.275469568E-3</v>
      </c>
      <c r="T411" s="13">
        <f t="shared" si="12"/>
        <v>6.0621474963575115E-4</v>
      </c>
      <c r="U411" s="62">
        <f>+R411/'סכום נכסי הקרן'!$C$42</f>
        <v>1.4826238973502393E-4</v>
      </c>
    </row>
    <row r="412" spans="2:21" ht="13.5" thickBot="1" x14ac:dyDescent="0.25">
      <c r="B412" s="58" t="s">
        <v>1079</v>
      </c>
      <c r="C412" s="14" t="s">
        <v>1080</v>
      </c>
      <c r="D412" s="14" t="s">
        <v>162</v>
      </c>
      <c r="E412" s="14" t="s">
        <v>240</v>
      </c>
      <c r="F412" s="21">
        <v>1689</v>
      </c>
      <c r="G412" s="14" t="s">
        <v>727</v>
      </c>
      <c r="H412" s="14" t="s">
        <v>507</v>
      </c>
      <c r="I412" s="14" t="s">
        <v>285</v>
      </c>
      <c r="J412" s="54" t="s">
        <v>2591</v>
      </c>
      <c r="K412" s="23">
        <v>3.3</v>
      </c>
      <c r="L412" s="14" t="s">
        <v>49</v>
      </c>
      <c r="M412" s="13">
        <v>4.6899999999999997E-2</v>
      </c>
      <c r="N412" s="13">
        <v>7.4099999999999999E-2</v>
      </c>
      <c r="O412" s="23">
        <v>17069708.129999999</v>
      </c>
      <c r="P412" s="25">
        <v>96.21</v>
      </c>
      <c r="Q412" s="23">
        <v>0</v>
      </c>
      <c r="R412" s="23">
        <v>16422.766189999998</v>
      </c>
      <c r="S412" s="13">
        <v>1.1650605897E-2</v>
      </c>
      <c r="T412" s="13">
        <f t="shared" si="12"/>
        <v>5.2942867729431908E-3</v>
      </c>
      <c r="U412" s="62">
        <f>+R412/'סכום נכסי הקרן'!$C$42</f>
        <v>1.2948276322387819E-3</v>
      </c>
    </row>
    <row r="413" spans="2:21" ht="13.5" thickBot="1" x14ac:dyDescent="0.25">
      <c r="B413" s="58" t="s">
        <v>1081</v>
      </c>
      <c r="C413" s="14" t="s">
        <v>1082</v>
      </c>
      <c r="D413" s="14" t="s">
        <v>162</v>
      </c>
      <c r="E413" s="14" t="s">
        <v>240</v>
      </c>
      <c r="F413" s="21">
        <v>1689</v>
      </c>
      <c r="G413" s="14" t="s">
        <v>727</v>
      </c>
      <c r="H413" s="14" t="s">
        <v>507</v>
      </c>
      <c r="I413" s="14" t="s">
        <v>285</v>
      </c>
      <c r="J413" s="54" t="s">
        <v>2591</v>
      </c>
      <c r="K413" s="23">
        <v>3.45</v>
      </c>
      <c r="L413" s="14" t="s">
        <v>49</v>
      </c>
      <c r="M413" s="13">
        <v>4.6899999999999997E-2</v>
      </c>
      <c r="N413" s="13">
        <v>7.5300000000000006E-2</v>
      </c>
      <c r="O413" s="23">
        <v>18125717.59</v>
      </c>
      <c r="P413" s="25">
        <v>97.2</v>
      </c>
      <c r="Q413" s="23">
        <v>0</v>
      </c>
      <c r="R413" s="23">
        <v>17618.197499999998</v>
      </c>
      <c r="S413" s="13">
        <v>1.4643269949000001E-2</v>
      </c>
      <c r="T413" s="13">
        <f t="shared" si="12"/>
        <v>5.6796637611602509E-3</v>
      </c>
      <c r="U413" s="62">
        <f>+R413/'סכום נכסי הקרן'!$C$42</f>
        <v>1.3890795673101052E-3</v>
      </c>
    </row>
    <row r="414" spans="2:21" ht="13.5" thickBot="1" x14ac:dyDescent="0.25">
      <c r="B414" s="58" t="s">
        <v>1083</v>
      </c>
      <c r="C414" s="14" t="s">
        <v>1084</v>
      </c>
      <c r="D414" s="14" t="s">
        <v>162</v>
      </c>
      <c r="E414" s="14" t="s">
        <v>240</v>
      </c>
      <c r="F414" s="21">
        <v>1613</v>
      </c>
      <c r="G414" s="14" t="s">
        <v>351</v>
      </c>
      <c r="H414" s="14" t="s">
        <v>965</v>
      </c>
      <c r="I414" s="14" t="s">
        <v>285</v>
      </c>
      <c r="J414" s="54" t="s">
        <v>2591</v>
      </c>
      <c r="K414" s="23">
        <v>0.5</v>
      </c>
      <c r="L414" s="14" t="s">
        <v>49</v>
      </c>
      <c r="M414" s="13">
        <v>5.8999999999999997E-2</v>
      </c>
      <c r="N414" s="13">
        <v>8.4400000000000003E-2</v>
      </c>
      <c r="O414" s="23">
        <v>1529468</v>
      </c>
      <c r="P414" s="25">
        <v>104.44</v>
      </c>
      <c r="Q414" s="23">
        <v>0</v>
      </c>
      <c r="R414" s="23">
        <v>1597.3763799999999</v>
      </c>
      <c r="S414" s="13">
        <v>1.0893090663E-2</v>
      </c>
      <c r="T414" s="13">
        <f t="shared" si="12"/>
        <v>5.1495396952039763E-4</v>
      </c>
      <c r="U414" s="62">
        <f>+R414/'סכום נכסי הקרן'!$C$42</f>
        <v>1.2594267323667941E-4</v>
      </c>
    </row>
    <row r="415" spans="2:21" ht="13.5" thickBot="1" x14ac:dyDescent="0.25">
      <c r="B415" s="58" t="s">
        <v>1085</v>
      </c>
      <c r="C415" s="14" t="s">
        <v>1086</v>
      </c>
      <c r="D415" s="14" t="s">
        <v>162</v>
      </c>
      <c r="E415" s="14" t="s">
        <v>240</v>
      </c>
      <c r="F415" s="21">
        <v>1132</v>
      </c>
      <c r="G415" s="14" t="s">
        <v>451</v>
      </c>
      <c r="H415" s="14" t="s">
        <v>242</v>
      </c>
      <c r="I415" s="14" t="s">
        <v>243</v>
      </c>
      <c r="J415" s="54" t="s">
        <v>2591</v>
      </c>
      <c r="K415" s="23">
        <v>0.5</v>
      </c>
      <c r="L415" s="14" t="s">
        <v>49</v>
      </c>
      <c r="M415" s="13">
        <v>6.4500000000000002E-2</v>
      </c>
      <c r="N415" s="13">
        <v>0.61150000000000004</v>
      </c>
      <c r="O415" s="23">
        <v>6586113.0999999996</v>
      </c>
      <c r="P415" s="26">
        <v>75</v>
      </c>
      <c r="Q415" s="23">
        <v>0</v>
      </c>
      <c r="R415" s="23">
        <v>4939.58482</v>
      </c>
      <c r="S415" s="13">
        <v>7.9743597569999995E-3</v>
      </c>
      <c r="T415" s="13">
        <f t="shared" si="12"/>
        <v>1.5923979111558536E-3</v>
      </c>
      <c r="U415" s="62">
        <f>+R415/'סכום נכסי הקרן'!$C$42</f>
        <v>3.8945393502696091E-4</v>
      </c>
    </row>
    <row r="416" spans="2:21" ht="13.5" thickBot="1" x14ac:dyDescent="0.25">
      <c r="B416" s="58" t="s">
        <v>1087</v>
      </c>
      <c r="C416" s="14" t="s">
        <v>1088</v>
      </c>
      <c r="D416" s="14" t="s">
        <v>162</v>
      </c>
      <c r="E416" s="14" t="s">
        <v>240</v>
      </c>
      <c r="F416" s="21">
        <v>1688</v>
      </c>
      <c r="G416" s="14" t="s">
        <v>727</v>
      </c>
      <c r="H416" s="14" t="s">
        <v>242</v>
      </c>
      <c r="I416" s="14" t="s">
        <v>243</v>
      </c>
      <c r="J416" s="54" t="s">
        <v>2591</v>
      </c>
      <c r="K416" s="23">
        <v>2.84</v>
      </c>
      <c r="L416" s="14" t="s">
        <v>49</v>
      </c>
      <c r="M416" s="13">
        <v>0.05</v>
      </c>
      <c r="N416" s="13">
        <v>-2.4400000000000002E-2</v>
      </c>
      <c r="O416" s="23">
        <v>665900</v>
      </c>
      <c r="P416" s="25">
        <v>144.19999999999999</v>
      </c>
      <c r="Q416" s="23">
        <v>0</v>
      </c>
      <c r="R416" s="23">
        <v>960.2278</v>
      </c>
      <c r="S416" s="13">
        <v>4.296129032E-3</v>
      </c>
      <c r="T416" s="13">
        <f t="shared" si="12"/>
        <v>3.0955329216389096E-4</v>
      </c>
      <c r="U416" s="62">
        <f>+R416/'סכום נכסי הקרן'!$C$42</f>
        <v>7.5707677640867314E-5</v>
      </c>
    </row>
    <row r="417" spans="2:21" ht="13.5" thickBot="1" x14ac:dyDescent="0.25">
      <c r="B417" s="58" t="s">
        <v>1089</v>
      </c>
      <c r="C417" s="14" t="s">
        <v>1090</v>
      </c>
      <c r="D417" s="14" t="s">
        <v>162</v>
      </c>
      <c r="E417" s="14" t="s">
        <v>240</v>
      </c>
      <c r="F417" s="21">
        <v>1625</v>
      </c>
      <c r="G417" s="14" t="s">
        <v>727</v>
      </c>
      <c r="H417" s="14" t="s">
        <v>242</v>
      </c>
      <c r="I417" s="14" t="s">
        <v>243</v>
      </c>
      <c r="J417" s="54" t="s">
        <v>2591</v>
      </c>
      <c r="K417" s="23">
        <v>3.18</v>
      </c>
      <c r="L417" s="14" t="s">
        <v>49</v>
      </c>
      <c r="M417" s="13">
        <v>5.7000000000000002E-2</v>
      </c>
      <c r="N417" s="13">
        <v>7.2900000000000006E-2</v>
      </c>
      <c r="O417" s="23">
        <v>809608.8</v>
      </c>
      <c r="P417" s="25">
        <v>107.29</v>
      </c>
      <c r="Q417" s="23">
        <v>0</v>
      </c>
      <c r="R417" s="23">
        <v>868.62927999999999</v>
      </c>
      <c r="S417" s="13">
        <v>3.0666999999999999E-3</v>
      </c>
      <c r="T417" s="13">
        <f t="shared" si="12"/>
        <v>2.8002423309755274E-4</v>
      </c>
      <c r="U417" s="62">
        <f>+R417/'סכום נכסי הקרן'!$C$42</f>
        <v>6.848573382238951E-5</v>
      </c>
    </row>
    <row r="418" spans="2:21" ht="13.5" thickBot="1" x14ac:dyDescent="0.25">
      <c r="B418" s="57" t="s">
        <v>1091</v>
      </c>
      <c r="C418" s="54" t="s">
        <v>2591</v>
      </c>
      <c r="D418" s="54" t="s">
        <v>2591</v>
      </c>
      <c r="E418" s="54" t="s">
        <v>2591</v>
      </c>
      <c r="F418" s="54" t="s">
        <v>2591</v>
      </c>
      <c r="G418" s="54" t="s">
        <v>2591</v>
      </c>
      <c r="H418" s="54" t="s">
        <v>2591</v>
      </c>
      <c r="I418" s="54" t="s">
        <v>2591</v>
      </c>
      <c r="J418" s="54" t="s">
        <v>2591</v>
      </c>
      <c r="K418" s="54" t="s">
        <v>2591</v>
      </c>
      <c r="L418" s="54" t="s">
        <v>2591</v>
      </c>
      <c r="M418" s="54" t="s">
        <v>2591</v>
      </c>
      <c r="N418" s="54" t="s">
        <v>2591</v>
      </c>
      <c r="O418" s="54" t="s">
        <v>2591</v>
      </c>
      <c r="P418" s="54" t="s">
        <v>2591</v>
      </c>
      <c r="Q418" s="54" t="s">
        <v>2591</v>
      </c>
      <c r="R418" s="54" t="s">
        <v>2591</v>
      </c>
      <c r="S418" s="54" t="s">
        <v>2591</v>
      </c>
      <c r="T418" s="54" t="s">
        <v>2591</v>
      </c>
      <c r="U418" s="68" t="s">
        <v>2591</v>
      </c>
    </row>
    <row r="419" spans="2:21" ht="13.5" thickBot="1" x14ac:dyDescent="0.25">
      <c r="B419" s="57" t="s">
        <v>1092</v>
      </c>
      <c r="C419" s="54" t="s">
        <v>2591</v>
      </c>
      <c r="D419" s="54" t="s">
        <v>2591</v>
      </c>
      <c r="E419" s="54" t="s">
        <v>2591</v>
      </c>
      <c r="F419" s="54" t="s">
        <v>2591</v>
      </c>
      <c r="G419" s="54" t="s">
        <v>2591</v>
      </c>
      <c r="H419" s="54" t="s">
        <v>2591</v>
      </c>
      <c r="I419" s="54" t="s">
        <v>2591</v>
      </c>
      <c r="J419" s="54" t="s">
        <v>2591</v>
      </c>
      <c r="K419" s="22">
        <v>2.1623087062219999</v>
      </c>
      <c r="L419" s="54" t="s">
        <v>2591</v>
      </c>
      <c r="M419" s="54" t="s">
        <v>2591</v>
      </c>
      <c r="N419" s="54" t="s">
        <v>2591</v>
      </c>
      <c r="O419" s="54" t="s">
        <v>2591</v>
      </c>
      <c r="P419" s="54" t="s">
        <v>2591</v>
      </c>
      <c r="Q419" s="54" t="s">
        <v>2591</v>
      </c>
      <c r="R419" s="22">
        <f>+R420+R441</f>
        <v>593198.06745999993</v>
      </c>
      <c r="S419" s="54" t="s">
        <v>2591</v>
      </c>
      <c r="T419" s="20">
        <f t="shared" ref="T419:U419" si="13">+T420+T441</f>
        <v>0.19123213750685086</v>
      </c>
      <c r="U419" s="61">
        <f t="shared" si="13"/>
        <v>4.6769785324323188E-2</v>
      </c>
    </row>
    <row r="420" spans="2:21" ht="13.5" thickBot="1" x14ac:dyDescent="0.25">
      <c r="B420" s="57" t="s">
        <v>1093</v>
      </c>
      <c r="C420" s="54" t="s">
        <v>2591</v>
      </c>
      <c r="D420" s="54" t="s">
        <v>2591</v>
      </c>
      <c r="E420" s="54" t="s">
        <v>2591</v>
      </c>
      <c r="F420" s="54" t="s">
        <v>2591</v>
      </c>
      <c r="G420" s="54" t="s">
        <v>2591</v>
      </c>
      <c r="H420" s="54" t="s">
        <v>2591</v>
      </c>
      <c r="I420" s="54" t="s">
        <v>2591</v>
      </c>
      <c r="J420" s="54" t="s">
        <v>2591</v>
      </c>
      <c r="K420" s="22">
        <v>2.377229236317</v>
      </c>
      <c r="L420" s="54" t="s">
        <v>2591</v>
      </c>
      <c r="M420" s="54" t="s">
        <v>2591</v>
      </c>
      <c r="N420" s="54" t="s">
        <v>2591</v>
      </c>
      <c r="O420" s="54" t="s">
        <v>2591</v>
      </c>
      <c r="P420" s="54" t="s">
        <v>2591</v>
      </c>
      <c r="Q420" s="54" t="s">
        <v>2591</v>
      </c>
      <c r="R420" s="22">
        <f>SUM(R421:R440)</f>
        <v>220638.99472999998</v>
      </c>
      <c r="S420" s="54" t="s">
        <v>2591</v>
      </c>
      <c r="T420" s="20">
        <f t="shared" ref="T420:U420" si="14">SUM(T421:T440)</f>
        <v>7.1128462640222323E-2</v>
      </c>
      <c r="U420" s="61">
        <f t="shared" si="14"/>
        <v>1.7395940721591126E-2</v>
      </c>
    </row>
    <row r="421" spans="2:21" ht="13.5" thickBot="1" x14ac:dyDescent="0.25">
      <c r="B421" s="58" t="s">
        <v>1094</v>
      </c>
      <c r="C421" s="14" t="s">
        <v>1095</v>
      </c>
      <c r="D421" s="14" t="s">
        <v>1096</v>
      </c>
      <c r="E421" s="14" t="s">
        <v>1097</v>
      </c>
      <c r="F421" s="54" t="s">
        <v>2591</v>
      </c>
      <c r="G421" s="14" t="s">
        <v>1098</v>
      </c>
      <c r="H421" s="14" t="s">
        <v>1099</v>
      </c>
      <c r="I421" s="14" t="s">
        <v>210</v>
      </c>
      <c r="J421" s="54" t="s">
        <v>2591</v>
      </c>
      <c r="K421" s="23">
        <v>3.6160000000000001</v>
      </c>
      <c r="L421" s="14" t="s">
        <v>50</v>
      </c>
      <c r="M421" s="13">
        <v>5.3749999999999999E-2</v>
      </c>
      <c r="N421" s="13">
        <v>6.1010000000000002E-2</v>
      </c>
      <c r="O421" s="23">
        <v>800000</v>
      </c>
      <c r="P421" s="25">
        <v>99.744200000000006</v>
      </c>
      <c r="Q421" s="23">
        <v>0</v>
      </c>
      <c r="R421" s="23">
        <v>2894.1777099999999</v>
      </c>
      <c r="S421" s="13">
        <v>1E-3</v>
      </c>
      <c r="T421" s="13">
        <f t="shared" ref="T421:T440" si="15">+R421/$R$11</f>
        <v>9.3301010264215515E-4</v>
      </c>
      <c r="U421" s="62">
        <f>+R421/'סכום נכסי הקרן'!$C$42</f>
        <v>2.2818697095008451E-4</v>
      </c>
    </row>
    <row r="422" spans="2:21" ht="13.5" thickBot="1" x14ac:dyDescent="0.25">
      <c r="B422" s="58" t="s">
        <v>1100</v>
      </c>
      <c r="C422" s="14" t="s">
        <v>1101</v>
      </c>
      <c r="D422" s="14" t="s">
        <v>1096</v>
      </c>
      <c r="E422" s="14" t="s">
        <v>1097</v>
      </c>
      <c r="F422" s="54" t="s">
        <v>2591</v>
      </c>
      <c r="G422" s="14" t="s">
        <v>1098</v>
      </c>
      <c r="H422" s="14" t="s">
        <v>1102</v>
      </c>
      <c r="I422" s="14" t="s">
        <v>216</v>
      </c>
      <c r="J422" s="54" t="s">
        <v>2591</v>
      </c>
      <c r="K422" s="23">
        <v>2.6419999999999999</v>
      </c>
      <c r="L422" s="14" t="s">
        <v>50</v>
      </c>
      <c r="M422" s="13">
        <v>3.2550000000000003E-2</v>
      </c>
      <c r="N422" s="13">
        <v>6.9409999999999999E-2</v>
      </c>
      <c r="O422" s="23">
        <v>8927960</v>
      </c>
      <c r="P422" s="25">
        <v>88.303799999999995</v>
      </c>
      <c r="Q422" s="23">
        <v>0</v>
      </c>
      <c r="R422" s="23">
        <v>28594.28125</v>
      </c>
      <c r="S422" s="13">
        <v>8.9279600000000004E-3</v>
      </c>
      <c r="T422" s="13">
        <f t="shared" si="15"/>
        <v>9.218077104201439E-3</v>
      </c>
      <c r="U422" s="62">
        <f>+R422/'סכום נכסי הקרן'!$C$42</f>
        <v>2.2544719359794585E-3</v>
      </c>
    </row>
    <row r="423" spans="2:21" ht="13.5" thickBot="1" x14ac:dyDescent="0.25">
      <c r="B423" s="58" t="s">
        <v>1103</v>
      </c>
      <c r="C423" s="14" t="s">
        <v>1104</v>
      </c>
      <c r="D423" s="14" t="s">
        <v>1096</v>
      </c>
      <c r="E423" s="14" t="s">
        <v>1097</v>
      </c>
      <c r="F423" s="54" t="s">
        <v>2591</v>
      </c>
      <c r="G423" s="14" t="s">
        <v>1098</v>
      </c>
      <c r="H423" s="14" t="s">
        <v>1102</v>
      </c>
      <c r="I423" s="14" t="s">
        <v>216</v>
      </c>
      <c r="J423" s="54" t="s">
        <v>2591</v>
      </c>
      <c r="K423" s="23">
        <v>1.9870000000000001</v>
      </c>
      <c r="L423" s="14" t="s">
        <v>50</v>
      </c>
      <c r="M423" s="13">
        <v>3.2750000000000001E-2</v>
      </c>
      <c r="N423" s="13">
        <v>6.3990000000000005E-2</v>
      </c>
      <c r="O423" s="23">
        <v>4124150</v>
      </c>
      <c r="P423" s="25">
        <v>91.988</v>
      </c>
      <c r="Q423" s="23">
        <v>0</v>
      </c>
      <c r="R423" s="23">
        <v>13759.833689999999</v>
      </c>
      <c r="S423" s="13">
        <v>5.4988666659999998E-3</v>
      </c>
      <c r="T423" s="13">
        <f t="shared" si="15"/>
        <v>4.4358243099888589E-3</v>
      </c>
      <c r="U423" s="62">
        <f>+R423/'סכום נכסי הקרן'!$C$42</f>
        <v>1.0848728326699828E-3</v>
      </c>
    </row>
    <row r="424" spans="2:21" ht="13.5" thickBot="1" x14ac:dyDescent="0.25">
      <c r="B424" s="58" t="s">
        <v>1105</v>
      </c>
      <c r="C424" s="14" t="s">
        <v>1106</v>
      </c>
      <c r="D424" s="14" t="s">
        <v>1096</v>
      </c>
      <c r="E424" s="14" t="s">
        <v>1097</v>
      </c>
      <c r="F424" s="54" t="s">
        <v>2591</v>
      </c>
      <c r="G424" s="14" t="s">
        <v>1107</v>
      </c>
      <c r="H424" s="14" t="s">
        <v>1108</v>
      </c>
      <c r="I424" s="14" t="s">
        <v>216</v>
      </c>
      <c r="J424" s="54" t="s">
        <v>2591</v>
      </c>
      <c r="K424" s="23">
        <v>9.4570000000000007</v>
      </c>
      <c r="L424" s="14" t="s">
        <v>50</v>
      </c>
      <c r="M424" s="13">
        <v>6.3750000000000001E-2</v>
      </c>
      <c r="N424" s="13">
        <v>6.8720000000000003E-2</v>
      </c>
      <c r="O424" s="23">
        <v>3322000</v>
      </c>
      <c r="P424" s="25">
        <v>96.061700000000002</v>
      </c>
      <c r="Q424" s="23">
        <v>0</v>
      </c>
      <c r="R424" s="23">
        <v>11574.37241</v>
      </c>
      <c r="S424" s="13">
        <v>4.7929591679999996E-3</v>
      </c>
      <c r="T424" s="13">
        <f t="shared" si="15"/>
        <v>3.7312865595501492E-3</v>
      </c>
      <c r="U424" s="62">
        <f>+R424/'סכום נכסי הקרן'!$C$42</f>
        <v>9.1256351389912738E-4</v>
      </c>
    </row>
    <row r="425" spans="2:21" ht="13.5" thickBot="1" x14ac:dyDescent="0.25">
      <c r="B425" s="58" t="s">
        <v>1109</v>
      </c>
      <c r="C425" s="14" t="s">
        <v>1110</v>
      </c>
      <c r="D425" s="14" t="s">
        <v>1096</v>
      </c>
      <c r="E425" s="14" t="s">
        <v>1097</v>
      </c>
      <c r="F425" s="54" t="s">
        <v>2591</v>
      </c>
      <c r="G425" s="14" t="s">
        <v>1098</v>
      </c>
      <c r="H425" s="14" t="s">
        <v>1108</v>
      </c>
      <c r="I425" s="14" t="s">
        <v>216</v>
      </c>
      <c r="J425" s="54" t="s">
        <v>2591</v>
      </c>
      <c r="K425" s="23">
        <v>3.8839999999999999</v>
      </c>
      <c r="L425" s="14" t="s">
        <v>52</v>
      </c>
      <c r="M425" s="13">
        <v>6.6250000000000003E-2</v>
      </c>
      <c r="N425" s="13">
        <v>6.2609999999999999E-2</v>
      </c>
      <c r="O425" s="23">
        <v>560000</v>
      </c>
      <c r="P425" s="25">
        <v>102.9332</v>
      </c>
      <c r="Q425" s="23">
        <v>0</v>
      </c>
      <c r="R425" s="23">
        <v>2663.60653</v>
      </c>
      <c r="S425" s="13">
        <v>7.4666666600000005E-4</v>
      </c>
      <c r="T425" s="13">
        <f t="shared" si="15"/>
        <v>8.586797532738979E-4</v>
      </c>
      <c r="U425" s="62">
        <f>+R425/'סכום נכסי הקרן'!$C$42</f>
        <v>2.1000794242298461E-4</v>
      </c>
    </row>
    <row r="426" spans="2:21" ht="13.5" thickBot="1" x14ac:dyDescent="0.25">
      <c r="B426" s="58" t="s">
        <v>1111</v>
      </c>
      <c r="C426" s="14" t="s">
        <v>1112</v>
      </c>
      <c r="D426" s="14" t="s">
        <v>1096</v>
      </c>
      <c r="E426" s="14" t="s">
        <v>1097</v>
      </c>
      <c r="F426" s="54" t="s">
        <v>2591</v>
      </c>
      <c r="G426" s="14" t="s">
        <v>1098</v>
      </c>
      <c r="H426" s="14" t="s">
        <v>1108</v>
      </c>
      <c r="I426" s="14" t="s">
        <v>216</v>
      </c>
      <c r="J426" s="54" t="s">
        <v>2591</v>
      </c>
      <c r="K426" s="23">
        <v>2.1829999999999998</v>
      </c>
      <c r="L426" s="14" t="s">
        <v>50</v>
      </c>
      <c r="M426" s="13">
        <v>3.0769999999999999E-2</v>
      </c>
      <c r="N426" s="13">
        <v>6.9750000000000006E-2</v>
      </c>
      <c r="O426" s="23">
        <v>9352770</v>
      </c>
      <c r="P426" s="25">
        <v>89.531499999999994</v>
      </c>
      <c r="Q426" s="23">
        <v>0</v>
      </c>
      <c r="R426" s="23">
        <v>30371.320210000002</v>
      </c>
      <c r="S426" s="13">
        <v>1.558795E-2</v>
      </c>
      <c r="T426" s="13">
        <f t="shared" si="15"/>
        <v>9.7909497708452264E-3</v>
      </c>
      <c r="U426" s="62">
        <f>+R426/'סכום נכסי הקרן'!$C$42</f>
        <v>2.3945798278140235E-3</v>
      </c>
    </row>
    <row r="427" spans="2:21" ht="13.5" thickBot="1" x14ac:dyDescent="0.25">
      <c r="B427" s="58" t="s">
        <v>1113</v>
      </c>
      <c r="C427" s="14" t="s">
        <v>1114</v>
      </c>
      <c r="D427" s="14" t="s">
        <v>1096</v>
      </c>
      <c r="E427" s="14" t="s">
        <v>1097</v>
      </c>
      <c r="F427" s="54" t="s">
        <v>2591</v>
      </c>
      <c r="G427" s="14" t="s">
        <v>1115</v>
      </c>
      <c r="H427" s="14" t="s">
        <v>1116</v>
      </c>
      <c r="I427" s="14" t="s">
        <v>216</v>
      </c>
      <c r="J427" s="54" t="s">
        <v>2591</v>
      </c>
      <c r="K427" s="23">
        <v>2.1219999999999999</v>
      </c>
      <c r="L427" s="14" t="s">
        <v>50</v>
      </c>
      <c r="M427" s="13">
        <v>4.8750000000000002E-2</v>
      </c>
      <c r="N427" s="13">
        <v>8.6300000000000002E-2</v>
      </c>
      <c r="O427" s="23">
        <v>250000</v>
      </c>
      <c r="P427" s="25">
        <v>93.716800000000006</v>
      </c>
      <c r="Q427" s="23">
        <v>0</v>
      </c>
      <c r="R427" s="23">
        <v>849.77707999999996</v>
      </c>
      <c r="S427" s="13">
        <v>4.0000000000000002E-4</v>
      </c>
      <c r="T427" s="13">
        <f t="shared" si="15"/>
        <v>2.7394675796661803E-4</v>
      </c>
      <c r="U427" s="62">
        <f>+R427/'סכום נכסי הקרן'!$C$42</f>
        <v>6.6999361234112894E-5</v>
      </c>
    </row>
    <row r="428" spans="2:21" ht="13.5" thickBot="1" x14ac:dyDescent="0.25">
      <c r="B428" s="58" t="s">
        <v>1117</v>
      </c>
      <c r="C428" s="14" t="s">
        <v>1118</v>
      </c>
      <c r="D428" s="14" t="s">
        <v>1096</v>
      </c>
      <c r="E428" s="14" t="s">
        <v>1097</v>
      </c>
      <c r="F428" s="54" t="s">
        <v>2591</v>
      </c>
      <c r="G428" s="14" t="s">
        <v>1115</v>
      </c>
      <c r="H428" s="14" t="s">
        <v>1116</v>
      </c>
      <c r="I428" s="14" t="s">
        <v>216</v>
      </c>
      <c r="J428" s="54" t="s">
        <v>2591</v>
      </c>
      <c r="K428" s="23">
        <v>3.7639999999999998</v>
      </c>
      <c r="L428" s="14" t="s">
        <v>50</v>
      </c>
      <c r="M428" s="13">
        <v>5.3749999999999999E-2</v>
      </c>
      <c r="N428" s="13">
        <v>8.7669999999999998E-2</v>
      </c>
      <c r="O428" s="23">
        <v>600000</v>
      </c>
      <c r="P428" s="25">
        <v>89.549599999999998</v>
      </c>
      <c r="Q428" s="23">
        <v>0</v>
      </c>
      <c r="R428" s="23">
        <v>1948.7783999999999</v>
      </c>
      <c r="S428" s="13">
        <v>9.6000000000000002E-4</v>
      </c>
      <c r="T428" s="13">
        <f t="shared" si="15"/>
        <v>6.2823714270497058E-4</v>
      </c>
      <c r="U428" s="62">
        <f>+R428/'סכום נכסי הקרן'!$C$42</f>
        <v>1.5364842269791103E-4</v>
      </c>
    </row>
    <row r="429" spans="2:21" ht="13.5" thickBot="1" x14ac:dyDescent="0.25">
      <c r="B429" s="58" t="s">
        <v>1119</v>
      </c>
      <c r="C429" s="14" t="s">
        <v>1120</v>
      </c>
      <c r="D429" s="14" t="s">
        <v>1096</v>
      </c>
      <c r="E429" s="14" t="s">
        <v>1097</v>
      </c>
      <c r="F429" s="54" t="s">
        <v>2591</v>
      </c>
      <c r="G429" s="14" t="s">
        <v>1115</v>
      </c>
      <c r="H429" s="14" t="s">
        <v>1116</v>
      </c>
      <c r="I429" s="14" t="s">
        <v>216</v>
      </c>
      <c r="J429" s="54" t="s">
        <v>2591</v>
      </c>
      <c r="K429" s="23">
        <v>5.7750000000000004</v>
      </c>
      <c r="L429" s="14" t="s">
        <v>50</v>
      </c>
      <c r="M429" s="13">
        <v>5.8749999999999997E-2</v>
      </c>
      <c r="N429" s="13">
        <v>8.7620000000000003E-2</v>
      </c>
      <c r="O429" s="23">
        <v>250000</v>
      </c>
      <c r="P429" s="25">
        <v>86.240399999999994</v>
      </c>
      <c r="Q429" s="23">
        <v>0</v>
      </c>
      <c r="R429" s="23">
        <v>781.98482999999999</v>
      </c>
      <c r="S429" s="13">
        <v>4.0000000000000002E-4</v>
      </c>
      <c r="T429" s="13">
        <f t="shared" si="15"/>
        <v>2.5209224160008758E-4</v>
      </c>
      <c r="U429" s="62">
        <f>+R429/'סכום נכסי הקרן'!$C$42</f>
        <v>6.1654386000580718E-5</v>
      </c>
    </row>
    <row r="430" spans="2:21" ht="13.5" thickBot="1" x14ac:dyDescent="0.25">
      <c r="B430" s="58" t="s">
        <v>1121</v>
      </c>
      <c r="C430" s="14" t="s">
        <v>1122</v>
      </c>
      <c r="D430" s="14" t="s">
        <v>1096</v>
      </c>
      <c r="E430" s="14" t="s">
        <v>1097</v>
      </c>
      <c r="F430" s="54" t="s">
        <v>2591</v>
      </c>
      <c r="G430" s="14" t="s">
        <v>1115</v>
      </c>
      <c r="H430" s="14" t="s">
        <v>1116</v>
      </c>
      <c r="I430" s="14" t="s">
        <v>216</v>
      </c>
      <c r="J430" s="54" t="s">
        <v>2591</v>
      </c>
      <c r="K430" s="23">
        <v>6.48</v>
      </c>
      <c r="L430" s="14" t="s">
        <v>50</v>
      </c>
      <c r="M430" s="13">
        <v>8.5000000000000006E-2</v>
      </c>
      <c r="N430" s="13">
        <v>9.1850000000000001E-2</v>
      </c>
      <c r="O430" s="23">
        <v>4771000</v>
      </c>
      <c r="P430" s="25">
        <v>99.626499999999993</v>
      </c>
      <c r="Q430" s="23">
        <v>0</v>
      </c>
      <c r="R430" s="23">
        <v>17239.785</v>
      </c>
      <c r="S430" s="13">
        <v>6.3613333330000002E-3</v>
      </c>
      <c r="T430" s="13">
        <f t="shared" si="15"/>
        <v>5.5576730885605113E-3</v>
      </c>
      <c r="U430" s="62">
        <f>+R430/'סכום נכסי הקרן'!$C$42</f>
        <v>1.3592442182759755E-3</v>
      </c>
    </row>
    <row r="431" spans="2:21" ht="13.5" thickBot="1" x14ac:dyDescent="0.25">
      <c r="B431" s="58" t="s">
        <v>1123</v>
      </c>
      <c r="C431" s="14" t="s">
        <v>1124</v>
      </c>
      <c r="D431" s="14" t="s">
        <v>1096</v>
      </c>
      <c r="E431" s="14" t="s">
        <v>1097</v>
      </c>
      <c r="F431" s="54" t="s">
        <v>2591</v>
      </c>
      <c r="G431" s="14" t="s">
        <v>1115</v>
      </c>
      <c r="H431" s="14" t="s">
        <v>1116</v>
      </c>
      <c r="I431" s="14" t="s">
        <v>216</v>
      </c>
      <c r="J431" s="54" t="s">
        <v>2591</v>
      </c>
      <c r="K431" s="23">
        <v>1.4470000000000001</v>
      </c>
      <c r="L431" s="14" t="s">
        <v>50</v>
      </c>
      <c r="M431" s="13">
        <v>6.1249999999999999E-2</v>
      </c>
      <c r="N431" s="13">
        <v>8.2489999999999994E-2</v>
      </c>
      <c r="O431" s="23">
        <v>6031545</v>
      </c>
      <c r="P431" s="25">
        <v>97.125</v>
      </c>
      <c r="Q431" s="23">
        <v>0</v>
      </c>
      <c r="R431" s="23">
        <v>21247.466820000001</v>
      </c>
      <c r="S431" s="13">
        <v>1.0052574999999999E-2</v>
      </c>
      <c r="T431" s="13">
        <f t="shared" si="15"/>
        <v>6.8496489106793616E-3</v>
      </c>
      <c r="U431" s="62">
        <f>+R431/'סכום נכסי הקרן'!$C$42</f>
        <v>1.6752237007651562E-3</v>
      </c>
    </row>
    <row r="432" spans="2:21" ht="13.5" thickBot="1" x14ac:dyDescent="0.25">
      <c r="B432" s="58" t="s">
        <v>1125</v>
      </c>
      <c r="C432" s="14" t="s">
        <v>1126</v>
      </c>
      <c r="D432" s="14" t="s">
        <v>1096</v>
      </c>
      <c r="E432" s="14" t="s">
        <v>1097</v>
      </c>
      <c r="F432" s="54" t="s">
        <v>2591</v>
      </c>
      <c r="G432" s="14" t="s">
        <v>1115</v>
      </c>
      <c r="H432" s="14" t="s">
        <v>1116</v>
      </c>
      <c r="I432" s="14" t="s">
        <v>216</v>
      </c>
      <c r="J432" s="54" t="s">
        <v>2591</v>
      </c>
      <c r="K432" s="23">
        <v>3.1669999999999998</v>
      </c>
      <c r="L432" s="14" t="s">
        <v>50</v>
      </c>
      <c r="M432" s="13">
        <v>6.5000000000000002E-2</v>
      </c>
      <c r="N432" s="13">
        <v>8.362E-2</v>
      </c>
      <c r="O432" s="23">
        <v>3852135</v>
      </c>
      <c r="P432" s="25">
        <v>94.515199999999993</v>
      </c>
      <c r="Q432" s="23">
        <v>0</v>
      </c>
      <c r="R432" s="23">
        <v>13205.37419</v>
      </c>
      <c r="S432" s="13">
        <v>6.4202249999999999E-3</v>
      </c>
      <c r="T432" s="13">
        <f t="shared" si="15"/>
        <v>4.2570805123227787E-3</v>
      </c>
      <c r="U432" s="62">
        <f>+R432/'סכום נכסי הקרן'!$C$42</f>
        <v>1.041157329858133E-3</v>
      </c>
    </row>
    <row r="433" spans="2:21" ht="13.5" thickBot="1" x14ac:dyDescent="0.25">
      <c r="B433" s="58" t="s">
        <v>1127</v>
      </c>
      <c r="C433" s="14" t="s">
        <v>1128</v>
      </c>
      <c r="D433" s="14" t="s">
        <v>1096</v>
      </c>
      <c r="E433" s="14" t="s">
        <v>1097</v>
      </c>
      <c r="F433" s="54" t="s">
        <v>2591</v>
      </c>
      <c r="G433" s="14" t="s">
        <v>1115</v>
      </c>
      <c r="H433" s="14" t="s">
        <v>1116</v>
      </c>
      <c r="I433" s="14" t="s">
        <v>216</v>
      </c>
      <c r="J433" s="54" t="s">
        <v>2591</v>
      </c>
      <c r="K433" s="23">
        <v>5.2990000000000004</v>
      </c>
      <c r="L433" s="14" t="s">
        <v>50</v>
      </c>
      <c r="M433" s="13">
        <v>6.7500000000000004E-2</v>
      </c>
      <c r="N433" s="13">
        <v>8.4370000000000001E-2</v>
      </c>
      <c r="O433" s="23">
        <v>5823615</v>
      </c>
      <c r="P433" s="25">
        <v>91.753299999999996</v>
      </c>
      <c r="Q433" s="23">
        <v>0</v>
      </c>
      <c r="R433" s="23">
        <v>19380.362880000001</v>
      </c>
      <c r="S433" s="13">
        <v>1.0588390909E-2</v>
      </c>
      <c r="T433" s="13">
        <f t="shared" si="15"/>
        <v>6.247741559695384E-3</v>
      </c>
      <c r="U433" s="62">
        <f>+R433/'סכום נכסי הקרן'!$C$42</f>
        <v>1.5280147747045762E-3</v>
      </c>
    </row>
    <row r="434" spans="2:21" ht="13.5" thickBot="1" x14ac:dyDescent="0.25">
      <c r="B434" s="58" t="s">
        <v>1129</v>
      </c>
      <c r="C434" s="14" t="s">
        <v>1130</v>
      </c>
      <c r="D434" s="14" t="s">
        <v>1096</v>
      </c>
      <c r="E434" s="14" t="s">
        <v>1097</v>
      </c>
      <c r="F434" s="54" t="s">
        <v>2591</v>
      </c>
      <c r="G434" s="14" t="s">
        <v>1131</v>
      </c>
      <c r="H434" s="14" t="s">
        <v>1116</v>
      </c>
      <c r="I434" s="14" t="s">
        <v>216</v>
      </c>
      <c r="J434" s="54" t="s">
        <v>2591</v>
      </c>
      <c r="K434" s="23">
        <v>3.1240000000000001</v>
      </c>
      <c r="L434" s="14" t="s">
        <v>51</v>
      </c>
      <c r="M434" s="13">
        <v>1.8749999999999999E-2</v>
      </c>
      <c r="N434" s="13">
        <v>4.8489999999999998E-2</v>
      </c>
      <c r="O434" s="23">
        <v>322500</v>
      </c>
      <c r="P434" s="25">
        <v>92.691199999999995</v>
      </c>
      <c r="Q434" s="23">
        <v>0</v>
      </c>
      <c r="R434" s="23">
        <v>1199.18406</v>
      </c>
      <c r="S434" s="13">
        <v>4.6071428499999998E-4</v>
      </c>
      <c r="T434" s="13">
        <f t="shared" si="15"/>
        <v>3.8658678043216509E-4</v>
      </c>
      <c r="U434" s="62">
        <f>+R434/'סכום נכסי הקרן'!$C$42</f>
        <v>9.4547814848254221E-5</v>
      </c>
    </row>
    <row r="435" spans="2:21" ht="13.5" thickBot="1" x14ac:dyDescent="0.25">
      <c r="B435" s="58" t="s">
        <v>1132</v>
      </c>
      <c r="C435" s="14" t="s">
        <v>1133</v>
      </c>
      <c r="D435" s="14" t="s">
        <v>1096</v>
      </c>
      <c r="E435" s="14" t="s">
        <v>1097</v>
      </c>
      <c r="F435" s="54" t="s">
        <v>2591</v>
      </c>
      <c r="G435" s="14" t="s">
        <v>1131</v>
      </c>
      <c r="H435" s="14" t="s">
        <v>1116</v>
      </c>
      <c r="I435" s="14" t="s">
        <v>216</v>
      </c>
      <c r="J435" s="54" t="s">
        <v>2591</v>
      </c>
      <c r="K435" s="23">
        <v>3.1589999999999998</v>
      </c>
      <c r="L435" s="14" t="s">
        <v>51</v>
      </c>
      <c r="M435" s="13">
        <v>3.7499999999999999E-2</v>
      </c>
      <c r="N435" s="13">
        <v>4.8079999999999998E-2</v>
      </c>
      <c r="O435" s="23">
        <v>1868335</v>
      </c>
      <c r="P435" s="25">
        <v>97.3185</v>
      </c>
      <c r="Q435" s="23">
        <v>0</v>
      </c>
      <c r="R435" s="23">
        <v>7294.0339199999999</v>
      </c>
      <c r="S435" s="13">
        <v>1.698486363E-3</v>
      </c>
      <c r="T435" s="13">
        <f t="shared" si="15"/>
        <v>2.3514130845733593E-3</v>
      </c>
      <c r="U435" s="62">
        <f>+R435/'סכום נכסי הקרן'!$C$42</f>
        <v>5.7508683743265061E-4</v>
      </c>
    </row>
    <row r="436" spans="2:21" ht="13.5" thickBot="1" x14ac:dyDescent="0.25">
      <c r="B436" s="58" t="s">
        <v>1134</v>
      </c>
      <c r="C436" s="14" t="s">
        <v>1135</v>
      </c>
      <c r="D436" s="14" t="s">
        <v>1096</v>
      </c>
      <c r="E436" s="14" t="s">
        <v>1097</v>
      </c>
      <c r="F436" s="54" t="s">
        <v>2591</v>
      </c>
      <c r="G436" s="14" t="s">
        <v>1131</v>
      </c>
      <c r="H436" s="14" t="s">
        <v>1116</v>
      </c>
      <c r="I436" s="14" t="s">
        <v>216</v>
      </c>
      <c r="J436" s="54" t="s">
        <v>2591</v>
      </c>
      <c r="K436" s="23">
        <v>5.548</v>
      </c>
      <c r="L436" s="14" t="s">
        <v>51</v>
      </c>
      <c r="M436" s="13">
        <v>4.3749999999999997E-2</v>
      </c>
      <c r="N436" s="13">
        <v>5.4780000000000002E-2</v>
      </c>
      <c r="O436" s="23">
        <v>6751365</v>
      </c>
      <c r="P436" s="25">
        <v>94.801299999999998</v>
      </c>
      <c r="Q436" s="23">
        <v>0</v>
      </c>
      <c r="R436" s="23">
        <v>25675.771580000001</v>
      </c>
      <c r="S436" s="13">
        <v>4.5009100000000003E-3</v>
      </c>
      <c r="T436" s="13">
        <f t="shared" si="15"/>
        <v>8.2772229896250337E-3</v>
      </c>
      <c r="U436" s="62">
        <f>+R436/'סכום נכסי הקרן'!$C$42</f>
        <v>2.0243665492284046E-3</v>
      </c>
    </row>
    <row r="437" spans="2:21" ht="13.5" thickBot="1" x14ac:dyDescent="0.25">
      <c r="B437" s="58" t="s">
        <v>1136</v>
      </c>
      <c r="C437" s="14" t="s">
        <v>1137</v>
      </c>
      <c r="D437" s="14" t="s">
        <v>1096</v>
      </c>
      <c r="E437" s="14" t="s">
        <v>1097</v>
      </c>
      <c r="F437" s="54" t="s">
        <v>2591</v>
      </c>
      <c r="G437" s="14" t="s">
        <v>1131</v>
      </c>
      <c r="H437" s="14" t="s">
        <v>1116</v>
      </c>
      <c r="I437" s="14" t="s">
        <v>216</v>
      </c>
      <c r="J437" s="54" t="s">
        <v>2591</v>
      </c>
      <c r="K437" s="23">
        <v>3.11</v>
      </c>
      <c r="L437" s="14" t="s">
        <v>50</v>
      </c>
      <c r="M437" s="13">
        <v>4.7500000000000001E-2</v>
      </c>
      <c r="N437" s="13">
        <v>5.9389999999999998E-2</v>
      </c>
      <c r="O437" s="23">
        <v>1052000</v>
      </c>
      <c r="P437" s="25">
        <v>97.140500000000003</v>
      </c>
      <c r="Q437" s="23">
        <v>0</v>
      </c>
      <c r="R437" s="23">
        <v>3706.4967999999999</v>
      </c>
      <c r="S437" s="13">
        <v>1.052E-3</v>
      </c>
      <c r="T437" s="13">
        <f t="shared" si="15"/>
        <v>1.1948813467334801E-3</v>
      </c>
      <c r="U437" s="62">
        <f>+R437/'סכום נכסי הקרן'!$C$42</f>
        <v>2.9223301482346817E-4</v>
      </c>
    </row>
    <row r="438" spans="2:21" ht="13.5" thickBot="1" x14ac:dyDescent="0.25">
      <c r="B438" s="58" t="s">
        <v>1138</v>
      </c>
      <c r="C438" s="14" t="s">
        <v>1139</v>
      </c>
      <c r="D438" s="14" t="s">
        <v>1096</v>
      </c>
      <c r="E438" s="14" t="s">
        <v>1097</v>
      </c>
      <c r="F438" s="54" t="s">
        <v>2591</v>
      </c>
      <c r="G438" s="14" t="s">
        <v>1131</v>
      </c>
      <c r="H438" s="14" t="s">
        <v>1116</v>
      </c>
      <c r="I438" s="14" t="s">
        <v>216</v>
      </c>
      <c r="J438" s="54" t="s">
        <v>2591</v>
      </c>
      <c r="K438" s="23">
        <v>0.79900000000000004</v>
      </c>
      <c r="L438" s="14" t="s">
        <v>51</v>
      </c>
      <c r="M438" s="13">
        <v>0.06</v>
      </c>
      <c r="N438" s="13">
        <v>4.7109999999999999E-2</v>
      </c>
      <c r="O438" s="23">
        <v>1200000</v>
      </c>
      <c r="P438" s="25">
        <v>103.86799999999999</v>
      </c>
      <c r="Q438" s="23">
        <v>0</v>
      </c>
      <c r="R438" s="23">
        <v>5000.1224300000003</v>
      </c>
      <c r="S438" s="13">
        <v>1.1999999999999999E-3</v>
      </c>
      <c r="T438" s="13">
        <f t="shared" si="15"/>
        <v>1.6119137140468277E-3</v>
      </c>
      <c r="U438" s="62">
        <f>+R438/'סכום נכסי הקרן'!$C$42</f>
        <v>3.9422692937583163E-4</v>
      </c>
    </row>
    <row r="439" spans="2:21" ht="13.5" thickBot="1" x14ac:dyDescent="0.25">
      <c r="B439" s="58" t="s">
        <v>1140</v>
      </c>
      <c r="C439" s="14" t="s">
        <v>1141</v>
      </c>
      <c r="D439" s="14" t="s">
        <v>1096</v>
      </c>
      <c r="E439" s="14" t="s">
        <v>1097</v>
      </c>
      <c r="F439" s="54" t="s">
        <v>2591</v>
      </c>
      <c r="G439" s="14" t="s">
        <v>1131</v>
      </c>
      <c r="H439" s="14" t="s">
        <v>1116</v>
      </c>
      <c r="I439" s="14" t="s">
        <v>216</v>
      </c>
      <c r="J439" s="54" t="s">
        <v>2591</v>
      </c>
      <c r="K439" s="23">
        <v>4.54</v>
      </c>
      <c r="L439" s="14" t="s">
        <v>51</v>
      </c>
      <c r="M439" s="13">
        <v>7.3749999999999996E-2</v>
      </c>
      <c r="N439" s="13">
        <v>5.3879999999999997E-2</v>
      </c>
      <c r="O439" s="23">
        <v>935000</v>
      </c>
      <c r="P439" s="25">
        <v>111.8425</v>
      </c>
      <c r="Q439" s="23">
        <v>0</v>
      </c>
      <c r="R439" s="23">
        <v>4195.0399399999997</v>
      </c>
      <c r="S439" s="13">
        <v>1.1687500000000001E-3</v>
      </c>
      <c r="T439" s="13">
        <f t="shared" si="15"/>
        <v>1.3523753677887804E-3</v>
      </c>
      <c r="U439" s="62">
        <f>+R439/'סכום נכסי הקרן'!$C$42</f>
        <v>3.307514440511755E-4</v>
      </c>
    </row>
    <row r="440" spans="2:21" ht="13.5" thickBot="1" x14ac:dyDescent="0.25">
      <c r="B440" s="58" t="s">
        <v>1142</v>
      </c>
      <c r="C440" s="14" t="s">
        <v>1143</v>
      </c>
      <c r="D440" s="14" t="s">
        <v>1096</v>
      </c>
      <c r="E440" s="14" t="s">
        <v>1097</v>
      </c>
      <c r="F440" s="54" t="s">
        <v>2591</v>
      </c>
      <c r="G440" s="14" t="s">
        <v>1131</v>
      </c>
      <c r="H440" s="14" t="s">
        <v>1116</v>
      </c>
      <c r="I440" s="14" t="s">
        <v>216</v>
      </c>
      <c r="J440" s="54" t="s">
        <v>2591</v>
      </c>
      <c r="K440" s="23">
        <v>5.7729999999999997</v>
      </c>
      <c r="L440" s="14" t="s">
        <v>51</v>
      </c>
      <c r="M440" s="13">
        <v>7.8750000000000001E-2</v>
      </c>
      <c r="N440" s="13">
        <v>5.6959999999999997E-2</v>
      </c>
      <c r="O440" s="23">
        <v>1950000</v>
      </c>
      <c r="P440" s="25">
        <v>115.7825</v>
      </c>
      <c r="Q440" s="23">
        <v>0</v>
      </c>
      <c r="R440" s="23">
        <v>9057.2250000000004</v>
      </c>
      <c r="S440" s="13">
        <v>3.8999999999999998E-3</v>
      </c>
      <c r="T440" s="13">
        <f t="shared" si="15"/>
        <v>2.9198215429912544E-3</v>
      </c>
      <c r="U440" s="62">
        <f>+R440/'סכום נכסי הקרן'!$C$42</f>
        <v>7.1410291455923736E-4</v>
      </c>
    </row>
    <row r="441" spans="2:21" ht="13.5" thickBot="1" x14ac:dyDescent="0.25">
      <c r="B441" s="57" t="s">
        <v>1144</v>
      </c>
      <c r="C441" s="54" t="s">
        <v>2591</v>
      </c>
      <c r="D441" s="54" t="s">
        <v>2591</v>
      </c>
      <c r="E441" s="54" t="s">
        <v>2591</v>
      </c>
      <c r="F441" s="54" t="s">
        <v>2591</v>
      </c>
      <c r="G441" s="54" t="s">
        <v>2591</v>
      </c>
      <c r="H441" s="54" t="s">
        <v>2591</v>
      </c>
      <c r="I441" s="54" t="s">
        <v>2591</v>
      </c>
      <c r="J441" s="54" t="s">
        <v>2591</v>
      </c>
      <c r="K441" s="22">
        <v>2.0412570563669998</v>
      </c>
      <c r="L441" s="54" t="s">
        <v>2591</v>
      </c>
      <c r="M441" s="54" t="s">
        <v>2591</v>
      </c>
      <c r="N441" s="54" t="s">
        <v>2591</v>
      </c>
      <c r="O441" s="54" t="s">
        <v>2591</v>
      </c>
      <c r="P441" s="54" t="s">
        <v>2591</v>
      </c>
      <c r="Q441" s="54" t="s">
        <v>2591</v>
      </c>
      <c r="R441" s="22">
        <f>SUM(R442:R501)</f>
        <v>372559.07272999996</v>
      </c>
      <c r="S441" s="54" t="s">
        <v>2591</v>
      </c>
      <c r="T441" s="20">
        <f t="shared" ref="T441:U441" si="16">SUM(T442:T501)</f>
        <v>0.12010367486662853</v>
      </c>
      <c r="U441" s="61">
        <f t="shared" si="16"/>
        <v>2.9373844602732058E-2</v>
      </c>
    </row>
    <row r="442" spans="2:21" ht="13.5" thickBot="1" x14ac:dyDescent="0.25">
      <c r="B442" s="58" t="s">
        <v>1145</v>
      </c>
      <c r="C442" s="14" t="s">
        <v>1146</v>
      </c>
      <c r="D442" s="14" t="s">
        <v>1096</v>
      </c>
      <c r="E442" s="14" t="s">
        <v>1097</v>
      </c>
      <c r="F442" s="54" t="s">
        <v>2591</v>
      </c>
      <c r="G442" s="14" t="s">
        <v>1147</v>
      </c>
      <c r="H442" s="14" t="s">
        <v>1148</v>
      </c>
      <c r="I442" s="14" t="s">
        <v>216</v>
      </c>
      <c r="J442" s="54" t="s">
        <v>2591</v>
      </c>
      <c r="K442" s="23">
        <v>7.0570000000000004</v>
      </c>
      <c r="L442" s="14" t="s">
        <v>50</v>
      </c>
      <c r="M442" s="13">
        <v>6.2E-2</v>
      </c>
      <c r="N442" s="13">
        <v>5.2600000000000001E-2</v>
      </c>
      <c r="O442" s="23">
        <v>959350</v>
      </c>
      <c r="P442" s="25">
        <v>108.05880000000001</v>
      </c>
      <c r="Q442" s="23">
        <v>0</v>
      </c>
      <c r="R442" s="23">
        <v>3759.97343</v>
      </c>
      <c r="S442" s="13">
        <v>1.0659444440000001E-3</v>
      </c>
      <c r="T442" s="13">
        <f t="shared" ref="T442:T501" si="17">+R442/$R$11</f>
        <v>1.2121208672621821E-3</v>
      </c>
      <c r="U442" s="62">
        <f>+R442/'סכום נכסי הקרן'!$C$42</f>
        <v>2.9644929711123357E-4</v>
      </c>
    </row>
    <row r="443" spans="2:21" ht="13.5" thickBot="1" x14ac:dyDescent="0.25">
      <c r="B443" s="58" t="s">
        <v>1149</v>
      </c>
      <c r="C443" s="14" t="s">
        <v>1150</v>
      </c>
      <c r="D443" s="14" t="s">
        <v>1096</v>
      </c>
      <c r="E443" s="14" t="s">
        <v>1097</v>
      </c>
      <c r="F443" s="54" t="s">
        <v>2591</v>
      </c>
      <c r="G443" s="14" t="s">
        <v>1151</v>
      </c>
      <c r="H443" s="14" t="s">
        <v>209</v>
      </c>
      <c r="I443" s="14" t="s">
        <v>210</v>
      </c>
      <c r="J443" s="54" t="s">
        <v>2591</v>
      </c>
      <c r="K443" s="23">
        <v>7.266</v>
      </c>
      <c r="L443" s="14" t="s">
        <v>50</v>
      </c>
      <c r="M443" s="13">
        <v>3.85E-2</v>
      </c>
      <c r="N443" s="13">
        <v>4.5400000000000003E-2</v>
      </c>
      <c r="O443" s="23">
        <v>1345000</v>
      </c>
      <c r="P443" s="25">
        <v>96.596800000000002</v>
      </c>
      <c r="Q443" s="23">
        <v>0</v>
      </c>
      <c r="R443" s="23">
        <v>4712.2961800000003</v>
      </c>
      <c r="S443" s="13">
        <v>4.5151788899999999E-4</v>
      </c>
      <c r="T443" s="13">
        <f t="shared" si="17"/>
        <v>1.5191257701248884E-3</v>
      </c>
      <c r="U443" s="62">
        <f>+R443/'סכום נכסי הקרן'!$C$42</f>
        <v>3.7153371329566847E-4</v>
      </c>
    </row>
    <row r="444" spans="2:21" ht="13.5" thickBot="1" x14ac:dyDescent="0.25">
      <c r="B444" s="58" t="s">
        <v>1152</v>
      </c>
      <c r="C444" s="14" t="s">
        <v>1153</v>
      </c>
      <c r="D444" s="14" t="s">
        <v>1096</v>
      </c>
      <c r="E444" s="14" t="s">
        <v>1097</v>
      </c>
      <c r="F444" s="54" t="s">
        <v>2591</v>
      </c>
      <c r="G444" s="14" t="s">
        <v>1154</v>
      </c>
      <c r="H444" s="14" t="s">
        <v>209</v>
      </c>
      <c r="I444" s="14" t="s">
        <v>210</v>
      </c>
      <c r="J444" s="54" t="s">
        <v>2591</v>
      </c>
      <c r="K444" s="23">
        <v>7.43</v>
      </c>
      <c r="L444" s="14" t="s">
        <v>50</v>
      </c>
      <c r="M444" s="13">
        <v>4.9500000000000002E-2</v>
      </c>
      <c r="N444" s="13">
        <v>4.5280000000000001E-2</v>
      </c>
      <c r="O444" s="23">
        <v>680000</v>
      </c>
      <c r="P444" s="25">
        <v>103.84399999999999</v>
      </c>
      <c r="Q444" s="23">
        <v>0</v>
      </c>
      <c r="R444" s="23">
        <v>2561.1668800000002</v>
      </c>
      <c r="S444" s="13">
        <v>3.8857142800000001E-4</v>
      </c>
      <c r="T444" s="13">
        <f t="shared" si="17"/>
        <v>8.2565578655931552E-4</v>
      </c>
      <c r="U444" s="62">
        <f>+R444/'סכום נכסי הקרן'!$C$42</f>
        <v>2.0193124645579509E-4</v>
      </c>
    </row>
    <row r="445" spans="2:21" ht="13.5" thickBot="1" x14ac:dyDescent="0.25">
      <c r="B445" s="58" t="s">
        <v>1155</v>
      </c>
      <c r="C445" s="14" t="s">
        <v>1156</v>
      </c>
      <c r="D445" s="14" t="s">
        <v>214</v>
      </c>
      <c r="E445" s="14" t="s">
        <v>1097</v>
      </c>
      <c r="F445" s="54" t="s">
        <v>2591</v>
      </c>
      <c r="G445" s="14" t="s">
        <v>1098</v>
      </c>
      <c r="H445" s="14" t="s">
        <v>1157</v>
      </c>
      <c r="I445" s="14" t="s">
        <v>216</v>
      </c>
      <c r="J445" s="54" t="s">
        <v>2591</v>
      </c>
      <c r="K445" s="23">
        <v>6.93</v>
      </c>
      <c r="L445" s="14" t="s">
        <v>50</v>
      </c>
      <c r="M445" s="13">
        <v>4.9119999999999997E-2</v>
      </c>
      <c r="N445" s="13">
        <v>5.2839999999999998E-2</v>
      </c>
      <c r="O445" s="23">
        <v>1605000</v>
      </c>
      <c r="P445" s="25">
        <v>100.99979999999999</v>
      </c>
      <c r="Q445" s="23">
        <v>0</v>
      </c>
      <c r="R445" s="23">
        <v>5879.5367100000003</v>
      </c>
      <c r="S445" s="13">
        <v>3.56666666E-4</v>
      </c>
      <c r="T445" s="13">
        <f t="shared" si="17"/>
        <v>1.8954147598923426E-3</v>
      </c>
      <c r="U445" s="62">
        <f>+R445/'סכום נכסי הקרן'!$C$42</f>
        <v>4.6356298986378609E-4</v>
      </c>
    </row>
    <row r="446" spans="2:21" ht="13.5" thickBot="1" x14ac:dyDescent="0.25">
      <c r="B446" s="58" t="s">
        <v>1158</v>
      </c>
      <c r="C446" s="14" t="s">
        <v>1159</v>
      </c>
      <c r="D446" s="14" t="s">
        <v>1096</v>
      </c>
      <c r="E446" s="14" t="s">
        <v>1097</v>
      </c>
      <c r="F446" s="54" t="s">
        <v>2591</v>
      </c>
      <c r="G446" s="14" t="s">
        <v>1160</v>
      </c>
      <c r="H446" s="14" t="s">
        <v>1161</v>
      </c>
      <c r="I446" s="14" t="s">
        <v>216</v>
      </c>
      <c r="J446" s="54" t="s">
        <v>2591</v>
      </c>
      <c r="K446" s="23">
        <v>3.2549999999999999</v>
      </c>
      <c r="L446" s="14" t="s">
        <v>51</v>
      </c>
      <c r="M446" s="13">
        <v>3.7499999999999999E-3</v>
      </c>
      <c r="N446" s="13">
        <v>7.1929999999999994E-2</v>
      </c>
      <c r="O446" s="23">
        <v>1290000</v>
      </c>
      <c r="P446" s="25">
        <v>80.948499999999996</v>
      </c>
      <c r="Q446" s="23">
        <v>0</v>
      </c>
      <c r="R446" s="23">
        <v>4189.05573</v>
      </c>
      <c r="S446" s="13">
        <v>1.0319999999999999E-3</v>
      </c>
      <c r="T446" s="13">
        <f t="shared" si="17"/>
        <v>1.3504462089928156E-3</v>
      </c>
      <c r="U446" s="62">
        <f>+R446/'סכום נכסי הקרן'!$C$42</f>
        <v>3.3027962825744899E-4</v>
      </c>
    </row>
    <row r="447" spans="2:21" ht="13.5" thickBot="1" x14ac:dyDescent="0.25">
      <c r="B447" s="58" t="s">
        <v>1162</v>
      </c>
      <c r="C447" s="14" t="s">
        <v>1163</v>
      </c>
      <c r="D447" s="14" t="s">
        <v>1096</v>
      </c>
      <c r="E447" s="14" t="s">
        <v>1097</v>
      </c>
      <c r="F447" s="54" t="s">
        <v>2591</v>
      </c>
      <c r="G447" s="14" t="s">
        <v>1160</v>
      </c>
      <c r="H447" s="14" t="s">
        <v>1161</v>
      </c>
      <c r="I447" s="14" t="s">
        <v>216</v>
      </c>
      <c r="J447" s="54" t="s">
        <v>2591</v>
      </c>
      <c r="K447" s="23">
        <v>2.5329999999999999</v>
      </c>
      <c r="L447" s="14" t="s">
        <v>51</v>
      </c>
      <c r="M447" s="13">
        <v>0</v>
      </c>
      <c r="N447" s="13">
        <v>7.0660000000000001E-2</v>
      </c>
      <c r="O447" s="23">
        <v>3760000</v>
      </c>
      <c r="P447" s="25">
        <v>84.119</v>
      </c>
      <c r="Q447" s="23">
        <v>0</v>
      </c>
      <c r="R447" s="23">
        <v>12688.18694</v>
      </c>
      <c r="S447" s="13">
        <v>3.7599999999999999E-3</v>
      </c>
      <c r="T447" s="13">
        <f t="shared" si="17"/>
        <v>4.0903523506275134E-3</v>
      </c>
      <c r="U447" s="62">
        <f>+R447/'סכום נכסי הקרן'!$C$42</f>
        <v>1.000380500023622E-3</v>
      </c>
    </row>
    <row r="448" spans="2:21" ht="13.5" thickBot="1" x14ac:dyDescent="0.25">
      <c r="B448" s="58" t="s">
        <v>1164</v>
      </c>
      <c r="C448" s="14" t="s">
        <v>1165</v>
      </c>
      <c r="D448" s="14" t="s">
        <v>1096</v>
      </c>
      <c r="E448" s="14" t="s">
        <v>1097</v>
      </c>
      <c r="F448" s="54" t="s">
        <v>2591</v>
      </c>
      <c r="G448" s="14" t="s">
        <v>1160</v>
      </c>
      <c r="H448" s="14" t="s">
        <v>1161</v>
      </c>
      <c r="I448" s="14" t="s">
        <v>216</v>
      </c>
      <c r="J448" s="54" t="s">
        <v>2591</v>
      </c>
      <c r="K448" s="23">
        <v>1.5069999999999999</v>
      </c>
      <c r="L448" s="14" t="s">
        <v>51</v>
      </c>
      <c r="M448" s="13">
        <v>6.2500000000000003E-3</v>
      </c>
      <c r="N448" s="13">
        <v>5.8430000000000003E-2</v>
      </c>
      <c r="O448" s="23">
        <v>650000</v>
      </c>
      <c r="P448" s="25">
        <v>92.944000000000003</v>
      </c>
      <c r="Q448" s="23">
        <v>0</v>
      </c>
      <c r="R448" s="23">
        <v>2423.5519800000002</v>
      </c>
      <c r="S448" s="13">
        <v>8.1249999999999996E-4</v>
      </c>
      <c r="T448" s="13">
        <f t="shared" si="17"/>
        <v>7.8129220393256316E-4</v>
      </c>
      <c r="U448" s="62">
        <f>+R448/'סכום נכסי הקרן'!$C$42</f>
        <v>1.9108121223706054E-4</v>
      </c>
    </row>
    <row r="449" spans="2:21" ht="13.5" thickBot="1" x14ac:dyDescent="0.25">
      <c r="B449" s="58" t="s">
        <v>1166</v>
      </c>
      <c r="C449" s="14" t="s">
        <v>1167</v>
      </c>
      <c r="D449" s="14" t="s">
        <v>214</v>
      </c>
      <c r="E449" s="14" t="s">
        <v>1097</v>
      </c>
      <c r="F449" s="54" t="s">
        <v>2591</v>
      </c>
      <c r="G449" s="14" t="s">
        <v>1160</v>
      </c>
      <c r="H449" s="14" t="s">
        <v>1161</v>
      </c>
      <c r="I449" s="14" t="s">
        <v>216</v>
      </c>
      <c r="J449" s="54" t="s">
        <v>2591</v>
      </c>
      <c r="K449" s="23">
        <v>4.3479999999999999</v>
      </c>
      <c r="L449" s="14" t="s">
        <v>51</v>
      </c>
      <c r="M449" s="13">
        <v>1.4500000000000001E-2</v>
      </c>
      <c r="N449" s="13">
        <v>7.2849999999999998E-2</v>
      </c>
      <c r="O449" s="23">
        <v>4845000</v>
      </c>
      <c r="P449" s="25">
        <v>78.910200000000003</v>
      </c>
      <c r="Q449" s="23">
        <v>0</v>
      </c>
      <c r="R449" s="23">
        <v>15337.14587</v>
      </c>
      <c r="S449" s="13">
        <v>8.0750000000000006E-3</v>
      </c>
      <c r="T449" s="13">
        <f t="shared" si="17"/>
        <v>4.9443100860611655E-3</v>
      </c>
      <c r="U449" s="62">
        <f>+R449/'סכום נכסי הקרן'!$C$42</f>
        <v>1.2092335750505448E-3</v>
      </c>
    </row>
    <row r="450" spans="2:21" ht="13.5" thickBot="1" x14ac:dyDescent="0.25">
      <c r="B450" s="58" t="s">
        <v>1168</v>
      </c>
      <c r="C450" s="14" t="s">
        <v>1169</v>
      </c>
      <c r="D450" s="14" t="s">
        <v>1170</v>
      </c>
      <c r="E450" s="14" t="s">
        <v>1097</v>
      </c>
      <c r="F450" s="54" t="s">
        <v>2591</v>
      </c>
      <c r="G450" s="14" t="s">
        <v>1160</v>
      </c>
      <c r="H450" s="14" t="s">
        <v>1161</v>
      </c>
      <c r="I450" s="14" t="s">
        <v>216</v>
      </c>
      <c r="J450" s="54" t="s">
        <v>2591</v>
      </c>
      <c r="K450" s="23">
        <v>3.8940000000000001</v>
      </c>
      <c r="L450" s="14" t="s">
        <v>51</v>
      </c>
      <c r="M450" s="13">
        <v>1.6250000000000001E-2</v>
      </c>
      <c r="N450" s="13">
        <v>7.0150000000000004E-2</v>
      </c>
      <c r="O450" s="23">
        <v>2447690</v>
      </c>
      <c r="P450" s="25">
        <v>82.941299999999998</v>
      </c>
      <c r="Q450" s="23">
        <v>0</v>
      </c>
      <c r="R450" s="23">
        <v>8144.1333199999999</v>
      </c>
      <c r="S450" s="13">
        <v>3.0596124999999999E-3</v>
      </c>
      <c r="T450" s="13">
        <f t="shared" si="17"/>
        <v>2.6254637504013519E-3</v>
      </c>
      <c r="U450" s="62">
        <f>+R450/'סכום נכסי הקרן'!$C$42</f>
        <v>6.4211161148928044E-4</v>
      </c>
    </row>
    <row r="451" spans="2:21" ht="13.5" thickBot="1" x14ac:dyDescent="0.25">
      <c r="B451" s="58" t="s">
        <v>1171</v>
      </c>
      <c r="C451" s="14" t="s">
        <v>1172</v>
      </c>
      <c r="D451" s="14" t="s">
        <v>1096</v>
      </c>
      <c r="E451" s="14" t="s">
        <v>1097</v>
      </c>
      <c r="F451" s="54" t="s">
        <v>2591</v>
      </c>
      <c r="G451" s="14" t="s">
        <v>1160</v>
      </c>
      <c r="H451" s="14" t="s">
        <v>1161</v>
      </c>
      <c r="I451" s="14" t="s">
        <v>216</v>
      </c>
      <c r="J451" s="54" t="s">
        <v>2591</v>
      </c>
      <c r="K451" s="23">
        <v>5.2709999999999999</v>
      </c>
      <c r="L451" s="14" t="s">
        <v>52</v>
      </c>
      <c r="M451" s="13">
        <v>0.03</v>
      </c>
      <c r="N451" s="13">
        <v>9.4329999999999997E-2</v>
      </c>
      <c r="O451" s="23">
        <v>1098000</v>
      </c>
      <c r="P451" s="25">
        <v>72.914500000000004</v>
      </c>
      <c r="Q451" s="23">
        <v>0</v>
      </c>
      <c r="R451" s="23">
        <v>3699.4981299999999</v>
      </c>
      <c r="S451" s="13">
        <v>2.196E-3</v>
      </c>
      <c r="T451" s="13">
        <f t="shared" si="17"/>
        <v>1.1926251515480578E-3</v>
      </c>
      <c r="U451" s="62">
        <f>+R451/'סכום נכסי הקרן'!$C$42</f>
        <v>2.9168121549806353E-4</v>
      </c>
    </row>
    <row r="452" spans="2:21" ht="13.5" thickBot="1" x14ac:dyDescent="0.25">
      <c r="B452" s="58" t="s">
        <v>1173</v>
      </c>
      <c r="C452" s="14" t="s">
        <v>1174</v>
      </c>
      <c r="D452" s="14" t="s">
        <v>1170</v>
      </c>
      <c r="E452" s="14" t="s">
        <v>1097</v>
      </c>
      <c r="F452" s="54" t="s">
        <v>2591</v>
      </c>
      <c r="G452" s="14" t="s">
        <v>1160</v>
      </c>
      <c r="H452" s="14" t="s">
        <v>1161</v>
      </c>
      <c r="I452" s="14" t="s">
        <v>216</v>
      </c>
      <c r="J452" s="54" t="s">
        <v>2591</v>
      </c>
      <c r="K452" s="23">
        <v>4.4710000000000001</v>
      </c>
      <c r="L452" s="14" t="s">
        <v>50</v>
      </c>
      <c r="M452" s="13">
        <v>5.3749999999999999E-2</v>
      </c>
      <c r="N452" s="13">
        <v>9.4039999999999999E-2</v>
      </c>
      <c r="O452" s="23">
        <v>1701000</v>
      </c>
      <c r="P452" s="25">
        <v>85.191900000000004</v>
      </c>
      <c r="Q452" s="23">
        <v>0</v>
      </c>
      <c r="R452" s="23">
        <v>5255.9372700000004</v>
      </c>
      <c r="S452" s="13">
        <v>2.8349999999999998E-3</v>
      </c>
      <c r="T452" s="13">
        <f t="shared" si="17"/>
        <v>1.6943819844992966E-3</v>
      </c>
      <c r="U452" s="62">
        <f>+R452/'סכום נכסי הקרן'!$C$42</f>
        <v>4.143962552821114E-4</v>
      </c>
    </row>
    <row r="453" spans="2:21" ht="13.5" thickBot="1" x14ac:dyDescent="0.25">
      <c r="B453" s="58" t="s">
        <v>1175</v>
      </c>
      <c r="C453" s="14" t="s">
        <v>1176</v>
      </c>
      <c r="D453" s="14" t="s">
        <v>1096</v>
      </c>
      <c r="E453" s="14" t="s">
        <v>1097</v>
      </c>
      <c r="F453" s="54" t="s">
        <v>2591</v>
      </c>
      <c r="G453" s="14" t="s">
        <v>1098</v>
      </c>
      <c r="H453" s="14" t="s">
        <v>1161</v>
      </c>
      <c r="I453" s="14" t="s">
        <v>216</v>
      </c>
      <c r="J453" s="54" t="s">
        <v>2591</v>
      </c>
      <c r="K453" s="23">
        <v>3.246</v>
      </c>
      <c r="L453" s="14" t="s">
        <v>50</v>
      </c>
      <c r="M453" s="13">
        <v>5.5E-2</v>
      </c>
      <c r="N453" s="13">
        <v>5.7169999999999999E-2</v>
      </c>
      <c r="O453" s="23">
        <v>870000</v>
      </c>
      <c r="P453" s="25">
        <v>102.8494</v>
      </c>
      <c r="Q453" s="23">
        <v>0</v>
      </c>
      <c r="R453" s="23">
        <v>3245.4025299999998</v>
      </c>
      <c r="S453" s="13">
        <v>4.9714285700000005E-4</v>
      </c>
      <c r="T453" s="13">
        <f t="shared" si="17"/>
        <v>1.0462361510034607E-3</v>
      </c>
      <c r="U453" s="62">
        <f>+R453/'סכום נכסי הקרן'!$C$42</f>
        <v>2.5587874935103442E-4</v>
      </c>
    </row>
    <row r="454" spans="2:21" ht="13.5" thickBot="1" x14ac:dyDescent="0.25">
      <c r="B454" s="58" t="s">
        <v>1177</v>
      </c>
      <c r="C454" s="14" t="s">
        <v>1178</v>
      </c>
      <c r="D454" s="14" t="s">
        <v>1096</v>
      </c>
      <c r="E454" s="14" t="s">
        <v>1097</v>
      </c>
      <c r="F454" s="54" t="s">
        <v>2591</v>
      </c>
      <c r="G454" s="14" t="s">
        <v>1179</v>
      </c>
      <c r="H454" s="14" t="s">
        <v>1161</v>
      </c>
      <c r="I454" s="14" t="s">
        <v>216</v>
      </c>
      <c r="J454" s="54" t="s">
        <v>2591</v>
      </c>
      <c r="K454" s="23">
        <v>5.6550000000000002</v>
      </c>
      <c r="L454" s="14" t="s">
        <v>50</v>
      </c>
      <c r="M454" s="13">
        <v>3.7499999999999999E-2</v>
      </c>
      <c r="N454" s="13">
        <v>5.1830000000000001E-2</v>
      </c>
      <c r="O454" s="23">
        <v>300000</v>
      </c>
      <c r="P454" s="25">
        <v>92.836799999999997</v>
      </c>
      <c r="Q454" s="23">
        <v>0</v>
      </c>
      <c r="R454" s="23">
        <v>1010.1572200000001</v>
      </c>
      <c r="S454" s="13">
        <v>5.9999999999999995E-4</v>
      </c>
      <c r="T454" s="13">
        <f t="shared" si="17"/>
        <v>3.2564928140397923E-4</v>
      </c>
      <c r="U454" s="62">
        <f>+R454/'סכום נכסי הקרן'!$C$42</f>
        <v>7.9644285635507202E-5</v>
      </c>
    </row>
    <row r="455" spans="2:21" ht="13.5" thickBot="1" x14ac:dyDescent="0.25">
      <c r="B455" s="58" t="s">
        <v>1180</v>
      </c>
      <c r="C455" s="14" t="s">
        <v>1181</v>
      </c>
      <c r="D455" s="14" t="s">
        <v>1096</v>
      </c>
      <c r="E455" s="14" t="s">
        <v>1097</v>
      </c>
      <c r="F455" s="54" t="s">
        <v>2591</v>
      </c>
      <c r="G455" s="14" t="s">
        <v>1160</v>
      </c>
      <c r="H455" s="14" t="s">
        <v>1182</v>
      </c>
      <c r="I455" s="14" t="s">
        <v>210</v>
      </c>
      <c r="J455" s="54" t="s">
        <v>2591</v>
      </c>
      <c r="K455" s="23">
        <v>2.351</v>
      </c>
      <c r="L455" s="14" t="s">
        <v>51</v>
      </c>
      <c r="M455" s="13">
        <v>1.4999999999999999E-2</v>
      </c>
      <c r="N455" s="13">
        <v>6.2700000000000006E-2</v>
      </c>
      <c r="O455" s="23">
        <v>2210000</v>
      </c>
      <c r="P455" s="25">
        <v>90.563599999999994</v>
      </c>
      <c r="Q455" s="23">
        <v>0</v>
      </c>
      <c r="R455" s="23">
        <v>8029.0391200000004</v>
      </c>
      <c r="S455" s="13">
        <v>3.683333333E-3</v>
      </c>
      <c r="T455" s="13">
        <f t="shared" si="17"/>
        <v>2.5883602750396001E-3</v>
      </c>
      <c r="U455" s="62">
        <f>+R455/'סכום נכסי הקרן'!$C$42</f>
        <v>6.3303718707464313E-4</v>
      </c>
    </row>
    <row r="456" spans="2:21" ht="13.5" thickBot="1" x14ac:dyDescent="0.25">
      <c r="B456" s="58" t="s">
        <v>1183</v>
      </c>
      <c r="C456" s="14" t="s">
        <v>1184</v>
      </c>
      <c r="D456" s="14" t="s">
        <v>1096</v>
      </c>
      <c r="E456" s="14" t="s">
        <v>1097</v>
      </c>
      <c r="F456" s="54" t="s">
        <v>2591</v>
      </c>
      <c r="G456" s="14" t="s">
        <v>1131</v>
      </c>
      <c r="H456" s="14" t="s">
        <v>1102</v>
      </c>
      <c r="I456" s="14" t="s">
        <v>216</v>
      </c>
      <c r="J456" s="54" t="s">
        <v>2591</v>
      </c>
      <c r="K456" s="23">
        <v>7.367</v>
      </c>
      <c r="L456" s="14" t="s">
        <v>50</v>
      </c>
      <c r="M456" s="13">
        <v>1.8749999999999999E-2</v>
      </c>
      <c r="N456" s="13">
        <v>4.9520000000000002E-2</v>
      </c>
      <c r="O456" s="23">
        <v>600000</v>
      </c>
      <c r="P456" s="25">
        <v>103.06010000000001</v>
      </c>
      <c r="Q456" s="23">
        <v>0</v>
      </c>
      <c r="R456" s="23">
        <v>2242.7939000000001</v>
      </c>
      <c r="S456" s="13">
        <v>4.8000000000000001E-4</v>
      </c>
      <c r="T456" s="13">
        <f t="shared" si="17"/>
        <v>7.2302034516194232E-4</v>
      </c>
      <c r="U456" s="62">
        <f>+R456/'סכום נכסי הקרן'!$C$42</f>
        <v>1.7682962063387834E-4</v>
      </c>
    </row>
    <row r="457" spans="2:21" ht="13.5" thickBot="1" x14ac:dyDescent="0.25">
      <c r="B457" s="58" t="s">
        <v>1185</v>
      </c>
      <c r="C457" s="14" t="s">
        <v>1186</v>
      </c>
      <c r="D457" s="14" t="s">
        <v>1096</v>
      </c>
      <c r="E457" s="14" t="s">
        <v>1097</v>
      </c>
      <c r="F457" s="54" t="s">
        <v>2591</v>
      </c>
      <c r="G457" s="14" t="s">
        <v>1154</v>
      </c>
      <c r="H457" s="14" t="s">
        <v>1102</v>
      </c>
      <c r="I457" s="14" t="s">
        <v>216</v>
      </c>
      <c r="J457" s="54" t="s">
        <v>2591</v>
      </c>
      <c r="K457" s="23">
        <v>6.9379999999999997</v>
      </c>
      <c r="L457" s="14" t="s">
        <v>50</v>
      </c>
      <c r="M457" s="13">
        <v>5.7500000000000002E-2</v>
      </c>
      <c r="N457" s="13">
        <v>5.0229999999999997E-2</v>
      </c>
      <c r="O457" s="23">
        <v>1575000</v>
      </c>
      <c r="P457" s="25">
        <v>107.6688</v>
      </c>
      <c r="Q457" s="23">
        <v>0</v>
      </c>
      <c r="R457" s="23">
        <v>6150.6071199999997</v>
      </c>
      <c r="S457" s="13">
        <v>1.575E-3</v>
      </c>
      <c r="T457" s="13">
        <f t="shared" si="17"/>
        <v>1.9828010424220877E-3</v>
      </c>
      <c r="U457" s="62">
        <f>+R457/'סכום נכסי הקרן'!$C$42</f>
        <v>4.8493511762165529E-4</v>
      </c>
    </row>
    <row r="458" spans="2:21" ht="13.5" thickBot="1" x14ac:dyDescent="0.25">
      <c r="B458" s="58" t="s">
        <v>1187</v>
      </c>
      <c r="C458" s="14" t="s">
        <v>1188</v>
      </c>
      <c r="D458" s="14" t="s">
        <v>1096</v>
      </c>
      <c r="E458" s="14" t="s">
        <v>1097</v>
      </c>
      <c r="F458" s="54" t="s">
        <v>2591</v>
      </c>
      <c r="G458" s="14" t="s">
        <v>1189</v>
      </c>
      <c r="H458" s="14" t="s">
        <v>1102</v>
      </c>
      <c r="I458" s="14" t="s">
        <v>216</v>
      </c>
      <c r="J458" s="54" t="s">
        <v>2591</v>
      </c>
      <c r="K458" s="23">
        <v>7.19</v>
      </c>
      <c r="L458" s="14" t="s">
        <v>50</v>
      </c>
      <c r="M458" s="13">
        <v>5.45E-2</v>
      </c>
      <c r="N458" s="13">
        <v>5.1839999999999997E-2</v>
      </c>
      <c r="O458" s="23">
        <v>350000</v>
      </c>
      <c r="P458" s="25">
        <v>105.0946</v>
      </c>
      <c r="Q458" s="23">
        <v>0</v>
      </c>
      <c r="R458" s="23">
        <v>1334.1233999999999</v>
      </c>
      <c r="S458" s="13">
        <v>3.5E-4</v>
      </c>
      <c r="T458" s="13">
        <f t="shared" si="17"/>
        <v>4.3008782980755563E-4</v>
      </c>
      <c r="U458" s="62">
        <f>+R458/'סכום נכסי הקרן'!$C$42</f>
        <v>1.0518689867168799E-4</v>
      </c>
    </row>
    <row r="459" spans="2:21" ht="13.5" thickBot="1" x14ac:dyDescent="0.25">
      <c r="B459" s="58" t="s">
        <v>1190</v>
      </c>
      <c r="C459" s="14" t="s">
        <v>1191</v>
      </c>
      <c r="D459" s="14" t="s">
        <v>223</v>
      </c>
      <c r="E459" s="14" t="s">
        <v>1097</v>
      </c>
      <c r="F459" s="54" t="s">
        <v>2591</v>
      </c>
      <c r="G459" s="14" t="s">
        <v>1192</v>
      </c>
      <c r="H459" s="14" t="s">
        <v>1102</v>
      </c>
      <c r="I459" s="14" t="s">
        <v>216</v>
      </c>
      <c r="J459" s="54" t="s">
        <v>2591</v>
      </c>
      <c r="K459" s="23">
        <v>3.8639999999999999</v>
      </c>
      <c r="L459" s="14" t="s">
        <v>50</v>
      </c>
      <c r="M459" s="13">
        <v>5.7000000000000002E-2</v>
      </c>
      <c r="N459" s="13">
        <v>4.7940000000000003E-2</v>
      </c>
      <c r="O459" s="23">
        <v>50000</v>
      </c>
      <c r="P459" s="25">
        <v>104.1743</v>
      </c>
      <c r="Q459" s="23">
        <v>0</v>
      </c>
      <c r="R459" s="23">
        <v>188.92008999999999</v>
      </c>
      <c r="S459" s="13">
        <v>5.0000000000000002E-5</v>
      </c>
      <c r="T459" s="13">
        <f t="shared" si="17"/>
        <v>6.0903085513040309E-5</v>
      </c>
      <c r="U459" s="62">
        <f>+R459/'סכום נכסי הקרן'!$C$42</f>
        <v>1.4895112673892215E-5</v>
      </c>
    </row>
    <row r="460" spans="2:21" ht="13.5" thickBot="1" x14ac:dyDescent="0.25">
      <c r="B460" s="58" t="s">
        <v>1193</v>
      </c>
      <c r="C460" s="14" t="s">
        <v>1194</v>
      </c>
      <c r="D460" s="14" t="s">
        <v>1096</v>
      </c>
      <c r="E460" s="14" t="s">
        <v>1097</v>
      </c>
      <c r="F460" s="54" t="s">
        <v>2591</v>
      </c>
      <c r="G460" s="14" t="s">
        <v>1179</v>
      </c>
      <c r="H460" s="14" t="s">
        <v>1102</v>
      </c>
      <c r="I460" s="14" t="s">
        <v>216</v>
      </c>
      <c r="J460" s="54" t="s">
        <v>2591</v>
      </c>
      <c r="K460" s="23">
        <v>6.8390000000000004</v>
      </c>
      <c r="L460" s="14" t="s">
        <v>50</v>
      </c>
      <c r="M460" s="13">
        <v>5.6000000000000001E-2</v>
      </c>
      <c r="N460" s="13">
        <v>5.289E-2</v>
      </c>
      <c r="O460" s="23">
        <v>550000</v>
      </c>
      <c r="P460" s="25">
        <v>103.3683</v>
      </c>
      <c r="Q460" s="23">
        <v>0</v>
      </c>
      <c r="R460" s="23">
        <v>2062.0425300000002</v>
      </c>
      <c r="S460" s="13">
        <v>4.4000000000000002E-4</v>
      </c>
      <c r="T460" s="13">
        <f t="shared" si="17"/>
        <v>6.6475064952655914E-4</v>
      </c>
      <c r="U460" s="62">
        <f>+R460/'סכום נכסי הקרן'!$C$42</f>
        <v>1.6257855807028131E-4</v>
      </c>
    </row>
    <row r="461" spans="2:21" ht="13.5" thickBot="1" x14ac:dyDescent="0.25">
      <c r="B461" s="58" t="s">
        <v>1195</v>
      </c>
      <c r="C461" s="14" t="s">
        <v>1196</v>
      </c>
      <c r="D461" s="14" t="s">
        <v>219</v>
      </c>
      <c r="E461" s="14" t="s">
        <v>1097</v>
      </c>
      <c r="F461" s="54" t="s">
        <v>2591</v>
      </c>
      <c r="G461" s="14" t="s">
        <v>1179</v>
      </c>
      <c r="H461" s="14" t="s">
        <v>1102</v>
      </c>
      <c r="I461" s="14" t="s">
        <v>216</v>
      </c>
      <c r="J461" s="54" t="s">
        <v>2591</v>
      </c>
      <c r="K461" s="23">
        <v>4.3479999999999999</v>
      </c>
      <c r="L461" s="14" t="s">
        <v>50</v>
      </c>
      <c r="M461" s="13">
        <v>5.8000000000000003E-2</v>
      </c>
      <c r="N461" s="13">
        <v>5.2490000000000002E-2</v>
      </c>
      <c r="O461" s="23">
        <v>803000</v>
      </c>
      <c r="P461" s="25">
        <v>102.80889999999999</v>
      </c>
      <c r="Q461" s="23">
        <v>0</v>
      </c>
      <c r="R461" s="23">
        <v>2994.2896799999999</v>
      </c>
      <c r="S461" s="13">
        <v>5.35333333E-4</v>
      </c>
      <c r="T461" s="13">
        <f t="shared" si="17"/>
        <v>9.6528368386789422E-4</v>
      </c>
      <c r="U461" s="62">
        <f>+R461/'סכום נכסי הקרן'!$C$42</f>
        <v>2.3608014458320801E-4</v>
      </c>
    </row>
    <row r="462" spans="2:21" ht="13.5" thickBot="1" x14ac:dyDescent="0.25">
      <c r="B462" s="58" t="s">
        <v>1197</v>
      </c>
      <c r="C462" s="14" t="s">
        <v>1198</v>
      </c>
      <c r="D462" s="14" t="s">
        <v>1096</v>
      </c>
      <c r="E462" s="14" t="s">
        <v>1097</v>
      </c>
      <c r="F462" s="54" t="s">
        <v>2591</v>
      </c>
      <c r="G462" s="14" t="s">
        <v>1179</v>
      </c>
      <c r="H462" s="14" t="s">
        <v>1102</v>
      </c>
      <c r="I462" s="14" t="s">
        <v>216</v>
      </c>
      <c r="J462" s="54" t="s">
        <v>2591</v>
      </c>
      <c r="K462" s="23">
        <v>5.1580000000000004</v>
      </c>
      <c r="L462" s="14" t="s">
        <v>50</v>
      </c>
      <c r="M462" s="13">
        <v>5.8500000000000003E-2</v>
      </c>
      <c r="N462" s="13">
        <v>5.2609999999999997E-2</v>
      </c>
      <c r="O462" s="23">
        <v>420000</v>
      </c>
      <c r="P462" s="25">
        <v>104.5098</v>
      </c>
      <c r="Q462" s="23">
        <v>0</v>
      </c>
      <c r="R462" s="23">
        <v>1592.0395900000001</v>
      </c>
      <c r="S462" s="13">
        <v>4.2000000000000002E-4</v>
      </c>
      <c r="T462" s="13">
        <f t="shared" si="17"/>
        <v>5.1323352264926218E-4</v>
      </c>
      <c r="U462" s="62">
        <f>+R462/'סכום נכסי הקרן'!$C$42</f>
        <v>1.2552190227279252E-4</v>
      </c>
    </row>
    <row r="463" spans="2:21" ht="13.5" thickBot="1" x14ac:dyDescent="0.25">
      <c r="B463" s="58" t="s">
        <v>1199</v>
      </c>
      <c r="C463" s="14" t="s">
        <v>1200</v>
      </c>
      <c r="D463" s="14" t="s">
        <v>219</v>
      </c>
      <c r="E463" s="14" t="s">
        <v>1097</v>
      </c>
      <c r="F463" s="54" t="s">
        <v>2591</v>
      </c>
      <c r="G463" s="14" t="s">
        <v>1179</v>
      </c>
      <c r="H463" s="14" t="s">
        <v>1102</v>
      </c>
      <c r="I463" s="14" t="s">
        <v>216</v>
      </c>
      <c r="J463" s="54" t="s">
        <v>2591</v>
      </c>
      <c r="K463" s="23">
        <v>7.5069999999999997</v>
      </c>
      <c r="L463" s="14" t="s">
        <v>50</v>
      </c>
      <c r="M463" s="13">
        <v>1</v>
      </c>
      <c r="N463" s="13">
        <v>5.6890000000000003E-2</v>
      </c>
      <c r="O463" s="23">
        <v>803000</v>
      </c>
      <c r="P463" s="25">
        <v>103.5346</v>
      </c>
      <c r="Q463" s="23">
        <v>0</v>
      </c>
      <c r="R463" s="23">
        <v>3015.4255499999999</v>
      </c>
      <c r="S463" s="13">
        <v>5.35333333E-4</v>
      </c>
      <c r="T463" s="13">
        <f t="shared" si="17"/>
        <v>9.7209735677056166E-4</v>
      </c>
      <c r="U463" s="62">
        <f>+R463/'סכום נכסי הקרן'!$C$42</f>
        <v>2.3774656960508228E-4</v>
      </c>
    </row>
    <row r="464" spans="2:21" ht="13.5" thickBot="1" x14ac:dyDescent="0.25">
      <c r="B464" s="58" t="s">
        <v>1201</v>
      </c>
      <c r="C464" s="14" t="s">
        <v>1202</v>
      </c>
      <c r="D464" s="14" t="s">
        <v>1096</v>
      </c>
      <c r="E464" s="14" t="s">
        <v>1097</v>
      </c>
      <c r="F464" s="54" t="s">
        <v>2591</v>
      </c>
      <c r="G464" s="14" t="s">
        <v>1179</v>
      </c>
      <c r="H464" s="14" t="s">
        <v>1102</v>
      </c>
      <c r="I464" s="14" t="s">
        <v>216</v>
      </c>
      <c r="J464" s="54" t="s">
        <v>2591</v>
      </c>
      <c r="K464" s="23">
        <v>6.7160000000000002</v>
      </c>
      <c r="L464" s="14" t="s">
        <v>50</v>
      </c>
      <c r="M464" s="13">
        <v>6.4000000000000001E-2</v>
      </c>
      <c r="N464" s="13">
        <v>5.4789999999999998E-2</v>
      </c>
      <c r="O464" s="23">
        <v>1975000</v>
      </c>
      <c r="P464" s="25">
        <v>109.5763</v>
      </c>
      <c r="Q464" s="23">
        <v>0</v>
      </c>
      <c r="R464" s="23">
        <v>7849.3064899999999</v>
      </c>
      <c r="S464" s="13">
        <v>1.9750000000000002E-3</v>
      </c>
      <c r="T464" s="13">
        <f t="shared" si="17"/>
        <v>2.5304189955580284E-3</v>
      </c>
      <c r="U464" s="62">
        <f>+R464/'סכום נכסי הקרן'!$C$42</f>
        <v>6.1886644549271296E-4</v>
      </c>
    </row>
    <row r="465" spans="2:21" ht="13.5" thickBot="1" x14ac:dyDescent="0.25">
      <c r="B465" s="58" t="s">
        <v>1203</v>
      </c>
      <c r="C465" s="14" t="s">
        <v>1204</v>
      </c>
      <c r="D465" s="14" t="s">
        <v>1096</v>
      </c>
      <c r="E465" s="14" t="s">
        <v>1097</v>
      </c>
      <c r="F465" s="54" t="s">
        <v>2591</v>
      </c>
      <c r="G465" s="14" t="s">
        <v>1154</v>
      </c>
      <c r="H465" s="14" t="s">
        <v>1102</v>
      </c>
      <c r="I465" s="14" t="s">
        <v>216</v>
      </c>
      <c r="J465" s="54" t="s">
        <v>2591</v>
      </c>
      <c r="K465" s="23">
        <v>5.524</v>
      </c>
      <c r="L465" s="14" t="s">
        <v>50</v>
      </c>
      <c r="M465" s="13">
        <v>4.65E-2</v>
      </c>
      <c r="N465" s="13">
        <v>4.7149999999999997E-2</v>
      </c>
      <c r="O465" s="23">
        <v>120000</v>
      </c>
      <c r="P465" s="25">
        <v>100.3753</v>
      </c>
      <c r="Q465" s="23">
        <v>0</v>
      </c>
      <c r="R465" s="23">
        <v>436.87346000000002</v>
      </c>
      <c r="S465" s="13">
        <v>1.6000000000000001E-4</v>
      </c>
      <c r="T465" s="13">
        <f t="shared" si="17"/>
        <v>1.4083701576024973E-4</v>
      </c>
      <c r="U465" s="62">
        <f>+R465/'סכום נכסי הקרן'!$C$42</f>
        <v>3.4444613121522144E-5</v>
      </c>
    </row>
    <row r="466" spans="2:21" ht="13.5" thickBot="1" x14ac:dyDescent="0.25">
      <c r="B466" s="58" t="s">
        <v>1205</v>
      </c>
      <c r="C466" s="14" t="s">
        <v>1206</v>
      </c>
      <c r="D466" s="14" t="s">
        <v>1096</v>
      </c>
      <c r="E466" s="14" t="s">
        <v>1097</v>
      </c>
      <c r="F466" s="54" t="s">
        <v>2591</v>
      </c>
      <c r="G466" s="14" t="s">
        <v>1154</v>
      </c>
      <c r="H466" s="14" t="s">
        <v>1102</v>
      </c>
      <c r="I466" s="14" t="s">
        <v>216</v>
      </c>
      <c r="J466" s="54" t="s">
        <v>2591</v>
      </c>
      <c r="K466" s="23">
        <v>7.2969999999999997</v>
      </c>
      <c r="L466" s="14" t="s">
        <v>50</v>
      </c>
      <c r="M466" s="13">
        <v>4.9000000000000002E-2</v>
      </c>
      <c r="N466" s="13">
        <v>4.931E-2</v>
      </c>
      <c r="O466" s="23">
        <v>230000</v>
      </c>
      <c r="P466" s="25">
        <v>101.77079999999999</v>
      </c>
      <c r="Q466" s="23">
        <v>0</v>
      </c>
      <c r="R466" s="23">
        <v>848.98218999999995</v>
      </c>
      <c r="S466" s="13">
        <v>1.5333333299999999E-4</v>
      </c>
      <c r="T466" s="13">
        <f t="shared" si="17"/>
        <v>2.7369050542278608E-4</v>
      </c>
      <c r="U466" s="62">
        <f>+R466/'סכום נכסי הקרן'!$C$42</f>
        <v>6.6936689359918091E-5</v>
      </c>
    </row>
    <row r="467" spans="2:21" ht="13.5" thickBot="1" x14ac:dyDescent="0.25">
      <c r="B467" s="58" t="s">
        <v>1207</v>
      </c>
      <c r="C467" s="14" t="s">
        <v>1208</v>
      </c>
      <c r="D467" s="14" t="s">
        <v>1096</v>
      </c>
      <c r="E467" s="14" t="s">
        <v>1097</v>
      </c>
      <c r="F467" s="54" t="s">
        <v>2591</v>
      </c>
      <c r="G467" s="14" t="s">
        <v>1154</v>
      </c>
      <c r="H467" s="14" t="s">
        <v>1102</v>
      </c>
      <c r="I467" s="14" t="s">
        <v>216</v>
      </c>
      <c r="J467" s="54" t="s">
        <v>2591</v>
      </c>
      <c r="K467" s="23">
        <v>14.339</v>
      </c>
      <c r="L467" s="14" t="s">
        <v>50</v>
      </c>
      <c r="M467" s="13">
        <v>5.5500000000000001E-2</v>
      </c>
      <c r="N467" s="13">
        <v>5.5350000000000003E-2</v>
      </c>
      <c r="O467" s="23">
        <v>370000</v>
      </c>
      <c r="P467" s="25">
        <v>102.4753</v>
      </c>
      <c r="Q467" s="23">
        <v>0</v>
      </c>
      <c r="R467" s="23">
        <v>1375.2082800000001</v>
      </c>
      <c r="S467" s="13">
        <v>1.6444444399999999E-4</v>
      </c>
      <c r="T467" s="13">
        <f t="shared" si="17"/>
        <v>4.4333256179944171E-4</v>
      </c>
      <c r="U467" s="62">
        <f>+R467/'סכום נכסי הקרן'!$C$42</f>
        <v>1.0842617257206217E-4</v>
      </c>
    </row>
    <row r="468" spans="2:21" ht="13.5" thickBot="1" x14ac:dyDescent="0.25">
      <c r="B468" s="58" t="s">
        <v>1209</v>
      </c>
      <c r="C468" s="14" t="s">
        <v>1210</v>
      </c>
      <c r="D468" s="14" t="s">
        <v>1096</v>
      </c>
      <c r="E468" s="14" t="s">
        <v>1097</v>
      </c>
      <c r="F468" s="54" t="s">
        <v>2591</v>
      </c>
      <c r="G468" s="14" t="s">
        <v>1154</v>
      </c>
      <c r="H468" s="14" t="s">
        <v>1102</v>
      </c>
      <c r="I468" s="14" t="s">
        <v>216</v>
      </c>
      <c r="J468" s="54" t="s">
        <v>2591</v>
      </c>
      <c r="K468" s="23">
        <v>6.548</v>
      </c>
      <c r="L468" s="14" t="s">
        <v>50</v>
      </c>
      <c r="M468" s="13">
        <v>6.25E-2</v>
      </c>
      <c r="N468" s="13">
        <v>5.2690000000000001E-2</v>
      </c>
      <c r="O468" s="23">
        <v>2330000</v>
      </c>
      <c r="P468" s="25">
        <v>109.845</v>
      </c>
      <c r="Q468" s="23">
        <v>0</v>
      </c>
      <c r="R468" s="23">
        <v>9282.9020899999996</v>
      </c>
      <c r="S468" s="13">
        <v>1.035555555E-3</v>
      </c>
      <c r="T468" s="13">
        <f t="shared" si="17"/>
        <v>2.9925741608340896E-3</v>
      </c>
      <c r="U468" s="62">
        <f>+R468/'סכום נכסי הקרן'!$C$42</f>
        <v>7.3189607612011802E-4</v>
      </c>
    </row>
    <row r="469" spans="2:21" ht="13.5" thickBot="1" x14ac:dyDescent="0.25">
      <c r="B469" s="58" t="s">
        <v>1211</v>
      </c>
      <c r="C469" s="14" t="s">
        <v>1212</v>
      </c>
      <c r="D469" s="14" t="s">
        <v>1096</v>
      </c>
      <c r="E469" s="14" t="s">
        <v>1097</v>
      </c>
      <c r="F469" s="54" t="s">
        <v>2591</v>
      </c>
      <c r="G469" s="14" t="s">
        <v>1213</v>
      </c>
      <c r="H469" s="14" t="s">
        <v>1108</v>
      </c>
      <c r="I469" s="14" t="s">
        <v>216</v>
      </c>
      <c r="J469" s="54" t="s">
        <v>2591</v>
      </c>
      <c r="K469" s="23">
        <v>7.4059999999999997</v>
      </c>
      <c r="L469" s="14" t="s">
        <v>50</v>
      </c>
      <c r="M469" s="13">
        <v>5.5500000000000001E-2</v>
      </c>
      <c r="N469" s="13">
        <v>5.6930000000000001E-2</v>
      </c>
      <c r="O469" s="23">
        <v>135000</v>
      </c>
      <c r="P469" s="25">
        <v>99.475800000000007</v>
      </c>
      <c r="Q469" s="23">
        <v>0</v>
      </c>
      <c r="R469" s="23">
        <v>487.07828000000001</v>
      </c>
      <c r="S469" s="13">
        <v>1.8000000000000001E-4</v>
      </c>
      <c r="T469" s="13">
        <f t="shared" si="17"/>
        <v>1.5702178703379081E-4</v>
      </c>
      <c r="U469" s="62">
        <f>+R469/'סכום נכסי הקרן'!$C$42</f>
        <v>3.8402934603755596E-5</v>
      </c>
    </row>
    <row r="470" spans="2:21" ht="13.5" thickBot="1" x14ac:dyDescent="0.25">
      <c r="B470" s="58" t="s">
        <v>1214</v>
      </c>
      <c r="C470" s="14" t="s">
        <v>1215</v>
      </c>
      <c r="D470" s="14" t="s">
        <v>214</v>
      </c>
      <c r="E470" s="14" t="s">
        <v>1097</v>
      </c>
      <c r="F470" s="54" t="s">
        <v>2591</v>
      </c>
      <c r="G470" s="14" t="s">
        <v>1213</v>
      </c>
      <c r="H470" s="14" t="s">
        <v>1216</v>
      </c>
      <c r="I470" s="14" t="s">
        <v>210</v>
      </c>
      <c r="J470" s="54" t="s">
        <v>2591</v>
      </c>
      <c r="K470" s="23">
        <v>5.9889999999999999</v>
      </c>
      <c r="L470" s="14" t="s">
        <v>50</v>
      </c>
      <c r="M470" s="13">
        <v>4.1500000000000002E-2</v>
      </c>
      <c r="N470" s="13">
        <v>4.9079999999999999E-2</v>
      </c>
      <c r="O470" s="23">
        <v>550000</v>
      </c>
      <c r="P470" s="25">
        <v>96.175299999999993</v>
      </c>
      <c r="Q470" s="23">
        <v>0</v>
      </c>
      <c r="R470" s="23">
        <v>1918.55297</v>
      </c>
      <c r="S470" s="13">
        <v>2.00080032E-4</v>
      </c>
      <c r="T470" s="13">
        <f t="shared" si="17"/>
        <v>6.1849322426856489E-4</v>
      </c>
      <c r="U470" s="62">
        <f>+R470/'סכום נכסי הקרן'!$C$42</f>
        <v>1.5126534535834995E-4</v>
      </c>
    </row>
    <row r="471" spans="2:21" ht="13.5" thickBot="1" x14ac:dyDescent="0.25">
      <c r="B471" s="58" t="s">
        <v>1217</v>
      </c>
      <c r="C471" s="14" t="s">
        <v>1218</v>
      </c>
      <c r="D471" s="14" t="s">
        <v>223</v>
      </c>
      <c r="E471" s="14" t="s">
        <v>1097</v>
      </c>
      <c r="F471" s="54" t="s">
        <v>2591</v>
      </c>
      <c r="G471" s="14" t="s">
        <v>1160</v>
      </c>
      <c r="H471" s="14" t="s">
        <v>1108</v>
      </c>
      <c r="I471" s="14" t="s">
        <v>216</v>
      </c>
      <c r="J471" s="54" t="s">
        <v>2591</v>
      </c>
      <c r="K471" s="23">
        <v>2.64</v>
      </c>
      <c r="L471" s="14" t="s">
        <v>51</v>
      </c>
      <c r="M471" s="13">
        <v>1.2500000000000001E-2</v>
      </c>
      <c r="N471" s="13">
        <v>6.5240000000000006E-2</v>
      </c>
      <c r="O471" s="23">
        <v>1650320</v>
      </c>
      <c r="P471" s="25">
        <v>87.793599999999998</v>
      </c>
      <c r="Q471" s="23">
        <v>0</v>
      </c>
      <c r="R471" s="23">
        <v>5812.3083100000003</v>
      </c>
      <c r="S471" s="13">
        <v>4.7152000000000001E-3</v>
      </c>
      <c r="T471" s="13">
        <f t="shared" si="17"/>
        <v>1.873742014584499E-3</v>
      </c>
      <c r="U471" s="62">
        <f>+R471/'סכום נכסי הקרן'!$C$42</f>
        <v>4.5826247051253288E-4</v>
      </c>
    </row>
    <row r="472" spans="2:21" ht="13.5" thickBot="1" x14ac:dyDescent="0.25">
      <c r="B472" s="58" t="s">
        <v>1219</v>
      </c>
      <c r="C472" s="14" t="s">
        <v>1220</v>
      </c>
      <c r="D472" s="14" t="s">
        <v>1170</v>
      </c>
      <c r="E472" s="14" t="s">
        <v>1097</v>
      </c>
      <c r="F472" s="54" t="s">
        <v>2591</v>
      </c>
      <c r="G472" s="14" t="s">
        <v>1160</v>
      </c>
      <c r="H472" s="14" t="s">
        <v>1108</v>
      </c>
      <c r="I472" s="14" t="s">
        <v>216</v>
      </c>
      <c r="J472" s="54" t="s">
        <v>2591</v>
      </c>
      <c r="K472" s="23">
        <v>4.0049999999999999</v>
      </c>
      <c r="L472" s="14" t="s">
        <v>51</v>
      </c>
      <c r="M472" s="13">
        <v>1.6250000000000001E-2</v>
      </c>
      <c r="N472" s="13">
        <v>7.238E-2</v>
      </c>
      <c r="O472" s="23">
        <v>650000</v>
      </c>
      <c r="P472" s="25">
        <v>81.631600000000006</v>
      </c>
      <c r="Q472" s="23">
        <v>0</v>
      </c>
      <c r="R472" s="23">
        <v>2128.5766199999998</v>
      </c>
      <c r="S472" s="13">
        <v>1.857142857E-3</v>
      </c>
      <c r="T472" s="13">
        <f t="shared" si="17"/>
        <v>6.8619956675289697E-4</v>
      </c>
      <c r="U472" s="62">
        <f>+R472/'סכום נכסי הקרן'!$C$42</f>
        <v>1.678243356220752E-4</v>
      </c>
    </row>
    <row r="473" spans="2:21" ht="13.5" thickBot="1" x14ac:dyDescent="0.25">
      <c r="B473" s="58" t="s">
        <v>1221</v>
      </c>
      <c r="C473" s="14" t="s">
        <v>1222</v>
      </c>
      <c r="D473" s="14" t="s">
        <v>1170</v>
      </c>
      <c r="E473" s="14" t="s">
        <v>1097</v>
      </c>
      <c r="F473" s="54" t="s">
        <v>2591</v>
      </c>
      <c r="G473" s="14" t="s">
        <v>1160</v>
      </c>
      <c r="H473" s="14" t="s">
        <v>1108</v>
      </c>
      <c r="I473" s="14" t="s">
        <v>216</v>
      </c>
      <c r="J473" s="54" t="s">
        <v>2591</v>
      </c>
      <c r="K473" s="23">
        <v>2.8820000000000001</v>
      </c>
      <c r="L473" s="14" t="s">
        <v>51</v>
      </c>
      <c r="M473" s="13">
        <v>2.375E-2</v>
      </c>
      <c r="N473" s="13">
        <v>6.9980000000000001E-2</v>
      </c>
      <c r="O473" s="23">
        <v>3471875</v>
      </c>
      <c r="P473" s="25">
        <v>90.041899999999998</v>
      </c>
      <c r="Q473" s="23">
        <v>0</v>
      </c>
      <c r="R473" s="23">
        <v>12540.832109999999</v>
      </c>
      <c r="S473" s="13">
        <v>1.1572916666000001E-2</v>
      </c>
      <c r="T473" s="13">
        <f t="shared" si="17"/>
        <v>4.0428488595363882E-3</v>
      </c>
      <c r="U473" s="62">
        <f>+R473/'סכום נכסי הקרן'!$C$42</f>
        <v>9.8876253606916802E-4</v>
      </c>
    </row>
    <row r="474" spans="2:21" ht="13.5" thickBot="1" x14ac:dyDescent="0.25">
      <c r="B474" s="58" t="s">
        <v>1223</v>
      </c>
      <c r="C474" s="14" t="s">
        <v>1224</v>
      </c>
      <c r="D474" s="14" t="s">
        <v>1096</v>
      </c>
      <c r="E474" s="14" t="s">
        <v>1097</v>
      </c>
      <c r="F474" s="54" t="s">
        <v>2591</v>
      </c>
      <c r="G474" s="14" t="s">
        <v>1189</v>
      </c>
      <c r="H474" s="14" t="s">
        <v>1216</v>
      </c>
      <c r="I474" s="14" t="s">
        <v>210</v>
      </c>
      <c r="J474" s="54" t="s">
        <v>2591</v>
      </c>
      <c r="K474" s="23">
        <v>1.048</v>
      </c>
      <c r="L474" s="14" t="s">
        <v>50</v>
      </c>
      <c r="M474" s="13">
        <v>6.25E-2</v>
      </c>
      <c r="N474" s="13">
        <v>5.5129999999999998E-2</v>
      </c>
      <c r="O474" s="23">
        <v>430000</v>
      </c>
      <c r="P474" s="25">
        <v>101.9984</v>
      </c>
      <c r="Q474" s="23">
        <v>0</v>
      </c>
      <c r="R474" s="23">
        <v>1590.7772500000001</v>
      </c>
      <c r="S474" s="13">
        <v>2.1499999999999999E-4</v>
      </c>
      <c r="T474" s="13">
        <f t="shared" si="17"/>
        <v>5.1282657598220027E-4</v>
      </c>
      <c r="U474" s="62">
        <f>+R474/'סכום נכסי הקרן'!$C$42</f>
        <v>1.2542237502541104E-4</v>
      </c>
    </row>
    <row r="475" spans="2:21" ht="13.5" thickBot="1" x14ac:dyDescent="0.25">
      <c r="B475" s="58" t="s">
        <v>1225</v>
      </c>
      <c r="C475" s="14" t="s">
        <v>1226</v>
      </c>
      <c r="D475" s="14" t="s">
        <v>219</v>
      </c>
      <c r="E475" s="14" t="s">
        <v>1097</v>
      </c>
      <c r="F475" s="54" t="s">
        <v>2591</v>
      </c>
      <c r="G475" s="14" t="s">
        <v>1098</v>
      </c>
      <c r="H475" s="14" t="s">
        <v>1216</v>
      </c>
      <c r="I475" s="14" t="s">
        <v>210</v>
      </c>
      <c r="J475" s="54" t="s">
        <v>2591</v>
      </c>
      <c r="K475" s="23">
        <v>4.1890000000000001</v>
      </c>
      <c r="L475" s="14" t="s">
        <v>50</v>
      </c>
      <c r="M475" s="13">
        <v>7.8750000000000001E-2</v>
      </c>
      <c r="N475" s="13">
        <v>6.4250000000000002E-2</v>
      </c>
      <c r="O475" s="23">
        <v>1390000</v>
      </c>
      <c r="P475" s="25">
        <v>107.03579999999999</v>
      </c>
      <c r="Q475" s="23">
        <v>0</v>
      </c>
      <c r="R475" s="23">
        <v>5396.24197</v>
      </c>
      <c r="S475" s="13">
        <v>3.4749999999999998E-3</v>
      </c>
      <c r="T475" s="13">
        <f t="shared" si="17"/>
        <v>1.7396126909952623E-3</v>
      </c>
      <c r="U475" s="62">
        <f>+R475/'סכום נכסי הקרן'!$C$42</f>
        <v>4.2545836262695036E-4</v>
      </c>
    </row>
    <row r="476" spans="2:21" ht="13.5" thickBot="1" x14ac:dyDescent="0.25">
      <c r="B476" s="58" t="s">
        <v>1227</v>
      </c>
      <c r="C476" s="14" t="s">
        <v>1228</v>
      </c>
      <c r="D476" s="14" t="s">
        <v>1170</v>
      </c>
      <c r="E476" s="14" t="s">
        <v>1097</v>
      </c>
      <c r="F476" s="54" t="s">
        <v>2591</v>
      </c>
      <c r="G476" s="14" t="s">
        <v>1179</v>
      </c>
      <c r="H476" s="14" t="s">
        <v>1108</v>
      </c>
      <c r="I476" s="14" t="s">
        <v>216</v>
      </c>
      <c r="J476" s="54" t="s">
        <v>2591</v>
      </c>
      <c r="K476" s="23">
        <v>2.1240000000000001</v>
      </c>
      <c r="L476" s="14" t="s">
        <v>51</v>
      </c>
      <c r="M476" s="13">
        <v>1.4999999999999999E-2</v>
      </c>
      <c r="N476" s="13">
        <v>8.6980000000000002E-2</v>
      </c>
      <c r="O476" s="23">
        <v>1400000</v>
      </c>
      <c r="P476" s="25">
        <v>47.3005</v>
      </c>
      <c r="Q476" s="23">
        <v>0</v>
      </c>
      <c r="R476" s="23">
        <v>2656.5095999999999</v>
      </c>
      <c r="S476" s="13">
        <v>2E-3</v>
      </c>
      <c r="T476" s="13">
        <f t="shared" si="17"/>
        <v>8.5639188153579919E-4</v>
      </c>
      <c r="U476" s="62">
        <f>+R476/'סכום נכסי הקרן'!$C$42</f>
        <v>2.0944839593966074E-4</v>
      </c>
    </row>
    <row r="477" spans="2:21" ht="13.5" thickBot="1" x14ac:dyDescent="0.25">
      <c r="B477" s="58" t="s">
        <v>1229</v>
      </c>
      <c r="C477" s="14" t="s">
        <v>1230</v>
      </c>
      <c r="D477" s="14" t="s">
        <v>1170</v>
      </c>
      <c r="E477" s="14" t="s">
        <v>1097</v>
      </c>
      <c r="F477" s="54" t="s">
        <v>2591</v>
      </c>
      <c r="G477" s="14" t="s">
        <v>1179</v>
      </c>
      <c r="H477" s="14" t="s">
        <v>1108</v>
      </c>
      <c r="I477" s="14" t="s">
        <v>216</v>
      </c>
      <c r="J477" s="54" t="s">
        <v>2591</v>
      </c>
      <c r="K477" s="23">
        <v>4.0759999999999996</v>
      </c>
      <c r="L477" s="14" t="s">
        <v>51</v>
      </c>
      <c r="M477" s="13">
        <v>2.5000000000000001E-2</v>
      </c>
      <c r="N477" s="13">
        <v>9.0660000000000004E-2</v>
      </c>
      <c r="O477" s="23">
        <v>515000</v>
      </c>
      <c r="P477" s="25">
        <v>58.5777</v>
      </c>
      <c r="Q477" s="23">
        <v>0</v>
      </c>
      <c r="R477" s="23">
        <v>1210.2000499999999</v>
      </c>
      <c r="S477" s="13">
        <v>1.471428571E-3</v>
      </c>
      <c r="T477" s="13">
        <f t="shared" si="17"/>
        <v>3.9013805854652971E-4</v>
      </c>
      <c r="U477" s="62">
        <f>+R477/'סכום נכסי הקרן'!$C$42</f>
        <v>9.5416353563562212E-5</v>
      </c>
    </row>
    <row r="478" spans="2:21" ht="13.5" thickBot="1" x14ac:dyDescent="0.25">
      <c r="B478" s="58" t="s">
        <v>1231</v>
      </c>
      <c r="C478" s="14" t="s">
        <v>1232</v>
      </c>
      <c r="D478" s="14" t="s">
        <v>1096</v>
      </c>
      <c r="E478" s="14" t="s">
        <v>1097</v>
      </c>
      <c r="F478" s="54" t="s">
        <v>2591</v>
      </c>
      <c r="G478" s="14" t="s">
        <v>1213</v>
      </c>
      <c r="H478" s="14" t="s">
        <v>1108</v>
      </c>
      <c r="I478" s="14" t="s">
        <v>216</v>
      </c>
      <c r="J478" s="54" t="s">
        <v>2591</v>
      </c>
      <c r="K478" s="23">
        <v>6.9450000000000003</v>
      </c>
      <c r="L478" s="14" t="s">
        <v>50</v>
      </c>
      <c r="M478" s="13">
        <v>5.8999999999999997E-2</v>
      </c>
      <c r="N478" s="13">
        <v>5.5829999999999998E-2</v>
      </c>
      <c r="O478" s="23">
        <v>554000</v>
      </c>
      <c r="P478" s="25">
        <v>104.2394</v>
      </c>
      <c r="Q478" s="23">
        <v>0</v>
      </c>
      <c r="R478" s="23">
        <v>2094.5427199999999</v>
      </c>
      <c r="S478" s="13">
        <v>1.108E-3</v>
      </c>
      <c r="T478" s="13">
        <f t="shared" si="17"/>
        <v>6.7522789337479171E-4</v>
      </c>
      <c r="U478" s="62">
        <f>+R478/'סכום נכסי הקרן'!$C$42</f>
        <v>1.6514098534825319E-4</v>
      </c>
    </row>
    <row r="479" spans="2:21" ht="13.5" thickBot="1" x14ac:dyDescent="0.25">
      <c r="B479" s="58" t="s">
        <v>1233</v>
      </c>
      <c r="C479" s="14" t="s">
        <v>1234</v>
      </c>
      <c r="D479" s="14" t="s">
        <v>1096</v>
      </c>
      <c r="E479" s="14" t="s">
        <v>1097</v>
      </c>
      <c r="F479" s="54" t="s">
        <v>2591</v>
      </c>
      <c r="G479" s="14" t="s">
        <v>1098</v>
      </c>
      <c r="H479" s="14" t="s">
        <v>1108</v>
      </c>
      <c r="I479" s="14" t="s">
        <v>216</v>
      </c>
      <c r="J479" s="54" t="s">
        <v>2591</v>
      </c>
      <c r="K479" s="23">
        <v>3.1640000000000001</v>
      </c>
      <c r="L479" s="14" t="s">
        <v>50</v>
      </c>
      <c r="M479" s="13">
        <v>7.7499999999999999E-2</v>
      </c>
      <c r="N479" s="13">
        <v>6.6229999999999997E-2</v>
      </c>
      <c r="O479" s="23">
        <v>2700000</v>
      </c>
      <c r="P479" s="25">
        <v>105.9365</v>
      </c>
      <c r="Q479" s="23">
        <v>0</v>
      </c>
      <c r="R479" s="23">
        <v>10374.255510000001</v>
      </c>
      <c r="S479" s="13">
        <v>4.5015755509999998E-3</v>
      </c>
      <c r="T479" s="13">
        <f t="shared" si="17"/>
        <v>3.3443990549637138E-3</v>
      </c>
      <c r="U479" s="62">
        <f>+R479/'סכום נכסי הקרן'!$C$42</f>
        <v>8.1794215072201787E-4</v>
      </c>
    </row>
    <row r="480" spans="2:21" ht="13.5" thickBot="1" x14ac:dyDescent="0.25">
      <c r="B480" s="58" t="s">
        <v>1235</v>
      </c>
      <c r="C480" s="14" t="s">
        <v>1236</v>
      </c>
      <c r="D480" s="14" t="s">
        <v>1096</v>
      </c>
      <c r="E480" s="14" t="s">
        <v>1097</v>
      </c>
      <c r="F480" s="54" t="s">
        <v>2591</v>
      </c>
      <c r="G480" s="14" t="s">
        <v>1098</v>
      </c>
      <c r="H480" s="14" t="s">
        <v>1108</v>
      </c>
      <c r="I480" s="14" t="s">
        <v>216</v>
      </c>
      <c r="J480" s="54" t="s">
        <v>2591</v>
      </c>
      <c r="K480" s="23">
        <v>4.1719999999999997</v>
      </c>
      <c r="L480" s="14" t="s">
        <v>50</v>
      </c>
      <c r="M480" s="13">
        <v>0.02</v>
      </c>
      <c r="N480" s="13">
        <v>5.9799999999999999E-2</v>
      </c>
      <c r="O480" s="23">
        <v>650000</v>
      </c>
      <c r="P480" s="25">
        <v>88.223699999999994</v>
      </c>
      <c r="Q480" s="23">
        <v>0</v>
      </c>
      <c r="R480" s="23">
        <v>2079.9178400000001</v>
      </c>
      <c r="S480" s="13">
        <v>7.6470588200000002E-4</v>
      </c>
      <c r="T480" s="13">
        <f t="shared" si="17"/>
        <v>6.705131998911186E-4</v>
      </c>
      <c r="U480" s="62">
        <f>+R480/'סכום נכסי הקרן'!$C$42</f>
        <v>1.6398790927549592E-4</v>
      </c>
    </row>
    <row r="481" spans="2:21" ht="13.5" thickBot="1" x14ac:dyDescent="0.25">
      <c r="B481" s="58" t="s">
        <v>1237</v>
      </c>
      <c r="C481" s="14" t="s">
        <v>1238</v>
      </c>
      <c r="D481" s="14" t="s">
        <v>1096</v>
      </c>
      <c r="E481" s="14" t="s">
        <v>1097</v>
      </c>
      <c r="F481" s="54" t="s">
        <v>2591</v>
      </c>
      <c r="G481" s="14" t="s">
        <v>1098</v>
      </c>
      <c r="H481" s="14" t="s">
        <v>1108</v>
      </c>
      <c r="I481" s="14" t="s">
        <v>216</v>
      </c>
      <c r="J481" s="54" t="s">
        <v>2591</v>
      </c>
      <c r="K481" s="23">
        <v>3.7669999999999999</v>
      </c>
      <c r="L481" s="14" t="s">
        <v>50</v>
      </c>
      <c r="M481" s="13">
        <v>7.9500000000000001E-2</v>
      </c>
      <c r="N481" s="13">
        <v>6.9349999999999995E-2</v>
      </c>
      <c r="O481" s="23">
        <v>1100000</v>
      </c>
      <c r="P481" s="25">
        <v>104.2597</v>
      </c>
      <c r="Q481" s="23">
        <v>0</v>
      </c>
      <c r="R481" s="23">
        <v>4159.6492500000004</v>
      </c>
      <c r="S481" s="13">
        <v>1.6923076919999999E-3</v>
      </c>
      <c r="T481" s="13">
        <f t="shared" si="17"/>
        <v>1.3409662994391123E-3</v>
      </c>
      <c r="U481" s="62">
        <f>+R481/'סכום נכסי הקרן'!$C$42</f>
        <v>3.279611197656176E-4</v>
      </c>
    </row>
    <row r="482" spans="2:21" ht="13.5" thickBot="1" x14ac:dyDescent="0.25">
      <c r="B482" s="58" t="s">
        <v>1239</v>
      </c>
      <c r="C482" s="14" t="s">
        <v>1240</v>
      </c>
      <c r="D482" s="14" t="s">
        <v>1096</v>
      </c>
      <c r="E482" s="14" t="s">
        <v>1097</v>
      </c>
      <c r="F482" s="54" t="s">
        <v>2591</v>
      </c>
      <c r="G482" s="14" t="s">
        <v>1098</v>
      </c>
      <c r="H482" s="14" t="s">
        <v>1216</v>
      </c>
      <c r="I482" s="14" t="s">
        <v>210</v>
      </c>
      <c r="J482" s="54" t="s">
        <v>2591</v>
      </c>
      <c r="K482" s="23">
        <v>3.1579999999999999</v>
      </c>
      <c r="L482" s="14" t="s">
        <v>50</v>
      </c>
      <c r="M482" s="13">
        <v>6.8750000000000006E-2</v>
      </c>
      <c r="N482" s="13">
        <v>7.7929999999999999E-2</v>
      </c>
      <c r="O482" s="23">
        <v>270000</v>
      </c>
      <c r="P482" s="25">
        <v>98.479299999999995</v>
      </c>
      <c r="Q482" s="23">
        <v>0</v>
      </c>
      <c r="R482" s="23">
        <v>964.39793999999995</v>
      </c>
      <c r="S482" s="13">
        <v>5.4000000000000001E-4</v>
      </c>
      <c r="T482" s="13">
        <f t="shared" si="17"/>
        <v>3.1089764041727864E-4</v>
      </c>
      <c r="U482" s="62">
        <f>+R482/'סכום נכסי הקרן'!$C$42</f>
        <v>7.6036465887611762E-5</v>
      </c>
    </row>
    <row r="483" spans="2:21" ht="13.5" thickBot="1" x14ac:dyDescent="0.25">
      <c r="B483" s="58" t="s">
        <v>1241</v>
      </c>
      <c r="C483" s="14" t="s">
        <v>1242</v>
      </c>
      <c r="D483" s="14" t="s">
        <v>1096</v>
      </c>
      <c r="E483" s="14" t="s">
        <v>1097</v>
      </c>
      <c r="F483" s="54" t="s">
        <v>2591</v>
      </c>
      <c r="G483" s="14" t="s">
        <v>1160</v>
      </c>
      <c r="H483" s="14" t="s">
        <v>1108</v>
      </c>
      <c r="I483" s="14" t="s">
        <v>216</v>
      </c>
      <c r="J483" s="54" t="s">
        <v>2591</v>
      </c>
      <c r="K483" s="23">
        <v>6.7830000000000004</v>
      </c>
      <c r="L483" s="14" t="s">
        <v>50</v>
      </c>
      <c r="M483" s="13">
        <v>2.75E-2</v>
      </c>
      <c r="N483" s="13">
        <v>5.919E-2</v>
      </c>
      <c r="O483" s="23">
        <v>50000</v>
      </c>
      <c r="P483" s="25">
        <v>81.635900000000007</v>
      </c>
      <c r="Q483" s="23">
        <v>0</v>
      </c>
      <c r="R483" s="23">
        <v>148.04669999999999</v>
      </c>
      <c r="S483" s="13">
        <v>1.25E-4</v>
      </c>
      <c r="T483" s="13">
        <f t="shared" si="17"/>
        <v>4.7726532577998585E-5</v>
      </c>
      <c r="U483" s="62">
        <f>+R483/'סכום נכסי הקרן'!$C$42</f>
        <v>1.1672513375882462E-5</v>
      </c>
    </row>
    <row r="484" spans="2:21" ht="13.5" thickBot="1" x14ac:dyDescent="0.25">
      <c r="B484" s="58" t="s">
        <v>1243</v>
      </c>
      <c r="C484" s="14" t="s">
        <v>1244</v>
      </c>
      <c r="D484" s="14" t="s">
        <v>1096</v>
      </c>
      <c r="E484" s="14" t="s">
        <v>1097</v>
      </c>
      <c r="F484" s="54" t="s">
        <v>2591</v>
      </c>
      <c r="G484" s="14" t="s">
        <v>1213</v>
      </c>
      <c r="H484" s="14" t="s">
        <v>1108</v>
      </c>
      <c r="I484" s="14" t="s">
        <v>216</v>
      </c>
      <c r="J484" s="54" t="s">
        <v>2591</v>
      </c>
      <c r="K484" s="23">
        <v>3.5680000000000001</v>
      </c>
      <c r="L484" s="14" t="s">
        <v>50</v>
      </c>
      <c r="M484" s="13">
        <v>0.06</v>
      </c>
      <c r="N484" s="13">
        <v>5.7149999999999999E-2</v>
      </c>
      <c r="O484" s="23">
        <v>1210000</v>
      </c>
      <c r="P484" s="25">
        <v>101.717</v>
      </c>
      <c r="Q484" s="23">
        <v>0</v>
      </c>
      <c r="R484" s="23">
        <v>4464.0234600000003</v>
      </c>
      <c r="S484" s="13">
        <v>8.0666666599999999E-4</v>
      </c>
      <c r="T484" s="13">
        <f t="shared" si="17"/>
        <v>1.4390888894696065E-3</v>
      </c>
      <c r="U484" s="62">
        <f>+R484/'סכום נכסי הקרן'!$C$42</f>
        <v>3.519590341905839E-4</v>
      </c>
    </row>
    <row r="485" spans="2:21" ht="13.5" thickBot="1" x14ac:dyDescent="0.25">
      <c r="B485" s="58" t="s">
        <v>1245</v>
      </c>
      <c r="C485" s="14" t="s">
        <v>1246</v>
      </c>
      <c r="D485" s="14" t="s">
        <v>1096</v>
      </c>
      <c r="E485" s="14" t="s">
        <v>1097</v>
      </c>
      <c r="F485" s="54" t="s">
        <v>2591</v>
      </c>
      <c r="G485" s="14" t="s">
        <v>1115</v>
      </c>
      <c r="H485" s="14" t="s">
        <v>1247</v>
      </c>
      <c r="I485" s="14" t="s">
        <v>216</v>
      </c>
      <c r="J485" s="54" t="s">
        <v>2591</v>
      </c>
      <c r="K485" s="23">
        <v>2.2229999999999999</v>
      </c>
      <c r="L485" s="14" t="s">
        <v>50</v>
      </c>
      <c r="M485" s="13">
        <v>6.1249999999999999E-2</v>
      </c>
      <c r="N485" s="13">
        <v>6.0350000000000001E-2</v>
      </c>
      <c r="O485" s="23">
        <v>464000</v>
      </c>
      <c r="P485" s="25">
        <v>101.1497</v>
      </c>
      <c r="Q485" s="23">
        <v>0</v>
      </c>
      <c r="R485" s="23">
        <v>1702.2766200000001</v>
      </c>
      <c r="S485" s="13">
        <v>9.2800000000000001E-4</v>
      </c>
      <c r="T485" s="13">
        <f t="shared" si="17"/>
        <v>5.487711685650226E-4</v>
      </c>
      <c r="U485" s="62">
        <f>+R485/'סכום נכסי הקרן'!$C$42</f>
        <v>1.3421337062158084E-4</v>
      </c>
    </row>
    <row r="486" spans="2:21" ht="13.5" thickBot="1" x14ac:dyDescent="0.25">
      <c r="B486" s="58" t="s">
        <v>1248</v>
      </c>
      <c r="C486" s="14" t="s">
        <v>1249</v>
      </c>
      <c r="D486" s="14" t="s">
        <v>1096</v>
      </c>
      <c r="E486" s="14" t="s">
        <v>1097</v>
      </c>
      <c r="F486" s="54" t="s">
        <v>2591</v>
      </c>
      <c r="G486" s="14" t="s">
        <v>1098</v>
      </c>
      <c r="H486" s="14" t="s">
        <v>1250</v>
      </c>
      <c r="I486" s="14" t="s">
        <v>210</v>
      </c>
      <c r="J486" s="54" t="s">
        <v>2591</v>
      </c>
      <c r="K486" s="23">
        <v>5.2619999999999996</v>
      </c>
      <c r="L486" s="14" t="s">
        <v>51</v>
      </c>
      <c r="M486" s="13">
        <v>7.3749999999999996E-2</v>
      </c>
      <c r="N486" s="13">
        <v>6.7129999999999995E-2</v>
      </c>
      <c r="O486" s="23">
        <v>1080000</v>
      </c>
      <c r="P486" s="25">
        <v>107.17449999999999</v>
      </c>
      <c r="Q486" s="23">
        <v>0</v>
      </c>
      <c r="R486" s="23">
        <v>4643.3652199999997</v>
      </c>
      <c r="S486" s="13">
        <v>8.6399999999999997E-4</v>
      </c>
      <c r="T486" s="13">
        <f t="shared" si="17"/>
        <v>1.496904162293895E-3</v>
      </c>
      <c r="U486" s="62">
        <f>+R486/'סכום נכסי הקרן'!$C$42</f>
        <v>3.6609895823113526E-4</v>
      </c>
    </row>
    <row r="487" spans="2:21" ht="13.5" thickBot="1" x14ac:dyDescent="0.25">
      <c r="B487" s="58" t="s">
        <v>1251</v>
      </c>
      <c r="C487" s="14" t="s">
        <v>1252</v>
      </c>
      <c r="D487" s="14" t="s">
        <v>1096</v>
      </c>
      <c r="E487" s="14" t="s">
        <v>1097</v>
      </c>
      <c r="F487" s="54" t="s">
        <v>2591</v>
      </c>
      <c r="G487" s="14" t="s">
        <v>1179</v>
      </c>
      <c r="H487" s="14" t="s">
        <v>1250</v>
      </c>
      <c r="I487" s="14" t="s">
        <v>210</v>
      </c>
      <c r="J487" s="54" t="s">
        <v>2591</v>
      </c>
      <c r="K487" s="23">
        <v>3.3170000000000002</v>
      </c>
      <c r="L487" s="14" t="s">
        <v>51</v>
      </c>
      <c r="M487" s="13">
        <v>4.8669999999999998E-2</v>
      </c>
      <c r="N487" s="13">
        <v>3.9719999999999998E-2</v>
      </c>
      <c r="O487" s="23">
        <v>1378000</v>
      </c>
      <c r="P487" s="25">
        <v>104.9456</v>
      </c>
      <c r="Q487" s="23">
        <v>0</v>
      </c>
      <c r="R487" s="23">
        <v>5801.3768200000004</v>
      </c>
      <c r="S487" s="13">
        <v>1.3780000000000001E-3</v>
      </c>
      <c r="T487" s="13">
        <f t="shared" si="17"/>
        <v>1.8702179771448867E-3</v>
      </c>
      <c r="U487" s="62">
        <f>+R487/'סכום נכסי הקרן'!$C$42</f>
        <v>4.5740059406919895E-4</v>
      </c>
    </row>
    <row r="488" spans="2:21" ht="13.5" thickBot="1" x14ac:dyDescent="0.25">
      <c r="B488" s="58" t="s">
        <v>1253</v>
      </c>
      <c r="C488" s="14" t="s">
        <v>1254</v>
      </c>
      <c r="D488" s="14" t="s">
        <v>1096</v>
      </c>
      <c r="E488" s="14" t="s">
        <v>1097</v>
      </c>
      <c r="F488" s="54" t="s">
        <v>2591</v>
      </c>
      <c r="G488" s="14" t="s">
        <v>1189</v>
      </c>
      <c r="H488" s="14" t="s">
        <v>1250</v>
      </c>
      <c r="I488" s="14" t="s">
        <v>210</v>
      </c>
      <c r="J488" s="54" t="s">
        <v>2591</v>
      </c>
      <c r="K488" s="23">
        <v>5.173</v>
      </c>
      <c r="L488" s="14" t="s">
        <v>50</v>
      </c>
      <c r="M488" s="13">
        <v>7.1999999999999995E-2</v>
      </c>
      <c r="N488" s="13">
        <v>5.9319999999999998E-2</v>
      </c>
      <c r="O488" s="23">
        <v>400000</v>
      </c>
      <c r="P488" s="25">
        <v>107.157</v>
      </c>
      <c r="Q488" s="23">
        <v>0</v>
      </c>
      <c r="R488" s="23">
        <v>1554.6337599999999</v>
      </c>
      <c r="S488" s="13">
        <v>4.7058823500000001E-4</v>
      </c>
      <c r="T488" s="13">
        <f t="shared" si="17"/>
        <v>5.0117482384610013E-4</v>
      </c>
      <c r="U488" s="62">
        <f>+R488/'סכום נכסי הקרן'!$C$42</f>
        <v>1.2257269738669249E-4</v>
      </c>
    </row>
    <row r="489" spans="2:21" ht="13.5" thickBot="1" x14ac:dyDescent="0.25">
      <c r="B489" s="58" t="s">
        <v>1255</v>
      </c>
      <c r="C489" s="14" t="s">
        <v>1256</v>
      </c>
      <c r="D489" s="14" t="s">
        <v>1096</v>
      </c>
      <c r="E489" s="14" t="s">
        <v>1097</v>
      </c>
      <c r="F489" s="54" t="s">
        <v>2591</v>
      </c>
      <c r="G489" s="14" t="s">
        <v>1179</v>
      </c>
      <c r="H489" s="14" t="s">
        <v>1250</v>
      </c>
      <c r="I489" s="14" t="s">
        <v>210</v>
      </c>
      <c r="J489" s="54" t="s">
        <v>2591</v>
      </c>
      <c r="K489" s="23">
        <v>4.899</v>
      </c>
      <c r="L489" s="14" t="s">
        <v>50</v>
      </c>
      <c r="M489" s="13">
        <v>7.3499999999999996E-2</v>
      </c>
      <c r="N489" s="13">
        <v>5.8999999999999997E-2</v>
      </c>
      <c r="O489" s="23">
        <v>680000</v>
      </c>
      <c r="P489" s="25">
        <v>109.7908</v>
      </c>
      <c r="Q489" s="23">
        <v>0</v>
      </c>
      <c r="R489" s="23">
        <v>2707.83637</v>
      </c>
      <c r="S489" s="13">
        <v>5.9130434699999998E-4</v>
      </c>
      <c r="T489" s="13">
        <f t="shared" si="17"/>
        <v>8.7293834127133158E-4</v>
      </c>
      <c r="U489" s="62">
        <f>+R489/'סכום נכסי הקרן'!$C$42</f>
        <v>2.134951758365841E-4</v>
      </c>
    </row>
    <row r="490" spans="2:21" ht="13.5" thickBot="1" x14ac:dyDescent="0.25">
      <c r="B490" s="58" t="s">
        <v>1257</v>
      </c>
      <c r="C490" s="14" t="s">
        <v>1258</v>
      </c>
      <c r="D490" s="14" t="s">
        <v>1170</v>
      </c>
      <c r="E490" s="14" t="s">
        <v>1097</v>
      </c>
      <c r="F490" s="54" t="s">
        <v>2591</v>
      </c>
      <c r="G490" s="14" t="s">
        <v>1160</v>
      </c>
      <c r="H490" s="14" t="s">
        <v>1247</v>
      </c>
      <c r="I490" s="14" t="s">
        <v>216</v>
      </c>
      <c r="J490" s="54" t="s">
        <v>2591</v>
      </c>
      <c r="K490" s="23">
        <v>2.472</v>
      </c>
      <c r="L490" s="14" t="s">
        <v>51</v>
      </c>
      <c r="M490" s="13">
        <v>2.9499999999999998E-2</v>
      </c>
      <c r="N490" s="13">
        <v>0.1108</v>
      </c>
      <c r="O490" s="23">
        <v>2650000</v>
      </c>
      <c r="P490" s="25">
        <v>83.880499999999998</v>
      </c>
      <c r="Q490" s="23">
        <v>0</v>
      </c>
      <c r="R490" s="23">
        <v>8917.11787</v>
      </c>
      <c r="S490" s="13">
        <v>6.6249999999999998E-3</v>
      </c>
      <c r="T490" s="13">
        <f t="shared" si="17"/>
        <v>2.8746545280942323E-3</v>
      </c>
      <c r="U490" s="62">
        <f>+R490/'סכום נכסי הקרן'!$C$42</f>
        <v>7.030563843158648E-4</v>
      </c>
    </row>
    <row r="491" spans="2:21" ht="13.5" thickBot="1" x14ac:dyDescent="0.25">
      <c r="B491" s="58" t="s">
        <v>1259</v>
      </c>
      <c r="C491" s="14" t="s">
        <v>1260</v>
      </c>
      <c r="D491" s="14" t="s">
        <v>1096</v>
      </c>
      <c r="E491" s="14" t="s">
        <v>1097</v>
      </c>
      <c r="F491" s="54" t="s">
        <v>2591</v>
      </c>
      <c r="G491" s="14" t="s">
        <v>1160</v>
      </c>
      <c r="H491" s="14" t="s">
        <v>1247</v>
      </c>
      <c r="I491" s="14" t="s">
        <v>216</v>
      </c>
      <c r="J491" s="54" t="s">
        <v>2591</v>
      </c>
      <c r="K491" s="23">
        <v>1.204</v>
      </c>
      <c r="L491" s="14" t="s">
        <v>51</v>
      </c>
      <c r="M491" s="13">
        <v>0.03</v>
      </c>
      <c r="N491" s="13">
        <v>0.10992</v>
      </c>
      <c r="O491" s="23">
        <v>6043500</v>
      </c>
      <c r="P491" s="25">
        <v>93.480099999999993</v>
      </c>
      <c r="Q491" s="23">
        <v>0</v>
      </c>
      <c r="R491" s="23">
        <v>22663.413219999999</v>
      </c>
      <c r="S491" s="13">
        <v>1.0988181818000001E-2</v>
      </c>
      <c r="T491" s="13">
        <f t="shared" si="17"/>
        <v>7.3061144177680006E-3</v>
      </c>
      <c r="U491" s="62">
        <f>+R491/'סכום נכסי הקרן'!$C$42</f>
        <v>1.7868618074810274E-3</v>
      </c>
    </row>
    <row r="492" spans="2:21" ht="13.5" thickBot="1" x14ac:dyDescent="0.25">
      <c r="B492" s="58" t="s">
        <v>1261</v>
      </c>
      <c r="C492" s="14" t="s">
        <v>1262</v>
      </c>
      <c r="D492" s="14" t="s">
        <v>1096</v>
      </c>
      <c r="E492" s="14" t="s">
        <v>1097</v>
      </c>
      <c r="F492" s="54" t="s">
        <v>2591</v>
      </c>
      <c r="G492" s="14" t="s">
        <v>1098</v>
      </c>
      <c r="H492" s="14" t="s">
        <v>1250</v>
      </c>
      <c r="I492" s="14" t="s">
        <v>210</v>
      </c>
      <c r="J492" s="54" t="s">
        <v>2591</v>
      </c>
      <c r="K492" s="23">
        <v>4.1310000000000002</v>
      </c>
      <c r="L492" s="14" t="s">
        <v>50</v>
      </c>
      <c r="M492" s="13">
        <v>7.4999999999999997E-2</v>
      </c>
      <c r="N492" s="13">
        <v>7.5230000000000005E-2</v>
      </c>
      <c r="O492" s="23">
        <v>1650000</v>
      </c>
      <c r="P492" s="25">
        <v>101.13420000000001</v>
      </c>
      <c r="Q492" s="23">
        <v>0</v>
      </c>
      <c r="R492" s="23">
        <v>6052.42677</v>
      </c>
      <c r="S492" s="13">
        <v>1.65E-3</v>
      </c>
      <c r="T492" s="13">
        <f t="shared" si="17"/>
        <v>1.9511501669024422E-3</v>
      </c>
      <c r="U492" s="62">
        <f>+R492/'סכום נכסי הקרן'!$C$42</f>
        <v>4.7719423958368607E-4</v>
      </c>
    </row>
    <row r="493" spans="2:21" ht="13.5" thickBot="1" x14ac:dyDescent="0.25">
      <c r="B493" s="58" t="s">
        <v>1263</v>
      </c>
      <c r="C493" s="14" t="s">
        <v>1264</v>
      </c>
      <c r="D493" s="14" t="s">
        <v>1096</v>
      </c>
      <c r="E493" s="14" t="s">
        <v>1097</v>
      </c>
      <c r="F493" s="54" t="s">
        <v>2591</v>
      </c>
      <c r="G493" s="14" t="s">
        <v>1189</v>
      </c>
      <c r="H493" s="14" t="s">
        <v>1247</v>
      </c>
      <c r="I493" s="14" t="s">
        <v>216</v>
      </c>
      <c r="J493" s="54" t="s">
        <v>2591</v>
      </c>
      <c r="K493" s="23">
        <v>6.2889999999999997</v>
      </c>
      <c r="L493" s="14" t="s">
        <v>50</v>
      </c>
      <c r="M493" s="13">
        <v>5.8999999999999997E-2</v>
      </c>
      <c r="N493" s="13">
        <v>7.5160000000000005E-2</v>
      </c>
      <c r="O493" s="23">
        <v>950000</v>
      </c>
      <c r="P493" s="25">
        <v>91.381799999999998</v>
      </c>
      <c r="Q493" s="23">
        <v>0</v>
      </c>
      <c r="R493" s="23">
        <v>3148.6969899999999</v>
      </c>
      <c r="S493" s="13">
        <v>3.1666666660000002E-3</v>
      </c>
      <c r="T493" s="13">
        <f t="shared" si="17"/>
        <v>1.0150607171350737E-3</v>
      </c>
      <c r="U493" s="62">
        <f>+R493/'סכום נכסי הקרן'!$C$42</f>
        <v>2.4825415042939729E-4</v>
      </c>
    </row>
    <row r="494" spans="2:21" ht="13.5" thickBot="1" x14ac:dyDescent="0.25">
      <c r="B494" s="58" t="s">
        <v>1265</v>
      </c>
      <c r="C494" s="14" t="s">
        <v>1266</v>
      </c>
      <c r="D494" s="14" t="s">
        <v>1096</v>
      </c>
      <c r="E494" s="14" t="s">
        <v>1097</v>
      </c>
      <c r="F494" s="54" t="s">
        <v>2591</v>
      </c>
      <c r="G494" s="14" t="s">
        <v>1160</v>
      </c>
      <c r="H494" s="14" t="s">
        <v>1250</v>
      </c>
      <c r="I494" s="14" t="s">
        <v>210</v>
      </c>
      <c r="J494" s="54" t="s">
        <v>2591</v>
      </c>
      <c r="K494" s="23">
        <v>1.06</v>
      </c>
      <c r="L494" s="14" t="s">
        <v>51</v>
      </c>
      <c r="M494" s="13">
        <v>0.02</v>
      </c>
      <c r="N494" s="13">
        <v>7.5670000000000001E-2</v>
      </c>
      <c r="O494" s="23">
        <v>5576600</v>
      </c>
      <c r="P494" s="25">
        <v>95.201999999999998</v>
      </c>
      <c r="Q494" s="23">
        <v>0</v>
      </c>
      <c r="R494" s="23">
        <v>21297.723730000002</v>
      </c>
      <c r="S494" s="13">
        <v>1.8588666665999998E-2</v>
      </c>
      <c r="T494" s="13">
        <f t="shared" si="17"/>
        <v>6.865850474458794E-3</v>
      </c>
      <c r="U494" s="62">
        <f>+R494/'סכום נכסי הקרן'!$C$42</f>
        <v>1.6791861292029769E-3</v>
      </c>
    </row>
    <row r="495" spans="2:21" ht="13.5" thickBot="1" x14ac:dyDescent="0.25">
      <c r="B495" s="58" t="s">
        <v>1267</v>
      </c>
      <c r="C495" s="14" t="s">
        <v>1268</v>
      </c>
      <c r="D495" s="14" t="s">
        <v>1096</v>
      </c>
      <c r="E495" s="14" t="s">
        <v>1097</v>
      </c>
      <c r="F495" s="54" t="s">
        <v>2591</v>
      </c>
      <c r="G495" s="14" t="s">
        <v>1098</v>
      </c>
      <c r="H495" s="14" t="s">
        <v>1250</v>
      </c>
      <c r="I495" s="14" t="s">
        <v>210</v>
      </c>
      <c r="J495" s="54" t="s">
        <v>2591</v>
      </c>
      <c r="K495" s="23">
        <v>3.9430000000000001</v>
      </c>
      <c r="L495" s="14" t="s">
        <v>50</v>
      </c>
      <c r="M495" s="13">
        <v>7.6249999999999998E-2</v>
      </c>
      <c r="N495" s="13">
        <v>7.6789999999999997E-2</v>
      </c>
      <c r="O495" s="23">
        <v>150000</v>
      </c>
      <c r="P495" s="25">
        <v>99.740099999999998</v>
      </c>
      <c r="Q495" s="23">
        <v>0</v>
      </c>
      <c r="R495" s="23">
        <v>542.63601000000006</v>
      </c>
      <c r="S495" s="13">
        <v>2.9999999999999997E-4</v>
      </c>
      <c r="T495" s="13">
        <f t="shared" si="17"/>
        <v>1.7493220186103555E-4</v>
      </c>
      <c r="U495" s="62">
        <f>+R495/'סכום נכסי הקרן'!$C$42</f>
        <v>4.2783298006375626E-5</v>
      </c>
    </row>
    <row r="496" spans="2:21" ht="13.5" thickBot="1" x14ac:dyDescent="0.25">
      <c r="B496" s="58" t="s">
        <v>1269</v>
      </c>
      <c r="C496" s="14" t="s">
        <v>1270</v>
      </c>
      <c r="D496" s="14" t="s">
        <v>1096</v>
      </c>
      <c r="E496" s="14" t="s">
        <v>1097</v>
      </c>
      <c r="F496" s="54" t="s">
        <v>2591</v>
      </c>
      <c r="G496" s="14" t="s">
        <v>1098</v>
      </c>
      <c r="H496" s="14" t="s">
        <v>1116</v>
      </c>
      <c r="I496" s="14" t="s">
        <v>216</v>
      </c>
      <c r="J496" s="54" t="s">
        <v>2591</v>
      </c>
      <c r="K496" s="23">
        <v>3.944</v>
      </c>
      <c r="L496" s="14" t="s">
        <v>52</v>
      </c>
      <c r="M496" s="13">
        <v>8.5000000000000006E-2</v>
      </c>
      <c r="N496" s="13">
        <v>8.4709999999999994E-2</v>
      </c>
      <c r="O496" s="23">
        <v>270000</v>
      </c>
      <c r="P496" s="25">
        <v>101.3475</v>
      </c>
      <c r="Q496" s="23">
        <v>0</v>
      </c>
      <c r="R496" s="23">
        <v>1264.45499</v>
      </c>
      <c r="S496" s="13">
        <v>3.6000000000000002E-4</v>
      </c>
      <c r="T496" s="13">
        <f t="shared" si="17"/>
        <v>4.0762848664406488E-4</v>
      </c>
      <c r="U496" s="62">
        <f>+R496/'סכום נכסי הקרן'!$C$42</f>
        <v>9.9694000501033295E-5</v>
      </c>
    </row>
    <row r="497" spans="2:21" ht="13.5" thickBot="1" x14ac:dyDescent="0.25">
      <c r="B497" s="58" t="s">
        <v>1271</v>
      </c>
      <c r="C497" s="14" t="s">
        <v>1272</v>
      </c>
      <c r="D497" s="14" t="s">
        <v>1096</v>
      </c>
      <c r="E497" s="14" t="s">
        <v>1097</v>
      </c>
      <c r="F497" s="54" t="s">
        <v>2591</v>
      </c>
      <c r="G497" s="14" t="s">
        <v>1160</v>
      </c>
      <c r="H497" s="14" t="s">
        <v>1273</v>
      </c>
      <c r="I497" s="14" t="s">
        <v>210</v>
      </c>
      <c r="J497" s="54" t="s">
        <v>2591</v>
      </c>
      <c r="K497" s="23">
        <v>3.496</v>
      </c>
      <c r="L497" s="14" t="s">
        <v>51</v>
      </c>
      <c r="M497" s="13">
        <v>2.6249999999999999E-2</v>
      </c>
      <c r="N497" s="13">
        <v>0.10044</v>
      </c>
      <c r="O497" s="23">
        <v>3635000</v>
      </c>
      <c r="P497" s="25">
        <v>78.943700000000007</v>
      </c>
      <c r="Q497" s="23">
        <v>0</v>
      </c>
      <c r="R497" s="23">
        <v>11511.70138</v>
      </c>
      <c r="S497" s="13">
        <v>1.2116666666E-2</v>
      </c>
      <c r="T497" s="13">
        <f t="shared" si="17"/>
        <v>3.7110829957085253E-3</v>
      </c>
      <c r="U497" s="62">
        <f>+R497/'סכום נכסי הקרן'!$C$42</f>
        <v>9.0762231334582007E-4</v>
      </c>
    </row>
    <row r="498" spans="2:21" ht="13.5" thickBot="1" x14ac:dyDescent="0.25">
      <c r="B498" s="58" t="s">
        <v>1274</v>
      </c>
      <c r="C498" s="14" t="s">
        <v>1275</v>
      </c>
      <c r="D498" s="14" t="s">
        <v>1096</v>
      </c>
      <c r="E498" s="14" t="s">
        <v>1097</v>
      </c>
      <c r="F498" s="54" t="s">
        <v>2591</v>
      </c>
      <c r="G498" s="14" t="s">
        <v>1160</v>
      </c>
      <c r="H498" s="14" t="s">
        <v>1273</v>
      </c>
      <c r="I498" s="14" t="s">
        <v>210</v>
      </c>
      <c r="J498" s="54" t="s">
        <v>2591</v>
      </c>
      <c r="K498" s="23">
        <v>1.6459999999999999</v>
      </c>
      <c r="L498" s="14" t="s">
        <v>51</v>
      </c>
      <c r="M498" s="13">
        <v>0.03</v>
      </c>
      <c r="N498" s="13">
        <v>9.8790000000000003E-2</v>
      </c>
      <c r="O498" s="23">
        <v>1327900</v>
      </c>
      <c r="P498" s="25">
        <v>92.901799999999994</v>
      </c>
      <c r="Q498" s="23">
        <v>0</v>
      </c>
      <c r="R498" s="23">
        <v>4948.8822700000001</v>
      </c>
      <c r="S498" s="13">
        <v>2.6557999999999998E-3</v>
      </c>
      <c r="T498" s="13">
        <f t="shared" si="17"/>
        <v>1.5953951751969792E-3</v>
      </c>
      <c r="U498" s="62">
        <f>+R498/'סכום נכסי הקרן'!$C$42</f>
        <v>3.90186978110573E-4</v>
      </c>
    </row>
    <row r="499" spans="2:21" ht="13.5" thickBot="1" x14ac:dyDescent="0.25">
      <c r="B499" s="58" t="s">
        <v>1276</v>
      </c>
      <c r="C499" s="14" t="s">
        <v>1277</v>
      </c>
      <c r="D499" s="14" t="s">
        <v>214</v>
      </c>
      <c r="E499" s="14" t="s">
        <v>1097</v>
      </c>
      <c r="F499" s="54" t="s">
        <v>2591</v>
      </c>
      <c r="G499" s="14" t="s">
        <v>1115</v>
      </c>
      <c r="H499" s="14" t="s">
        <v>1278</v>
      </c>
      <c r="I499" s="14" t="s">
        <v>216</v>
      </c>
      <c r="J499" s="54" t="s">
        <v>2591</v>
      </c>
      <c r="K499" s="23">
        <v>2.9929999999999999</v>
      </c>
      <c r="L499" s="14" t="s">
        <v>50</v>
      </c>
      <c r="M499" s="13">
        <v>6.5000000000000002E-2</v>
      </c>
      <c r="N499" s="13">
        <v>9.7059999999999994E-2</v>
      </c>
      <c r="O499" s="23">
        <v>14195000</v>
      </c>
      <c r="P499" s="25">
        <v>92.1905</v>
      </c>
      <c r="Q499" s="23">
        <v>0</v>
      </c>
      <c r="R499" s="23">
        <v>47464.523229999999</v>
      </c>
      <c r="S499" s="13">
        <v>3.1544444444000001E-2</v>
      </c>
      <c r="T499" s="13">
        <f t="shared" si="17"/>
        <v>1.5301368515716769E-2</v>
      </c>
      <c r="U499" s="62">
        <f>+R499/'סכום נכסי הקרן'!$C$42</f>
        <v>3.7422670162999844E-3</v>
      </c>
    </row>
    <row r="500" spans="2:21" ht="13.5" thickBot="1" x14ac:dyDescent="0.25">
      <c r="B500" s="58" t="s">
        <v>1279</v>
      </c>
      <c r="C500" s="14" t="s">
        <v>1280</v>
      </c>
      <c r="D500" s="14" t="s">
        <v>1096</v>
      </c>
      <c r="E500" s="14" t="s">
        <v>1097</v>
      </c>
      <c r="F500" s="54" t="s">
        <v>2591</v>
      </c>
      <c r="G500" s="14" t="s">
        <v>1115</v>
      </c>
      <c r="H500" s="14" t="s">
        <v>1278</v>
      </c>
      <c r="I500" s="14" t="s">
        <v>216</v>
      </c>
      <c r="J500" s="54" t="s">
        <v>2591</v>
      </c>
      <c r="K500" s="23">
        <v>1.6830000000000001</v>
      </c>
      <c r="L500" s="14" t="s">
        <v>50</v>
      </c>
      <c r="M500" s="13">
        <v>8.2500000000000004E-2</v>
      </c>
      <c r="N500" s="13">
        <v>7.5609999999999997E-2</v>
      </c>
      <c r="O500" s="23">
        <v>3253143.2</v>
      </c>
      <c r="P500" s="25">
        <v>102.43429999999999</v>
      </c>
      <c r="Q500" s="23">
        <v>0</v>
      </c>
      <c r="R500" s="23">
        <v>12086.3771</v>
      </c>
      <c r="S500" s="13">
        <v>1.0009671384E-2</v>
      </c>
      <c r="T500" s="13">
        <f t="shared" si="17"/>
        <v>3.8963439942472618E-3</v>
      </c>
      <c r="U500" s="62">
        <f>+R500/'סכום נכסי הקרן'!$C$42</f>
        <v>9.5293173279586442E-4</v>
      </c>
    </row>
    <row r="501" spans="2:21" x14ac:dyDescent="0.2">
      <c r="B501" s="72" t="s">
        <v>1281</v>
      </c>
      <c r="C501" s="73" t="s">
        <v>1282</v>
      </c>
      <c r="D501" s="73" t="s">
        <v>1096</v>
      </c>
      <c r="E501" s="73" t="s">
        <v>1097</v>
      </c>
      <c r="F501" s="69" t="s">
        <v>2591</v>
      </c>
      <c r="G501" s="73" t="s">
        <v>1115</v>
      </c>
      <c r="H501" s="73" t="s">
        <v>1283</v>
      </c>
      <c r="I501" s="73" t="s">
        <v>210</v>
      </c>
      <c r="J501" s="69" t="s">
        <v>2591</v>
      </c>
      <c r="K501" s="74">
        <v>2.226</v>
      </c>
      <c r="L501" s="73" t="s">
        <v>50</v>
      </c>
      <c r="M501" s="75">
        <v>0.09</v>
      </c>
      <c r="N501" s="75">
        <v>9.5560000000000006E-2</v>
      </c>
      <c r="O501" s="74">
        <v>10152695</v>
      </c>
      <c r="P501" s="79">
        <v>102.96899999999999</v>
      </c>
      <c r="Q501" s="74">
        <v>0</v>
      </c>
      <c r="R501" s="74">
        <v>37917.12412</v>
      </c>
      <c r="S501" s="75">
        <v>1.6244312E-2</v>
      </c>
      <c r="T501" s="75">
        <f t="shared" si="17"/>
        <v>1.2223527167962515E-2</v>
      </c>
      <c r="U501" s="76">
        <f>+R501/'סכום נכסי הקרן'!$C$42</f>
        <v>2.9895170812027257E-3</v>
      </c>
    </row>
    <row r="502" spans="2:21" ht="12.75" hidden="1" customHeight="1" x14ac:dyDescent="0.2"/>
    <row r="503" spans="2:21" ht="12.75" hidden="1" customHeight="1" x14ac:dyDescent="0.2"/>
    <row r="504" spans="2:21" ht="12.75" hidden="1" customHeight="1" x14ac:dyDescent="0.2"/>
    <row r="505" spans="2:21" ht="12.75" hidden="1" customHeight="1" x14ac:dyDescent="0.2"/>
    <row r="506" spans="2:21" ht="12.75" hidden="1" customHeight="1" x14ac:dyDescent="0.2"/>
    <row r="507" spans="2:21" ht="12.75" hidden="1" customHeight="1" x14ac:dyDescent="0.2"/>
    <row r="508" spans="2:21" ht="12.75" hidden="1" customHeight="1" x14ac:dyDescent="0.2"/>
    <row r="509" spans="2:21" ht="12.75" hidden="1" customHeight="1" x14ac:dyDescent="0.2"/>
    <row r="510" spans="2:21" ht="12.75" hidden="1" customHeight="1" x14ac:dyDescent="0.2"/>
    <row r="511" spans="2:21" ht="12.75" hidden="1" customHeight="1" x14ac:dyDescent="0.2"/>
    <row r="512" spans="2:21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Z10000"/>
  <sheetViews>
    <sheetView rightToLeft="1" topLeftCell="K1" workbookViewId="0">
      <selection activeCell="P1" sqref="P1:XFD1048576"/>
    </sheetView>
  </sheetViews>
  <sheetFormatPr defaultColWidth="0" defaultRowHeight="12.75" customHeight="1" zeroHeight="1" x14ac:dyDescent="0.2"/>
  <cols>
    <col min="1" max="1" width="9.140625" customWidth="1"/>
    <col min="2" max="2" width="40.28515625" bestFit="1" customWidth="1"/>
    <col min="3" max="3" width="35.28515625" bestFit="1" customWidth="1"/>
    <col min="4" max="4" width="15" bestFit="1" customWidth="1"/>
    <col min="5" max="5" width="13.7109375" bestFit="1" customWidth="1"/>
    <col min="6" max="6" width="16.28515625" bestFit="1" customWidth="1"/>
    <col min="7" max="7" width="44.140625" bestFit="1" customWidth="1"/>
    <col min="8" max="8" width="15" bestFit="1" customWidth="1"/>
    <col min="9" max="9" width="13.7109375" bestFit="1" customWidth="1"/>
    <col min="10" max="10" width="11.28515625" bestFit="1" customWidth="1"/>
    <col min="11" max="11" width="22.5703125" bestFit="1" customWidth="1"/>
    <col min="12" max="12" width="17.5703125" bestFit="1" customWidth="1"/>
    <col min="13" max="13" width="29" bestFit="1" customWidth="1"/>
    <col min="14" max="14" width="34" bestFit="1" customWidth="1"/>
    <col min="15" max="15" width="30.140625" bestFit="1" customWidth="1"/>
    <col min="53" max="16384" width="9.140625" hidden="1"/>
  </cols>
  <sheetData>
    <row r="1" spans="2:15" ht="12.75" customHeight="1" x14ac:dyDescent="0.2">
      <c r="B1" s="1" t="s">
        <v>69</v>
      </c>
      <c r="C1" s="1" t="s">
        <v>1</v>
      </c>
    </row>
    <row r="2" spans="2:15" ht="12.75" customHeight="1" x14ac:dyDescent="0.2">
      <c r="B2" s="1" t="s">
        <v>2</v>
      </c>
      <c r="C2" s="1" t="s">
        <v>3</v>
      </c>
    </row>
    <row r="3" spans="2:15" ht="12.75" customHeight="1" x14ac:dyDescent="0.2">
      <c r="B3" s="1" t="s">
        <v>4</v>
      </c>
      <c r="C3" s="1" t="s">
        <v>5</v>
      </c>
    </row>
    <row r="4" spans="2:15" ht="12.75" customHeight="1" x14ac:dyDescent="0.2">
      <c r="B4" s="1" t="s">
        <v>6</v>
      </c>
      <c r="C4" s="2">
        <v>12533</v>
      </c>
    </row>
    <row r="5" spans="2:15" ht="12.75" customHeight="1" x14ac:dyDescent="0.2"/>
    <row r="6" spans="2:15" ht="12.75" customHeight="1" thickBot="1" x14ac:dyDescent="0.25">
      <c r="B6" s="63" t="s">
        <v>1284</v>
      </c>
      <c r="C6" s="65" t="s">
        <v>2591</v>
      </c>
      <c r="D6" s="65" t="s">
        <v>2592</v>
      </c>
      <c r="E6" s="65" t="s">
        <v>2593</v>
      </c>
      <c r="F6" s="65" t="s">
        <v>2594</v>
      </c>
      <c r="G6" s="65" t="s">
        <v>2595</v>
      </c>
      <c r="H6" s="65" t="s">
        <v>2596</v>
      </c>
      <c r="I6" s="65" t="s">
        <v>2597</v>
      </c>
      <c r="J6" s="65" t="s">
        <v>2598</v>
      </c>
      <c r="K6" s="65" t="s">
        <v>2599</v>
      </c>
      <c r="L6" s="65" t="s">
        <v>2600</v>
      </c>
      <c r="M6" s="65" t="s">
        <v>2601</v>
      </c>
      <c r="N6" s="65" t="s">
        <v>2602</v>
      </c>
      <c r="O6" s="65" t="s">
        <v>2603</v>
      </c>
    </row>
    <row r="7" spans="2:15" ht="12.75" customHeight="1" thickBot="1" x14ac:dyDescent="0.25">
      <c r="B7" s="71" t="s">
        <v>1285</v>
      </c>
      <c r="C7" s="77" t="s">
        <v>2591</v>
      </c>
      <c r="D7" s="77" t="s">
        <v>2591</v>
      </c>
      <c r="E7" s="77" t="s">
        <v>2591</v>
      </c>
      <c r="F7" s="77" t="s">
        <v>2591</v>
      </c>
      <c r="G7" s="77" t="s">
        <v>2591</v>
      </c>
      <c r="H7" s="77" t="s">
        <v>2591</v>
      </c>
      <c r="I7" s="77" t="s">
        <v>2591</v>
      </c>
      <c r="J7" s="77" t="s">
        <v>2591</v>
      </c>
      <c r="K7" s="77" t="s">
        <v>2591</v>
      </c>
      <c r="L7" s="77" t="s">
        <v>2591</v>
      </c>
      <c r="M7" s="77" t="s">
        <v>2591</v>
      </c>
      <c r="N7" s="77" t="s">
        <v>2591</v>
      </c>
      <c r="O7" s="77" t="s">
        <v>2591</v>
      </c>
    </row>
    <row r="8" spans="2:15" ht="12.75" customHeight="1" x14ac:dyDescent="0.2">
      <c r="B8" s="56" t="s">
        <v>71</v>
      </c>
      <c r="C8" s="4" t="s">
        <v>72</v>
      </c>
      <c r="D8" s="4" t="s">
        <v>138</v>
      </c>
      <c r="E8" s="4" t="s">
        <v>228</v>
      </c>
      <c r="F8" s="4" t="s">
        <v>73</v>
      </c>
      <c r="G8" s="4" t="s">
        <v>229</v>
      </c>
      <c r="H8" s="4" t="s">
        <v>76</v>
      </c>
      <c r="I8" s="4" t="s">
        <v>141</v>
      </c>
      <c r="J8" s="4" t="s">
        <v>142</v>
      </c>
      <c r="K8" s="4" t="s">
        <v>1286</v>
      </c>
      <c r="L8" s="4" t="s">
        <v>79</v>
      </c>
      <c r="M8" s="4" t="s">
        <v>144</v>
      </c>
      <c r="N8" s="4" t="s">
        <v>80</v>
      </c>
      <c r="O8" s="59" t="s">
        <v>231</v>
      </c>
    </row>
    <row r="9" spans="2:15" ht="12.75" customHeight="1" x14ac:dyDescent="0.2">
      <c r="B9" s="67" t="s">
        <v>2591</v>
      </c>
      <c r="C9" s="53" t="s">
        <v>2591</v>
      </c>
      <c r="D9" s="53" t="s">
        <v>2591</v>
      </c>
      <c r="E9" s="53" t="s">
        <v>2591</v>
      </c>
      <c r="F9" s="53" t="s">
        <v>2591</v>
      </c>
      <c r="G9" s="53" t="s">
        <v>2591</v>
      </c>
      <c r="H9" s="53" t="s">
        <v>2591</v>
      </c>
      <c r="I9" s="6" t="s">
        <v>148</v>
      </c>
      <c r="J9" s="6" t="s">
        <v>149</v>
      </c>
      <c r="K9" s="6" t="s">
        <v>11</v>
      </c>
      <c r="L9" s="6" t="s">
        <v>11</v>
      </c>
      <c r="M9" s="6" t="s">
        <v>12</v>
      </c>
      <c r="N9" s="6" t="s">
        <v>12</v>
      </c>
      <c r="O9" s="60" t="s">
        <v>12</v>
      </c>
    </row>
    <row r="10" spans="2:15" ht="12.75" customHeight="1" x14ac:dyDescent="0.2">
      <c r="B10" s="67" t="s">
        <v>2591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150</v>
      </c>
      <c r="N10" s="6" t="s">
        <v>151</v>
      </c>
      <c r="O10" s="60" t="s">
        <v>152</v>
      </c>
    </row>
    <row r="11" spans="2:15" ht="12.75" customHeight="1" x14ac:dyDescent="0.2">
      <c r="B11" s="57" t="s">
        <v>1287</v>
      </c>
      <c r="C11" s="54" t="s">
        <v>2591</v>
      </c>
      <c r="D11" s="54" t="s">
        <v>2591</v>
      </c>
      <c r="E11" s="54" t="s">
        <v>2591</v>
      </c>
      <c r="F11" s="54" t="s">
        <v>2591</v>
      </c>
      <c r="G11" s="54" t="s">
        <v>2591</v>
      </c>
      <c r="H11" s="54" t="s">
        <v>2591</v>
      </c>
      <c r="I11" s="54" t="s">
        <v>2591</v>
      </c>
      <c r="J11" s="54" t="s">
        <v>2591</v>
      </c>
      <c r="K11" s="54" t="s">
        <v>2591</v>
      </c>
      <c r="L11" s="22">
        <v>1621102.42133</v>
      </c>
      <c r="M11" s="54" t="s">
        <v>2591</v>
      </c>
      <c r="N11" s="20">
        <v>1</v>
      </c>
      <c r="O11" s="61">
        <v>0.12778259638600001</v>
      </c>
    </row>
    <row r="12" spans="2:15" ht="12.75" customHeight="1" x14ac:dyDescent="0.2">
      <c r="B12" s="57" t="s">
        <v>1288</v>
      </c>
      <c r="C12" s="54" t="s">
        <v>2591</v>
      </c>
      <c r="D12" s="54" t="s">
        <v>2591</v>
      </c>
      <c r="E12" s="54" t="s">
        <v>2591</v>
      </c>
      <c r="F12" s="54" t="s">
        <v>2591</v>
      </c>
      <c r="G12" s="54" t="s">
        <v>2591</v>
      </c>
      <c r="H12" s="54" t="s">
        <v>2591</v>
      </c>
      <c r="I12" s="54" t="s">
        <v>2591</v>
      </c>
      <c r="J12" s="54" t="s">
        <v>2591</v>
      </c>
      <c r="K12" s="54" t="s">
        <v>2591</v>
      </c>
      <c r="L12" s="22">
        <v>1451399.00192</v>
      </c>
      <c r="M12" s="54" t="s">
        <v>2591</v>
      </c>
      <c r="N12" s="20">
        <v>0.89531604099899997</v>
      </c>
      <c r="O12" s="61">
        <v>0.114405808305</v>
      </c>
    </row>
    <row r="13" spans="2:15" ht="12.75" customHeight="1" x14ac:dyDescent="0.2">
      <c r="B13" s="57" t="s">
        <v>1289</v>
      </c>
      <c r="C13" s="54" t="s">
        <v>2591</v>
      </c>
      <c r="D13" s="54" t="s">
        <v>2591</v>
      </c>
      <c r="E13" s="54" t="s">
        <v>2591</v>
      </c>
      <c r="F13" s="54" t="s">
        <v>2591</v>
      </c>
      <c r="G13" s="54" t="s">
        <v>2591</v>
      </c>
      <c r="H13" s="54" t="s">
        <v>2591</v>
      </c>
      <c r="I13" s="54" t="s">
        <v>2591</v>
      </c>
      <c r="J13" s="54" t="s">
        <v>2591</v>
      </c>
      <c r="K13" s="54" t="s">
        <v>2591</v>
      </c>
      <c r="L13" s="22">
        <v>823128.49188999995</v>
      </c>
      <c r="M13" s="54" t="s">
        <v>2591</v>
      </c>
      <c r="N13" s="20">
        <v>0.50775847414599995</v>
      </c>
      <c r="O13" s="61">
        <v>6.4882696163000006E-2</v>
      </c>
    </row>
    <row r="14" spans="2:15" ht="12.75" customHeight="1" x14ac:dyDescent="0.2">
      <c r="B14" s="58" t="s">
        <v>1290</v>
      </c>
      <c r="C14" s="14" t="s">
        <v>1291</v>
      </c>
      <c r="D14" s="14" t="s">
        <v>162</v>
      </c>
      <c r="E14" s="14" t="s">
        <v>240</v>
      </c>
      <c r="F14" s="21">
        <v>1682</v>
      </c>
      <c r="G14" s="14" t="s">
        <v>317</v>
      </c>
      <c r="H14" s="14" t="s">
        <v>49</v>
      </c>
      <c r="I14" s="23">
        <v>399176</v>
      </c>
      <c r="J14" s="26">
        <v>2400</v>
      </c>
      <c r="K14" s="23">
        <v>0</v>
      </c>
      <c r="L14" s="23">
        <v>9580.2240000000002</v>
      </c>
      <c r="M14" s="13">
        <v>1.778559892E-3</v>
      </c>
      <c r="N14" s="13">
        <v>5.9096969279999996E-3</v>
      </c>
      <c r="O14" s="62">
        <v>7.5515641699999995E-4</v>
      </c>
    </row>
    <row r="15" spans="2:15" ht="12.75" customHeight="1" x14ac:dyDescent="0.2">
      <c r="B15" s="58" t="s">
        <v>1292</v>
      </c>
      <c r="C15" s="14" t="s">
        <v>1293</v>
      </c>
      <c r="D15" s="14" t="s">
        <v>162</v>
      </c>
      <c r="E15" s="14" t="s">
        <v>240</v>
      </c>
      <c r="F15" s="21">
        <v>720</v>
      </c>
      <c r="G15" s="14" t="s">
        <v>644</v>
      </c>
      <c r="H15" s="14" t="s">
        <v>49</v>
      </c>
      <c r="I15" s="23">
        <v>34000</v>
      </c>
      <c r="J15" s="26">
        <v>7120</v>
      </c>
      <c r="K15" s="23">
        <v>0</v>
      </c>
      <c r="L15" s="23">
        <v>2420.8000000000002</v>
      </c>
      <c r="M15" s="13">
        <v>2.884823E-4</v>
      </c>
      <c r="N15" s="13">
        <v>1.4933047829999999E-3</v>
      </c>
      <c r="O15" s="62">
        <v>1.9081836200000001E-4</v>
      </c>
    </row>
    <row r="16" spans="2:15" ht="12.75" customHeight="1" x14ac:dyDescent="0.2">
      <c r="B16" s="58" t="s">
        <v>1294</v>
      </c>
      <c r="C16" s="14" t="s">
        <v>1295</v>
      </c>
      <c r="D16" s="14" t="s">
        <v>162</v>
      </c>
      <c r="E16" s="14" t="s">
        <v>240</v>
      </c>
      <c r="F16" s="21">
        <v>1581</v>
      </c>
      <c r="G16" s="14" t="s">
        <v>644</v>
      </c>
      <c r="H16" s="14" t="s">
        <v>49</v>
      </c>
      <c r="I16" s="23">
        <v>659180</v>
      </c>
      <c r="J16" s="26">
        <v>1336</v>
      </c>
      <c r="K16" s="23">
        <v>0</v>
      </c>
      <c r="L16" s="23">
        <v>8806.6448</v>
      </c>
      <c r="M16" s="13">
        <v>1.2031255049999999E-3</v>
      </c>
      <c r="N16" s="13">
        <v>5.4325036369999996E-3</v>
      </c>
      <c r="O16" s="62">
        <v>6.9417941900000002E-4</v>
      </c>
    </row>
    <row r="17" spans="2:15" ht="12.75" customHeight="1" x14ac:dyDescent="0.2">
      <c r="B17" s="58" t="s">
        <v>1296</v>
      </c>
      <c r="C17" s="14" t="s">
        <v>1297</v>
      </c>
      <c r="D17" s="14" t="s">
        <v>162</v>
      </c>
      <c r="E17" s="14" t="s">
        <v>240</v>
      </c>
      <c r="F17" s="21">
        <v>767</v>
      </c>
      <c r="G17" s="14" t="s">
        <v>378</v>
      </c>
      <c r="H17" s="14" t="s">
        <v>49</v>
      </c>
      <c r="I17" s="23">
        <v>831525</v>
      </c>
      <c r="J17" s="26">
        <v>3807</v>
      </c>
      <c r="K17" s="23">
        <v>0</v>
      </c>
      <c r="L17" s="23">
        <v>31656.156749999998</v>
      </c>
      <c r="M17" s="13">
        <v>3.2854354290000002E-3</v>
      </c>
      <c r="N17" s="13">
        <v>1.9527548866E-2</v>
      </c>
      <c r="O17" s="62">
        <v>2.4952808949999998E-3</v>
      </c>
    </row>
    <row r="18" spans="2:15" ht="12.75" customHeight="1" x14ac:dyDescent="0.2">
      <c r="B18" s="58" t="s">
        <v>1298</v>
      </c>
      <c r="C18" s="14" t="s">
        <v>1299</v>
      </c>
      <c r="D18" s="14" t="s">
        <v>162</v>
      </c>
      <c r="E18" s="14" t="s">
        <v>240</v>
      </c>
      <c r="F18" s="21">
        <v>585</v>
      </c>
      <c r="G18" s="14" t="s">
        <v>378</v>
      </c>
      <c r="H18" s="14" t="s">
        <v>49</v>
      </c>
      <c r="I18" s="23">
        <v>227334</v>
      </c>
      <c r="J18" s="26">
        <v>2893</v>
      </c>
      <c r="K18" s="23">
        <v>0</v>
      </c>
      <c r="L18" s="23">
        <v>6576.7726199999997</v>
      </c>
      <c r="M18" s="13">
        <v>1.08918936E-3</v>
      </c>
      <c r="N18" s="13">
        <v>4.0569753849999998E-3</v>
      </c>
      <c r="O18" s="62">
        <v>5.1841084800000005E-4</v>
      </c>
    </row>
    <row r="19" spans="2:15" ht="12.75" customHeight="1" x14ac:dyDescent="0.2">
      <c r="B19" s="58" t="s">
        <v>1300</v>
      </c>
      <c r="C19" s="14" t="s">
        <v>1301</v>
      </c>
      <c r="D19" s="14" t="s">
        <v>162</v>
      </c>
      <c r="E19" s="14" t="s">
        <v>240</v>
      </c>
      <c r="F19" s="21">
        <v>1040</v>
      </c>
      <c r="G19" s="14" t="s">
        <v>696</v>
      </c>
      <c r="H19" s="14" t="s">
        <v>49</v>
      </c>
      <c r="I19" s="23">
        <v>23842</v>
      </c>
      <c r="J19" s="26">
        <v>77500</v>
      </c>
      <c r="K19" s="23">
        <v>43.237470000000002</v>
      </c>
      <c r="L19" s="23">
        <v>18520.787469999999</v>
      </c>
      <c r="M19" s="13">
        <v>5.3633149799999999E-4</v>
      </c>
      <c r="N19" s="13">
        <v>1.1424810194000001E-2</v>
      </c>
      <c r="O19" s="62">
        <v>1.4598919090000001E-3</v>
      </c>
    </row>
    <row r="20" spans="2:15" ht="12.75" customHeight="1" x14ac:dyDescent="0.2">
      <c r="B20" s="58" t="s">
        <v>1302</v>
      </c>
      <c r="C20" s="14" t="s">
        <v>1303</v>
      </c>
      <c r="D20" s="14" t="s">
        <v>162</v>
      </c>
      <c r="E20" s="14" t="s">
        <v>240</v>
      </c>
      <c r="F20" s="21">
        <v>1068</v>
      </c>
      <c r="G20" s="14" t="s">
        <v>506</v>
      </c>
      <c r="H20" s="14" t="s">
        <v>49</v>
      </c>
      <c r="I20" s="23">
        <v>30000.9</v>
      </c>
      <c r="J20" s="26">
        <v>1027</v>
      </c>
      <c r="K20" s="23">
        <v>0</v>
      </c>
      <c r="L20" s="23">
        <v>308.10924</v>
      </c>
      <c r="M20" s="13">
        <v>5.48528604002592E-5</v>
      </c>
      <c r="N20" s="13">
        <v>1.9006154999999999E-4</v>
      </c>
      <c r="O20" s="62">
        <v>2.4286558418375201E-5</v>
      </c>
    </row>
    <row r="21" spans="2:15" ht="12.75" customHeight="1" x14ac:dyDescent="0.2">
      <c r="B21" s="58" t="s">
        <v>1302</v>
      </c>
      <c r="C21" s="14" t="s">
        <v>1304</v>
      </c>
      <c r="D21" s="14" t="s">
        <v>162</v>
      </c>
      <c r="E21" s="14" t="s">
        <v>240</v>
      </c>
      <c r="F21" s="21">
        <v>1068</v>
      </c>
      <c r="G21" s="14" t="s">
        <v>506</v>
      </c>
      <c r="H21" s="14" t="s">
        <v>49</v>
      </c>
      <c r="I21" s="23">
        <v>300000</v>
      </c>
      <c r="J21" s="25">
        <v>1011.287</v>
      </c>
      <c r="K21" s="23">
        <v>0</v>
      </c>
      <c r="L21" s="23">
        <v>3033.8609999999999</v>
      </c>
      <c r="M21" s="13">
        <v>5.4851214799999997E-4</v>
      </c>
      <c r="N21" s="13">
        <v>1.8714801480000001E-3</v>
      </c>
      <c r="O21" s="62">
        <v>2.3914259199999999E-4</v>
      </c>
    </row>
    <row r="22" spans="2:15" ht="12.75" customHeight="1" x14ac:dyDescent="0.2">
      <c r="B22" s="58" t="s">
        <v>1305</v>
      </c>
      <c r="C22" s="14" t="s">
        <v>1306</v>
      </c>
      <c r="D22" s="14" t="s">
        <v>162</v>
      </c>
      <c r="E22" s="14" t="s">
        <v>240</v>
      </c>
      <c r="F22" s="21">
        <v>662</v>
      </c>
      <c r="G22" s="14" t="s">
        <v>257</v>
      </c>
      <c r="H22" s="14" t="s">
        <v>49</v>
      </c>
      <c r="I22" s="23">
        <v>3454889</v>
      </c>
      <c r="J22" s="26">
        <v>3290</v>
      </c>
      <c r="K22" s="23">
        <v>0</v>
      </c>
      <c r="L22" s="23">
        <v>113665.8481</v>
      </c>
      <c r="M22" s="13">
        <v>2.5835442260000001E-3</v>
      </c>
      <c r="N22" s="13">
        <v>7.0116389072000004E-2</v>
      </c>
      <c r="O22" s="62">
        <v>8.9596542439999999E-3</v>
      </c>
    </row>
    <row r="23" spans="2:15" ht="12.75" customHeight="1" x14ac:dyDescent="0.2">
      <c r="B23" s="58" t="s">
        <v>1307</v>
      </c>
      <c r="C23" s="14" t="s">
        <v>1308</v>
      </c>
      <c r="D23" s="14" t="s">
        <v>162</v>
      </c>
      <c r="E23" s="14" t="s">
        <v>240</v>
      </c>
      <c r="F23" s="21">
        <v>691</v>
      </c>
      <c r="G23" s="14" t="s">
        <v>257</v>
      </c>
      <c r="H23" s="14" t="s">
        <v>49</v>
      </c>
      <c r="I23" s="23">
        <v>4173600</v>
      </c>
      <c r="J23" s="26">
        <v>1835</v>
      </c>
      <c r="K23" s="23">
        <v>0</v>
      </c>
      <c r="L23" s="23">
        <v>76585.56</v>
      </c>
      <c r="M23" s="13">
        <v>3.3739384780000002E-3</v>
      </c>
      <c r="N23" s="13">
        <v>4.7242887921000003E-2</v>
      </c>
      <c r="O23" s="62">
        <v>6.0368188789999997E-3</v>
      </c>
    </row>
    <row r="24" spans="2:15" ht="12.75" customHeight="1" x14ac:dyDescent="0.2">
      <c r="B24" s="58" t="s">
        <v>1309</v>
      </c>
      <c r="C24" s="14" t="s">
        <v>1310</v>
      </c>
      <c r="D24" s="14" t="s">
        <v>162</v>
      </c>
      <c r="E24" s="14" t="s">
        <v>240</v>
      </c>
      <c r="F24" s="21">
        <v>593</v>
      </c>
      <c r="G24" s="14" t="s">
        <v>257</v>
      </c>
      <c r="H24" s="14" t="s">
        <v>49</v>
      </c>
      <c r="I24" s="23">
        <v>174164</v>
      </c>
      <c r="J24" s="26">
        <v>14990</v>
      </c>
      <c r="K24" s="23">
        <v>0</v>
      </c>
      <c r="L24" s="23">
        <v>26107.1836</v>
      </c>
      <c r="M24" s="13">
        <v>1.7359107990000001E-3</v>
      </c>
      <c r="N24" s="13">
        <v>1.6104586147999998E-2</v>
      </c>
      <c r="O24" s="62">
        <v>2.0578858309999999E-3</v>
      </c>
    </row>
    <row r="25" spans="2:15" ht="12.75" customHeight="1" x14ac:dyDescent="0.2">
      <c r="B25" s="58" t="s">
        <v>1311</v>
      </c>
      <c r="C25" s="14" t="s">
        <v>1312</v>
      </c>
      <c r="D25" s="14" t="s">
        <v>162</v>
      </c>
      <c r="E25" s="14" t="s">
        <v>240</v>
      </c>
      <c r="F25" s="21">
        <v>604</v>
      </c>
      <c r="G25" s="14" t="s">
        <v>257</v>
      </c>
      <c r="H25" s="14" t="s">
        <v>49</v>
      </c>
      <c r="I25" s="23">
        <v>4600075</v>
      </c>
      <c r="J25" s="26">
        <v>2950</v>
      </c>
      <c r="K25" s="23">
        <v>0</v>
      </c>
      <c r="L25" s="23">
        <v>135702.21249999999</v>
      </c>
      <c r="M25" s="13">
        <v>3.0206892399999999E-3</v>
      </c>
      <c r="N25" s="13">
        <v>8.3709832711999999E-2</v>
      </c>
      <c r="O25" s="62">
        <v>1.0696659767000001E-2</v>
      </c>
    </row>
    <row r="26" spans="2:15" ht="12.75" customHeight="1" x14ac:dyDescent="0.2">
      <c r="B26" s="58" t="s">
        <v>1313</v>
      </c>
      <c r="C26" s="14" t="s">
        <v>1314</v>
      </c>
      <c r="D26" s="14" t="s">
        <v>162</v>
      </c>
      <c r="E26" s="14" t="s">
        <v>240</v>
      </c>
      <c r="F26" s="21">
        <v>695</v>
      </c>
      <c r="G26" s="14" t="s">
        <v>257</v>
      </c>
      <c r="H26" s="14" t="s">
        <v>49</v>
      </c>
      <c r="I26" s="23">
        <v>435467</v>
      </c>
      <c r="J26" s="26">
        <v>14260</v>
      </c>
      <c r="K26" s="23">
        <v>0</v>
      </c>
      <c r="L26" s="23">
        <v>62097.5942</v>
      </c>
      <c r="M26" s="13">
        <v>1.688553274E-3</v>
      </c>
      <c r="N26" s="13">
        <v>3.8305780918999999E-2</v>
      </c>
      <c r="O26" s="62">
        <v>4.8948121420000004E-3</v>
      </c>
    </row>
    <row r="27" spans="2:15" ht="12.75" customHeight="1" x14ac:dyDescent="0.2">
      <c r="B27" s="58" t="s">
        <v>1315</v>
      </c>
      <c r="C27" s="14" t="s">
        <v>1316</v>
      </c>
      <c r="D27" s="14" t="s">
        <v>162</v>
      </c>
      <c r="E27" s="14" t="s">
        <v>240</v>
      </c>
      <c r="F27" s="21">
        <v>576</v>
      </c>
      <c r="G27" s="14" t="s">
        <v>525</v>
      </c>
      <c r="H27" s="14" t="s">
        <v>49</v>
      </c>
      <c r="I27" s="23">
        <v>10199</v>
      </c>
      <c r="J27" s="26">
        <v>91410</v>
      </c>
      <c r="K27" s="23">
        <v>0</v>
      </c>
      <c r="L27" s="23">
        <v>9322.9058999999997</v>
      </c>
      <c r="M27" s="13">
        <v>1.332764631E-3</v>
      </c>
      <c r="N27" s="13">
        <v>5.7509666119999999E-3</v>
      </c>
      <c r="O27" s="62">
        <v>7.3487344499999999E-4</v>
      </c>
    </row>
    <row r="28" spans="2:15" ht="12.75" customHeight="1" x14ac:dyDescent="0.2">
      <c r="B28" s="58" t="s">
        <v>1317</v>
      </c>
      <c r="C28" s="14" t="s">
        <v>1318</v>
      </c>
      <c r="D28" s="14" t="s">
        <v>162</v>
      </c>
      <c r="E28" s="14" t="s">
        <v>240</v>
      </c>
      <c r="F28" s="21">
        <v>475</v>
      </c>
      <c r="G28" s="14" t="s">
        <v>727</v>
      </c>
      <c r="H28" s="14" t="s">
        <v>49</v>
      </c>
      <c r="I28" s="23">
        <v>1444290</v>
      </c>
      <c r="J28" s="26">
        <v>1040</v>
      </c>
      <c r="K28" s="23">
        <v>0</v>
      </c>
      <c r="L28" s="23">
        <v>15020.616</v>
      </c>
      <c r="M28" s="13">
        <v>1.230424198E-3</v>
      </c>
      <c r="N28" s="13">
        <v>9.2656798249999995E-3</v>
      </c>
      <c r="O28" s="62">
        <v>1.1839926249999999E-3</v>
      </c>
    </row>
    <row r="29" spans="2:15" ht="12.75" customHeight="1" x14ac:dyDescent="0.2">
      <c r="B29" s="58" t="s">
        <v>1319</v>
      </c>
      <c r="C29" s="14" t="s">
        <v>1320</v>
      </c>
      <c r="D29" s="14" t="s">
        <v>162</v>
      </c>
      <c r="E29" s="14" t="s">
        <v>240</v>
      </c>
      <c r="F29" s="21">
        <v>281</v>
      </c>
      <c r="G29" s="14" t="s">
        <v>445</v>
      </c>
      <c r="H29" s="14" t="s">
        <v>49</v>
      </c>
      <c r="I29" s="23">
        <v>1443812</v>
      </c>
      <c r="J29" s="26">
        <v>1818</v>
      </c>
      <c r="K29" s="23">
        <v>0</v>
      </c>
      <c r="L29" s="23">
        <v>26248.50216</v>
      </c>
      <c r="M29" s="13">
        <v>1.119728811E-3</v>
      </c>
      <c r="N29" s="13">
        <v>1.6191760504000001E-2</v>
      </c>
      <c r="O29" s="62">
        <v>2.069025197E-3</v>
      </c>
    </row>
    <row r="30" spans="2:15" ht="12.75" customHeight="1" x14ac:dyDescent="0.2">
      <c r="B30" s="58" t="s">
        <v>1321</v>
      </c>
      <c r="C30" s="14" t="s">
        <v>1322</v>
      </c>
      <c r="D30" s="14" t="s">
        <v>162</v>
      </c>
      <c r="E30" s="14" t="s">
        <v>240</v>
      </c>
      <c r="F30" s="21">
        <v>2028</v>
      </c>
      <c r="G30" s="14" t="s">
        <v>1054</v>
      </c>
      <c r="H30" s="14" t="s">
        <v>49</v>
      </c>
      <c r="I30" s="23">
        <v>152779</v>
      </c>
      <c r="J30" s="26">
        <v>11090</v>
      </c>
      <c r="K30" s="23">
        <v>0</v>
      </c>
      <c r="L30" s="23">
        <v>16943.1911</v>
      </c>
      <c r="M30" s="13">
        <v>1.382967296E-3</v>
      </c>
      <c r="N30" s="13">
        <v>1.0451647519000001E-2</v>
      </c>
      <c r="O30" s="62">
        <v>1.335538656E-3</v>
      </c>
    </row>
    <row r="31" spans="2:15" ht="12.75" customHeight="1" x14ac:dyDescent="0.2">
      <c r="B31" s="58" t="s">
        <v>1323</v>
      </c>
      <c r="C31" s="14" t="s">
        <v>1324</v>
      </c>
      <c r="D31" s="14" t="s">
        <v>162</v>
      </c>
      <c r="E31" s="14" t="s">
        <v>240</v>
      </c>
      <c r="F31" s="21">
        <v>2177</v>
      </c>
      <c r="G31" s="14" t="s">
        <v>1054</v>
      </c>
      <c r="H31" s="14" t="s">
        <v>49</v>
      </c>
      <c r="I31" s="23">
        <v>28534</v>
      </c>
      <c r="J31" s="26">
        <v>50140</v>
      </c>
      <c r="K31" s="23">
        <v>0</v>
      </c>
      <c r="L31" s="23">
        <v>14306.9476</v>
      </c>
      <c r="M31" s="13">
        <v>9.8611930100000003E-4</v>
      </c>
      <c r="N31" s="13">
        <v>8.8254433590000004E-3</v>
      </c>
      <c r="O31" s="62">
        <v>1.127738066E-3</v>
      </c>
    </row>
    <row r="32" spans="2:15" ht="12.75" customHeight="1" x14ac:dyDescent="0.2">
      <c r="B32" s="58" t="s">
        <v>1325</v>
      </c>
      <c r="C32" s="14" t="s">
        <v>1326</v>
      </c>
      <c r="D32" s="14" t="s">
        <v>162</v>
      </c>
      <c r="E32" s="14" t="s">
        <v>240</v>
      </c>
      <c r="F32" s="21">
        <v>2174</v>
      </c>
      <c r="G32" s="14" t="s">
        <v>1054</v>
      </c>
      <c r="H32" s="14" t="s">
        <v>49</v>
      </c>
      <c r="I32" s="23">
        <v>102042</v>
      </c>
      <c r="J32" s="26">
        <v>25190</v>
      </c>
      <c r="K32" s="23">
        <v>0</v>
      </c>
      <c r="L32" s="23">
        <v>25704.379799999999</v>
      </c>
      <c r="M32" s="13">
        <v>2.3053314620000002E-3</v>
      </c>
      <c r="N32" s="13">
        <v>1.5856110916000001E-2</v>
      </c>
      <c r="O32" s="62">
        <v>2.026135021E-3</v>
      </c>
    </row>
    <row r="33" spans="2:15" ht="12.75" customHeight="1" x14ac:dyDescent="0.2">
      <c r="B33" s="58" t="s">
        <v>1327</v>
      </c>
      <c r="C33" s="14" t="s">
        <v>1328</v>
      </c>
      <c r="D33" s="14" t="s">
        <v>162</v>
      </c>
      <c r="E33" s="14" t="s">
        <v>240</v>
      </c>
      <c r="F33" s="21">
        <v>746</v>
      </c>
      <c r="G33" s="14" t="s">
        <v>701</v>
      </c>
      <c r="H33" s="14" t="s">
        <v>49</v>
      </c>
      <c r="I33" s="23">
        <v>201482</v>
      </c>
      <c r="J33" s="26">
        <v>6850</v>
      </c>
      <c r="K33" s="23">
        <v>0</v>
      </c>
      <c r="L33" s="23">
        <v>13801.517</v>
      </c>
      <c r="M33" s="13">
        <v>1.7289112730000001E-3</v>
      </c>
      <c r="N33" s="13">
        <v>8.5136613319999992E-3</v>
      </c>
      <c r="O33" s="62">
        <v>1.087897749E-3</v>
      </c>
    </row>
    <row r="34" spans="2:15" ht="12.75" customHeight="1" x14ac:dyDescent="0.2">
      <c r="B34" s="58" t="s">
        <v>1329</v>
      </c>
      <c r="C34" s="14" t="s">
        <v>1330</v>
      </c>
      <c r="D34" s="14" t="s">
        <v>162</v>
      </c>
      <c r="E34" s="14" t="s">
        <v>240</v>
      </c>
      <c r="F34" s="21">
        <v>1633</v>
      </c>
      <c r="G34" s="14" t="s">
        <v>872</v>
      </c>
      <c r="H34" s="14" t="s">
        <v>49</v>
      </c>
      <c r="I34" s="23">
        <v>800500</v>
      </c>
      <c r="J34" s="26">
        <v>2365</v>
      </c>
      <c r="K34" s="23">
        <v>0</v>
      </c>
      <c r="L34" s="23">
        <v>18931.825000000001</v>
      </c>
      <c r="M34" s="13">
        <v>2.240481833E-3</v>
      </c>
      <c r="N34" s="13">
        <v>1.1678364518999999E-2</v>
      </c>
      <c r="O34" s="62">
        <v>1.4922917390000001E-3</v>
      </c>
    </row>
    <row r="35" spans="2:15" ht="12.75" customHeight="1" x14ac:dyDescent="0.2">
      <c r="B35" s="58" t="s">
        <v>1331</v>
      </c>
      <c r="C35" s="14" t="s">
        <v>1332</v>
      </c>
      <c r="D35" s="14" t="s">
        <v>162</v>
      </c>
      <c r="E35" s="14" t="s">
        <v>240</v>
      </c>
      <c r="F35" s="21">
        <v>1300</v>
      </c>
      <c r="G35" s="14" t="s">
        <v>241</v>
      </c>
      <c r="H35" s="14" t="s">
        <v>49</v>
      </c>
      <c r="I35" s="23">
        <v>450606</v>
      </c>
      <c r="J35" s="26">
        <v>6200</v>
      </c>
      <c r="K35" s="23">
        <v>0</v>
      </c>
      <c r="L35" s="23">
        <v>27937.572</v>
      </c>
      <c r="M35" s="13">
        <v>3.6410411129999998E-3</v>
      </c>
      <c r="N35" s="13">
        <v>1.7233687170000001E-2</v>
      </c>
      <c r="O35" s="62">
        <v>2.202165291E-3</v>
      </c>
    </row>
    <row r="36" spans="2:15" ht="12.75" customHeight="1" x14ac:dyDescent="0.2">
      <c r="B36" s="58" t="s">
        <v>1333</v>
      </c>
      <c r="C36" s="14" t="s">
        <v>1334</v>
      </c>
      <c r="D36" s="14" t="s">
        <v>162</v>
      </c>
      <c r="E36" s="14" t="s">
        <v>240</v>
      </c>
      <c r="F36" s="21">
        <v>1328</v>
      </c>
      <c r="G36" s="14" t="s">
        <v>241</v>
      </c>
      <c r="H36" s="14" t="s">
        <v>49</v>
      </c>
      <c r="I36" s="23">
        <v>269524</v>
      </c>
      <c r="J36" s="26">
        <v>2000</v>
      </c>
      <c r="K36" s="23">
        <v>0</v>
      </c>
      <c r="L36" s="23">
        <v>5390.48</v>
      </c>
      <c r="M36" s="13">
        <v>5.7305561E-4</v>
      </c>
      <c r="N36" s="13">
        <v>3.3251939720000002E-3</v>
      </c>
      <c r="O36" s="62">
        <v>4.24901919E-4</v>
      </c>
    </row>
    <row r="37" spans="2:15" ht="12.75" customHeight="1" x14ac:dyDescent="0.2">
      <c r="B37" s="58" t="s">
        <v>1335</v>
      </c>
      <c r="C37" s="14" t="s">
        <v>1336</v>
      </c>
      <c r="D37" s="14" t="s">
        <v>162</v>
      </c>
      <c r="E37" s="14" t="s">
        <v>240</v>
      </c>
      <c r="F37" s="21">
        <v>226</v>
      </c>
      <c r="G37" s="14" t="s">
        <v>241</v>
      </c>
      <c r="H37" s="14" t="s">
        <v>49</v>
      </c>
      <c r="I37" s="23">
        <v>3190911</v>
      </c>
      <c r="J37" s="26">
        <v>1070</v>
      </c>
      <c r="K37" s="23">
        <v>0</v>
      </c>
      <c r="L37" s="23">
        <v>34142.7477</v>
      </c>
      <c r="M37" s="13">
        <v>4.224204116E-3</v>
      </c>
      <c r="N37" s="13">
        <v>2.1061437729000002E-2</v>
      </c>
      <c r="O37" s="62">
        <v>2.6912851959999999E-3</v>
      </c>
    </row>
    <row r="38" spans="2:15" ht="12.75" customHeight="1" x14ac:dyDescent="0.2">
      <c r="B38" s="58" t="s">
        <v>1337</v>
      </c>
      <c r="C38" s="14" t="s">
        <v>1338</v>
      </c>
      <c r="D38" s="14" t="s">
        <v>162</v>
      </c>
      <c r="E38" s="14" t="s">
        <v>240</v>
      </c>
      <c r="F38" s="21">
        <v>323</v>
      </c>
      <c r="G38" s="14" t="s">
        <v>241</v>
      </c>
      <c r="H38" s="14" t="s">
        <v>49</v>
      </c>
      <c r="I38" s="23">
        <v>50900</v>
      </c>
      <c r="J38" s="26">
        <v>28100</v>
      </c>
      <c r="K38" s="23">
        <v>0</v>
      </c>
      <c r="L38" s="23">
        <v>14302.9</v>
      </c>
      <c r="M38" s="13">
        <v>1.0714991600000001E-3</v>
      </c>
      <c r="N38" s="13">
        <v>8.8229465399999995E-3</v>
      </c>
      <c r="O38" s="62">
        <v>1.1274190160000001E-3</v>
      </c>
    </row>
    <row r="39" spans="2:15" ht="12.75" customHeight="1" x14ac:dyDescent="0.2">
      <c r="B39" s="58" t="s">
        <v>1339</v>
      </c>
      <c r="C39" s="14" t="s">
        <v>1340</v>
      </c>
      <c r="D39" s="14" t="s">
        <v>162</v>
      </c>
      <c r="E39" s="14" t="s">
        <v>240</v>
      </c>
      <c r="F39" s="21">
        <v>629</v>
      </c>
      <c r="G39" s="14" t="s">
        <v>1341</v>
      </c>
      <c r="H39" s="14" t="s">
        <v>49</v>
      </c>
      <c r="I39" s="23">
        <v>765160</v>
      </c>
      <c r="J39" s="26">
        <v>3815</v>
      </c>
      <c r="K39" s="23">
        <v>0</v>
      </c>
      <c r="L39" s="23">
        <v>29190.853999999999</v>
      </c>
      <c r="M39" s="13">
        <v>6.8264683999999997E-4</v>
      </c>
      <c r="N39" s="13">
        <v>1.8006791931E-2</v>
      </c>
      <c r="O39" s="62">
        <v>2.3009546250000001E-3</v>
      </c>
    </row>
    <row r="40" spans="2:15" ht="12.75" customHeight="1" x14ac:dyDescent="0.2">
      <c r="B40" s="58" t="s">
        <v>1342</v>
      </c>
      <c r="C40" s="14" t="s">
        <v>1343</v>
      </c>
      <c r="D40" s="14" t="s">
        <v>162</v>
      </c>
      <c r="E40" s="14" t="s">
        <v>240</v>
      </c>
      <c r="F40" s="21">
        <v>273</v>
      </c>
      <c r="G40" s="14" t="s">
        <v>1066</v>
      </c>
      <c r="H40" s="14" t="s">
        <v>49</v>
      </c>
      <c r="I40" s="23">
        <v>48328</v>
      </c>
      <c r="J40" s="26">
        <v>72500</v>
      </c>
      <c r="K40" s="23">
        <v>0</v>
      </c>
      <c r="L40" s="23">
        <v>35037.800000000003</v>
      </c>
      <c r="M40" s="13">
        <v>7.6310853400000001E-4</v>
      </c>
      <c r="N40" s="13">
        <v>2.1613563422999998E-2</v>
      </c>
      <c r="O40" s="62">
        <v>2.7618372509999999E-3</v>
      </c>
    </row>
    <row r="41" spans="2:15" ht="12.75" customHeight="1" x14ac:dyDescent="0.2">
      <c r="B41" s="58" t="s">
        <v>1344</v>
      </c>
      <c r="C41" s="14" t="s">
        <v>1345</v>
      </c>
      <c r="D41" s="14" t="s">
        <v>162</v>
      </c>
      <c r="E41" s="14" t="s">
        <v>240</v>
      </c>
      <c r="F41" s="21">
        <v>230</v>
      </c>
      <c r="G41" s="14" t="s">
        <v>451</v>
      </c>
      <c r="H41" s="14" t="s">
        <v>49</v>
      </c>
      <c r="I41" s="23">
        <v>8441313</v>
      </c>
      <c r="J41" s="26">
        <v>495</v>
      </c>
      <c r="K41" s="23">
        <v>0</v>
      </c>
      <c r="L41" s="23">
        <v>41784.499349999998</v>
      </c>
      <c r="M41" s="13">
        <v>3.0509017220000001E-3</v>
      </c>
      <c r="N41" s="13">
        <v>2.5775360519999999E-2</v>
      </c>
      <c r="O41" s="62">
        <v>3.29364249E-3</v>
      </c>
    </row>
    <row r="42" spans="2:15" x14ac:dyDescent="0.2">
      <c r="B42" s="57" t="s">
        <v>1346</v>
      </c>
      <c r="C42" s="54" t="s">
        <v>2591</v>
      </c>
      <c r="D42" s="54" t="s">
        <v>2591</v>
      </c>
      <c r="E42" s="54" t="s">
        <v>2591</v>
      </c>
      <c r="F42" s="54" t="s">
        <v>2591</v>
      </c>
      <c r="G42" s="54" t="s">
        <v>2591</v>
      </c>
      <c r="H42" s="54" t="s">
        <v>2591</v>
      </c>
      <c r="I42" s="54" t="s">
        <v>2591</v>
      </c>
      <c r="J42" s="54" t="s">
        <v>2591</v>
      </c>
      <c r="K42" s="54" t="s">
        <v>2591</v>
      </c>
      <c r="L42" s="22">
        <v>397036.36661999999</v>
      </c>
      <c r="M42" s="54" t="s">
        <v>2591</v>
      </c>
      <c r="N42" s="20">
        <v>0.24491750884800001</v>
      </c>
      <c r="O42" s="61">
        <v>3.1296195180999999E-2</v>
      </c>
    </row>
    <row r="43" spans="2:15" x14ac:dyDescent="0.2">
      <c r="B43" s="58" t="s">
        <v>1347</v>
      </c>
      <c r="C43" s="14" t="s">
        <v>1348</v>
      </c>
      <c r="D43" s="14" t="s">
        <v>162</v>
      </c>
      <c r="E43" s="14" t="s">
        <v>240</v>
      </c>
      <c r="F43" s="21">
        <v>1916</v>
      </c>
      <c r="G43" s="14" t="s">
        <v>1349</v>
      </c>
      <c r="H43" s="14" t="s">
        <v>49</v>
      </c>
      <c r="I43" s="23">
        <v>1197074</v>
      </c>
      <c r="J43" s="26">
        <v>3035</v>
      </c>
      <c r="K43" s="23">
        <v>0</v>
      </c>
      <c r="L43" s="23">
        <v>36331.195899999999</v>
      </c>
      <c r="M43" s="13">
        <v>1.5163013471000001E-2</v>
      </c>
      <c r="N43" s="13">
        <v>2.2411413012E-2</v>
      </c>
      <c r="O43" s="62">
        <v>2.8637885429999999E-3</v>
      </c>
    </row>
    <row r="44" spans="2:15" x14ac:dyDescent="0.2">
      <c r="B44" s="58" t="s">
        <v>1350</v>
      </c>
      <c r="C44" s="14" t="s">
        <v>1351</v>
      </c>
      <c r="D44" s="14" t="s">
        <v>162</v>
      </c>
      <c r="E44" s="14" t="s">
        <v>240</v>
      </c>
      <c r="F44" s="21">
        <v>259</v>
      </c>
      <c r="G44" s="14" t="s">
        <v>317</v>
      </c>
      <c r="H44" s="14" t="s">
        <v>49</v>
      </c>
      <c r="I44" s="23">
        <v>9994093</v>
      </c>
      <c r="J44" s="26">
        <v>124</v>
      </c>
      <c r="K44" s="23">
        <v>0</v>
      </c>
      <c r="L44" s="23">
        <v>12392.67532</v>
      </c>
      <c r="M44" s="13">
        <v>3.1767231100000002E-3</v>
      </c>
      <c r="N44" s="13">
        <v>7.6445973779999997E-3</v>
      </c>
      <c r="O44" s="62">
        <v>9.7684650099999991E-4</v>
      </c>
    </row>
    <row r="45" spans="2:15" x14ac:dyDescent="0.2">
      <c r="B45" s="58" t="s">
        <v>1352</v>
      </c>
      <c r="C45" s="14" t="s">
        <v>1353</v>
      </c>
      <c r="D45" s="14" t="s">
        <v>162</v>
      </c>
      <c r="E45" s="14" t="s">
        <v>240</v>
      </c>
      <c r="F45" s="21">
        <v>1361</v>
      </c>
      <c r="G45" s="14" t="s">
        <v>317</v>
      </c>
      <c r="H45" s="14" t="s">
        <v>49</v>
      </c>
      <c r="I45" s="23">
        <v>90145</v>
      </c>
      <c r="J45" s="26">
        <v>8280</v>
      </c>
      <c r="K45" s="23">
        <v>0</v>
      </c>
      <c r="L45" s="23">
        <v>7464.0060000000003</v>
      </c>
      <c r="M45" s="13">
        <v>7.2151712209999998E-3</v>
      </c>
      <c r="N45" s="13">
        <v>4.6042778669999999E-3</v>
      </c>
      <c r="O45" s="62">
        <v>5.8834657999999997E-4</v>
      </c>
    </row>
    <row r="46" spans="2:15" x14ac:dyDescent="0.2">
      <c r="B46" s="58" t="s">
        <v>1354</v>
      </c>
      <c r="C46" s="14" t="s">
        <v>1355</v>
      </c>
      <c r="D46" s="14" t="s">
        <v>162</v>
      </c>
      <c r="E46" s="14" t="s">
        <v>240</v>
      </c>
      <c r="F46" s="21">
        <v>1363</v>
      </c>
      <c r="G46" s="14" t="s">
        <v>317</v>
      </c>
      <c r="H46" s="14" t="s">
        <v>49</v>
      </c>
      <c r="I46" s="23">
        <v>90145</v>
      </c>
      <c r="J46" s="26">
        <v>29920</v>
      </c>
      <c r="K46" s="23">
        <v>635.19763999999998</v>
      </c>
      <c r="L46" s="23">
        <v>27606.58164</v>
      </c>
      <c r="M46" s="13">
        <v>8.4693014240000003E-3</v>
      </c>
      <c r="N46" s="13">
        <v>1.7029511075999999E-2</v>
      </c>
      <c r="O46" s="62">
        <v>2.1760751399999998E-3</v>
      </c>
    </row>
    <row r="47" spans="2:15" x14ac:dyDescent="0.2">
      <c r="B47" s="58" t="s">
        <v>1356</v>
      </c>
      <c r="C47" s="14" t="s">
        <v>1357</v>
      </c>
      <c r="D47" s="14" t="s">
        <v>162</v>
      </c>
      <c r="E47" s="14" t="s">
        <v>240</v>
      </c>
      <c r="F47" s="21">
        <v>1930</v>
      </c>
      <c r="G47" s="14" t="s">
        <v>317</v>
      </c>
      <c r="H47" s="14" t="s">
        <v>49</v>
      </c>
      <c r="I47" s="23">
        <v>1550000</v>
      </c>
      <c r="J47" s="25">
        <v>295.7</v>
      </c>
      <c r="K47" s="23">
        <v>0</v>
      </c>
      <c r="L47" s="23">
        <v>4583.3500000000004</v>
      </c>
      <c r="M47" s="13">
        <v>1.690706624E-3</v>
      </c>
      <c r="N47" s="13">
        <v>2.8273043939999998E-3</v>
      </c>
      <c r="O47" s="62">
        <v>3.6128029600000002E-4</v>
      </c>
    </row>
    <row r="48" spans="2:15" x14ac:dyDescent="0.2">
      <c r="B48" s="58" t="s">
        <v>1358</v>
      </c>
      <c r="C48" s="14" t="s">
        <v>1359</v>
      </c>
      <c r="D48" s="14" t="s">
        <v>162</v>
      </c>
      <c r="E48" s="14" t="s">
        <v>240</v>
      </c>
      <c r="F48" s="21">
        <v>1831</v>
      </c>
      <c r="G48" s="14" t="s">
        <v>644</v>
      </c>
      <c r="H48" s="14" t="s">
        <v>49</v>
      </c>
      <c r="I48" s="23">
        <v>319710</v>
      </c>
      <c r="J48" s="26">
        <v>9675</v>
      </c>
      <c r="K48" s="23">
        <v>0</v>
      </c>
      <c r="L48" s="23">
        <v>30931.942500000001</v>
      </c>
      <c r="M48" s="13">
        <v>8.9956498090000003E-3</v>
      </c>
      <c r="N48" s="13">
        <v>1.9080807044E-2</v>
      </c>
      <c r="O48" s="62">
        <v>2.4381950649999999E-3</v>
      </c>
    </row>
    <row r="49" spans="2:15" x14ac:dyDescent="0.2">
      <c r="B49" s="58" t="s">
        <v>1360</v>
      </c>
      <c r="C49" s="14" t="s">
        <v>1361</v>
      </c>
      <c r="D49" s="14" t="s">
        <v>162</v>
      </c>
      <c r="E49" s="14" t="s">
        <v>240</v>
      </c>
      <c r="F49" s="21">
        <v>224</v>
      </c>
      <c r="G49" s="14" t="s">
        <v>378</v>
      </c>
      <c r="H49" s="14" t="s">
        <v>49</v>
      </c>
      <c r="I49" s="23">
        <v>266875</v>
      </c>
      <c r="J49" s="26">
        <v>5850</v>
      </c>
      <c r="K49" s="23">
        <v>0</v>
      </c>
      <c r="L49" s="23">
        <v>15612.1875</v>
      </c>
      <c r="M49" s="13">
        <v>3.376824128E-3</v>
      </c>
      <c r="N49" s="13">
        <v>9.6305990869999993E-3</v>
      </c>
      <c r="O49" s="62">
        <v>1.2306229560000001E-3</v>
      </c>
    </row>
    <row r="50" spans="2:15" x14ac:dyDescent="0.2">
      <c r="B50" s="58" t="s">
        <v>1362</v>
      </c>
      <c r="C50" s="14" t="s">
        <v>1363</v>
      </c>
      <c r="D50" s="14" t="s">
        <v>162</v>
      </c>
      <c r="E50" s="14" t="s">
        <v>240</v>
      </c>
      <c r="F50" s="21">
        <v>566</v>
      </c>
      <c r="G50" s="14" t="s">
        <v>378</v>
      </c>
      <c r="H50" s="14" t="s">
        <v>49</v>
      </c>
      <c r="I50" s="23">
        <v>11220</v>
      </c>
      <c r="J50" s="26">
        <v>9332</v>
      </c>
      <c r="K50" s="23">
        <v>0</v>
      </c>
      <c r="L50" s="23">
        <v>1047.0504000000001</v>
      </c>
      <c r="M50" s="13">
        <v>1.81309861E-4</v>
      </c>
      <c r="N50" s="13">
        <v>6.4588787600000001E-4</v>
      </c>
      <c r="O50" s="62">
        <v>8.2533229794027195E-5</v>
      </c>
    </row>
    <row r="51" spans="2:15" x14ac:dyDescent="0.2">
      <c r="B51" s="58" t="s">
        <v>1364</v>
      </c>
      <c r="C51" s="14" t="s">
        <v>1365</v>
      </c>
      <c r="D51" s="14" t="s">
        <v>162</v>
      </c>
      <c r="E51" s="14" t="s">
        <v>240</v>
      </c>
      <c r="F51" s="21">
        <v>373</v>
      </c>
      <c r="G51" s="14" t="s">
        <v>506</v>
      </c>
      <c r="H51" s="14" t="s">
        <v>49</v>
      </c>
      <c r="I51" s="23">
        <v>1751593</v>
      </c>
      <c r="J51" s="26">
        <v>1040</v>
      </c>
      <c r="K51" s="23">
        <v>0</v>
      </c>
      <c r="L51" s="23">
        <v>18216.567200000001</v>
      </c>
      <c r="M51" s="13">
        <v>6.3999157290000001E-3</v>
      </c>
      <c r="N51" s="13">
        <v>1.123714761E-2</v>
      </c>
      <c r="O51" s="62">
        <v>1.4359118970000001E-3</v>
      </c>
    </row>
    <row r="52" spans="2:15" x14ac:dyDescent="0.2">
      <c r="B52" s="58" t="s">
        <v>1366</v>
      </c>
      <c r="C52" s="14" t="s">
        <v>1367</v>
      </c>
      <c r="D52" s="14" t="s">
        <v>162</v>
      </c>
      <c r="E52" s="14" t="s">
        <v>240</v>
      </c>
      <c r="F52" s="21">
        <v>715</v>
      </c>
      <c r="G52" s="14" t="s">
        <v>506</v>
      </c>
      <c r="H52" s="14" t="s">
        <v>49</v>
      </c>
      <c r="I52" s="23">
        <v>717802</v>
      </c>
      <c r="J52" s="26">
        <v>1488</v>
      </c>
      <c r="K52" s="23">
        <v>0</v>
      </c>
      <c r="L52" s="23">
        <v>10680.893760000001</v>
      </c>
      <c r="M52" s="13">
        <v>3.4021970920000001E-3</v>
      </c>
      <c r="N52" s="13">
        <v>6.5886606659999996E-3</v>
      </c>
      <c r="O52" s="62">
        <v>8.4191616600000005E-4</v>
      </c>
    </row>
    <row r="53" spans="2:15" x14ac:dyDescent="0.2">
      <c r="B53" s="58" t="s">
        <v>1368</v>
      </c>
      <c r="C53" s="14" t="s">
        <v>1369</v>
      </c>
      <c r="D53" s="14" t="s">
        <v>162</v>
      </c>
      <c r="E53" s="14" t="s">
        <v>240</v>
      </c>
      <c r="F53" s="21">
        <v>1338</v>
      </c>
      <c r="G53" s="14" t="s">
        <v>506</v>
      </c>
      <c r="H53" s="14" t="s">
        <v>49</v>
      </c>
      <c r="I53" s="23">
        <v>3700</v>
      </c>
      <c r="J53" s="26">
        <v>19150</v>
      </c>
      <c r="K53" s="23">
        <v>0</v>
      </c>
      <c r="L53" s="23">
        <v>708.55</v>
      </c>
      <c r="M53" s="13">
        <v>2.9263965300000002E-4</v>
      </c>
      <c r="N53" s="13">
        <v>4.37079107E-4</v>
      </c>
      <c r="O53" s="62">
        <v>5.58511032234532E-5</v>
      </c>
    </row>
    <row r="54" spans="2:15" x14ac:dyDescent="0.2">
      <c r="B54" s="58" t="s">
        <v>1370</v>
      </c>
      <c r="C54" s="14" t="s">
        <v>1371</v>
      </c>
      <c r="D54" s="14" t="s">
        <v>162</v>
      </c>
      <c r="E54" s="14" t="s">
        <v>240</v>
      </c>
      <c r="F54" s="21">
        <v>1096</v>
      </c>
      <c r="G54" s="14" t="s">
        <v>506</v>
      </c>
      <c r="H54" s="14" t="s">
        <v>49</v>
      </c>
      <c r="I54" s="23">
        <v>75000</v>
      </c>
      <c r="J54" s="26">
        <v>10140</v>
      </c>
      <c r="K54" s="23">
        <v>0</v>
      </c>
      <c r="L54" s="23">
        <v>7605</v>
      </c>
      <c r="M54" s="13">
        <v>2.396812507E-3</v>
      </c>
      <c r="N54" s="13">
        <v>4.6912520139999999E-3</v>
      </c>
      <c r="O54" s="62">
        <v>5.9946036199999997E-4</v>
      </c>
    </row>
    <row r="55" spans="2:15" x14ac:dyDescent="0.2">
      <c r="B55" s="58" t="s">
        <v>1372</v>
      </c>
      <c r="C55" s="14" t="s">
        <v>1373</v>
      </c>
      <c r="D55" s="14" t="s">
        <v>162</v>
      </c>
      <c r="E55" s="14" t="s">
        <v>240</v>
      </c>
      <c r="F55" s="21">
        <v>763</v>
      </c>
      <c r="G55" s="14" t="s">
        <v>257</v>
      </c>
      <c r="H55" s="14" t="s">
        <v>49</v>
      </c>
      <c r="I55" s="23">
        <v>28500</v>
      </c>
      <c r="J55" s="26">
        <v>16000</v>
      </c>
      <c r="K55" s="23">
        <v>0</v>
      </c>
      <c r="L55" s="23">
        <v>4560</v>
      </c>
      <c r="M55" s="13">
        <v>8.03889357E-4</v>
      </c>
      <c r="N55" s="13">
        <v>2.8129006159999998E-3</v>
      </c>
      <c r="O55" s="62">
        <v>3.5943974399999998E-4</v>
      </c>
    </row>
    <row r="56" spans="2:15" x14ac:dyDescent="0.2">
      <c r="B56" s="58" t="s">
        <v>1374</v>
      </c>
      <c r="C56" s="14" t="s">
        <v>1375</v>
      </c>
      <c r="D56" s="14" t="s">
        <v>162</v>
      </c>
      <c r="E56" s="14" t="s">
        <v>240</v>
      </c>
      <c r="F56" s="21">
        <v>232</v>
      </c>
      <c r="G56" s="14" t="s">
        <v>727</v>
      </c>
      <c r="H56" s="14" t="s">
        <v>49</v>
      </c>
      <c r="I56" s="23">
        <v>3883311</v>
      </c>
      <c r="J56" s="25">
        <v>150.69999999999999</v>
      </c>
      <c r="K56" s="23">
        <v>0</v>
      </c>
      <c r="L56" s="23">
        <v>5852.1496800000004</v>
      </c>
      <c r="M56" s="13">
        <v>1.4990833489999999E-3</v>
      </c>
      <c r="N56" s="13">
        <v>3.6099814559999999E-3</v>
      </c>
      <c r="O56" s="62">
        <v>4.6129280300000002E-4</v>
      </c>
    </row>
    <row r="57" spans="2:15" x14ac:dyDescent="0.2">
      <c r="B57" s="58" t="s">
        <v>1376</v>
      </c>
      <c r="C57" s="14" t="s">
        <v>1377</v>
      </c>
      <c r="D57" s="14" t="s">
        <v>162</v>
      </c>
      <c r="E57" s="14" t="s">
        <v>240</v>
      </c>
      <c r="F57" s="21">
        <v>1688</v>
      </c>
      <c r="G57" s="14" t="s">
        <v>727</v>
      </c>
      <c r="H57" s="14" t="s">
        <v>49</v>
      </c>
      <c r="I57" s="23">
        <v>146611</v>
      </c>
      <c r="J57" s="26">
        <v>3253</v>
      </c>
      <c r="K57" s="23">
        <v>0</v>
      </c>
      <c r="L57" s="23">
        <v>4769.2558300000001</v>
      </c>
      <c r="M57" s="13">
        <v>1.557111636E-3</v>
      </c>
      <c r="N57" s="13">
        <v>2.9419830399999999E-3</v>
      </c>
      <c r="O57" s="62">
        <v>3.7593423100000002E-4</v>
      </c>
    </row>
    <row r="58" spans="2:15" x14ac:dyDescent="0.2">
      <c r="B58" s="58" t="s">
        <v>1378</v>
      </c>
      <c r="C58" s="14" t="s">
        <v>1379</v>
      </c>
      <c r="D58" s="14" t="s">
        <v>162</v>
      </c>
      <c r="E58" s="14" t="s">
        <v>240</v>
      </c>
      <c r="F58" s="21">
        <v>394</v>
      </c>
      <c r="G58" s="14" t="s">
        <v>727</v>
      </c>
      <c r="H58" s="14" t="s">
        <v>49</v>
      </c>
      <c r="I58" s="23">
        <v>3250705</v>
      </c>
      <c r="J58" s="25">
        <v>299.60000000000002</v>
      </c>
      <c r="K58" s="23">
        <v>0</v>
      </c>
      <c r="L58" s="23">
        <v>9739.1121800000001</v>
      </c>
      <c r="M58" s="13">
        <v>2.8924178819999999E-3</v>
      </c>
      <c r="N58" s="13">
        <v>6.0077093529999999E-3</v>
      </c>
      <c r="O58" s="62">
        <v>7.6768069899999999E-4</v>
      </c>
    </row>
    <row r="59" spans="2:15" x14ac:dyDescent="0.2">
      <c r="B59" s="58" t="s">
        <v>1380</v>
      </c>
      <c r="C59" s="14" t="s">
        <v>1381</v>
      </c>
      <c r="D59" s="14" t="s">
        <v>162</v>
      </c>
      <c r="E59" s="14" t="s">
        <v>240</v>
      </c>
      <c r="F59" s="21">
        <v>1036</v>
      </c>
      <c r="G59" s="14" t="s">
        <v>587</v>
      </c>
      <c r="H59" s="14" t="s">
        <v>49</v>
      </c>
      <c r="I59" s="23">
        <v>251683</v>
      </c>
      <c r="J59" s="26">
        <v>6944</v>
      </c>
      <c r="K59" s="23">
        <v>0</v>
      </c>
      <c r="L59" s="23">
        <v>17476.86752</v>
      </c>
      <c r="M59" s="13">
        <v>1.4566591762E-2</v>
      </c>
      <c r="N59" s="13">
        <v>1.0780853381000001E-2</v>
      </c>
      <c r="O59" s="62">
        <v>1.3776054360000001E-3</v>
      </c>
    </row>
    <row r="60" spans="2:15" x14ac:dyDescent="0.2">
      <c r="B60" s="58" t="s">
        <v>1382</v>
      </c>
      <c r="C60" s="14" t="s">
        <v>1383</v>
      </c>
      <c r="D60" s="14" t="s">
        <v>162</v>
      </c>
      <c r="E60" s="14" t="s">
        <v>240</v>
      </c>
      <c r="F60" s="21">
        <v>1621</v>
      </c>
      <c r="G60" s="14" t="s">
        <v>587</v>
      </c>
      <c r="H60" s="14" t="s">
        <v>49</v>
      </c>
      <c r="I60" s="23">
        <v>5500</v>
      </c>
      <c r="J60" s="26">
        <v>39900</v>
      </c>
      <c r="K60" s="23">
        <v>0</v>
      </c>
      <c r="L60" s="23">
        <v>2194.5</v>
      </c>
      <c r="M60" s="13">
        <v>3.3478940300000001E-4</v>
      </c>
      <c r="N60" s="13">
        <v>1.353708421E-3</v>
      </c>
      <c r="O60" s="62">
        <v>1.72980376E-4</v>
      </c>
    </row>
    <row r="61" spans="2:15" x14ac:dyDescent="0.2">
      <c r="B61" s="58" t="s">
        <v>1384</v>
      </c>
      <c r="C61" s="14" t="s">
        <v>1385</v>
      </c>
      <c r="D61" s="14" t="s">
        <v>162</v>
      </c>
      <c r="E61" s="14" t="s">
        <v>240</v>
      </c>
      <c r="F61" s="21">
        <v>829</v>
      </c>
      <c r="G61" s="14" t="s">
        <v>474</v>
      </c>
      <c r="H61" s="14" t="s">
        <v>49</v>
      </c>
      <c r="I61" s="23">
        <v>35200</v>
      </c>
      <c r="J61" s="26">
        <v>2333</v>
      </c>
      <c r="K61" s="23">
        <v>0</v>
      </c>
      <c r="L61" s="23">
        <v>821.21600000000001</v>
      </c>
      <c r="M61" s="13">
        <v>3.6297655899999998E-4</v>
      </c>
      <c r="N61" s="13">
        <v>5.0657872599999996E-4</v>
      </c>
      <c r="O61" s="62">
        <v>6.4731944936491901E-5</v>
      </c>
    </row>
    <row r="62" spans="2:15" x14ac:dyDescent="0.2">
      <c r="B62" s="58" t="s">
        <v>1386</v>
      </c>
      <c r="C62" s="14" t="s">
        <v>1387</v>
      </c>
      <c r="D62" s="14" t="s">
        <v>162</v>
      </c>
      <c r="E62" s="14" t="s">
        <v>240</v>
      </c>
      <c r="F62" s="21">
        <v>288</v>
      </c>
      <c r="G62" s="14" t="s">
        <v>474</v>
      </c>
      <c r="H62" s="14" t="s">
        <v>49</v>
      </c>
      <c r="I62" s="23">
        <v>6551</v>
      </c>
      <c r="J62" s="26">
        <v>10760</v>
      </c>
      <c r="K62" s="23">
        <v>0</v>
      </c>
      <c r="L62" s="23">
        <v>704.88760000000002</v>
      </c>
      <c r="M62" s="13">
        <v>5.3733942999999998E-4</v>
      </c>
      <c r="N62" s="13">
        <v>4.3481990399999999E-4</v>
      </c>
      <c r="O62" s="62">
        <v>5.5562416355278001E-5</v>
      </c>
    </row>
    <row r="63" spans="2:15" x14ac:dyDescent="0.2">
      <c r="B63" s="58" t="s">
        <v>1388</v>
      </c>
      <c r="C63" s="14" t="s">
        <v>1389</v>
      </c>
      <c r="D63" s="14" t="s">
        <v>162</v>
      </c>
      <c r="E63" s="14" t="s">
        <v>240</v>
      </c>
      <c r="F63" s="21">
        <v>1585</v>
      </c>
      <c r="G63" s="14" t="s">
        <v>474</v>
      </c>
      <c r="H63" s="14" t="s">
        <v>49</v>
      </c>
      <c r="I63" s="23">
        <v>392879</v>
      </c>
      <c r="J63" s="26">
        <v>1562</v>
      </c>
      <c r="K63" s="23">
        <v>0</v>
      </c>
      <c r="L63" s="23">
        <v>6136.76998</v>
      </c>
      <c r="M63" s="13">
        <v>4.2953532089999996E-3</v>
      </c>
      <c r="N63" s="13">
        <v>3.7855535210000002E-3</v>
      </c>
      <c r="O63" s="62">
        <v>4.8372785699999998E-4</v>
      </c>
    </row>
    <row r="64" spans="2:15" x14ac:dyDescent="0.2">
      <c r="B64" s="58" t="s">
        <v>1390</v>
      </c>
      <c r="C64" s="14" t="s">
        <v>1391</v>
      </c>
      <c r="D64" s="14" t="s">
        <v>162</v>
      </c>
      <c r="E64" s="14" t="s">
        <v>240</v>
      </c>
      <c r="F64" s="21">
        <v>1616</v>
      </c>
      <c r="G64" s="14" t="s">
        <v>872</v>
      </c>
      <c r="H64" s="14" t="s">
        <v>49</v>
      </c>
      <c r="I64" s="23">
        <v>291426</v>
      </c>
      <c r="J64" s="26">
        <v>1064</v>
      </c>
      <c r="K64" s="23">
        <v>0</v>
      </c>
      <c r="L64" s="23">
        <v>3100.7726400000001</v>
      </c>
      <c r="M64" s="13">
        <v>2.3295440100000002E-3</v>
      </c>
      <c r="N64" s="13">
        <v>1.9127555409999999E-3</v>
      </c>
      <c r="O64" s="62">
        <v>2.4441686900000001E-4</v>
      </c>
    </row>
    <row r="65" spans="2:15" x14ac:dyDescent="0.2">
      <c r="B65" s="58" t="s">
        <v>1392</v>
      </c>
      <c r="C65" s="14" t="s">
        <v>1393</v>
      </c>
      <c r="D65" s="14" t="s">
        <v>162</v>
      </c>
      <c r="E65" s="14" t="s">
        <v>240</v>
      </c>
      <c r="F65" s="21">
        <v>126</v>
      </c>
      <c r="G65" s="14" t="s">
        <v>351</v>
      </c>
      <c r="H65" s="14" t="s">
        <v>49</v>
      </c>
      <c r="I65" s="23">
        <v>38886.5</v>
      </c>
      <c r="J65" s="26">
        <v>-1210</v>
      </c>
      <c r="K65" s="23">
        <v>0</v>
      </c>
      <c r="L65" s="23">
        <v>-470.52665000000002</v>
      </c>
      <c r="M65" s="13">
        <v>2.0889763699999999E-4</v>
      </c>
      <c r="N65" s="13">
        <v>-2.9025103099999998E-4</v>
      </c>
      <c r="O65" s="62">
        <v>-3.7089030412159502E-5</v>
      </c>
    </row>
    <row r="66" spans="2:15" x14ac:dyDescent="0.2">
      <c r="B66" s="58" t="s">
        <v>1394</v>
      </c>
      <c r="C66" s="14" t="s">
        <v>1395</v>
      </c>
      <c r="D66" s="14" t="s">
        <v>162</v>
      </c>
      <c r="E66" s="14" t="s">
        <v>240</v>
      </c>
      <c r="F66" s="21">
        <v>416</v>
      </c>
      <c r="G66" s="14" t="s">
        <v>241</v>
      </c>
      <c r="H66" s="14" t="s">
        <v>49</v>
      </c>
      <c r="I66" s="23">
        <v>51447</v>
      </c>
      <c r="J66" s="26">
        <v>15730</v>
      </c>
      <c r="K66" s="23">
        <v>0</v>
      </c>
      <c r="L66" s="23">
        <v>8092.6130999999996</v>
      </c>
      <c r="M66" s="13">
        <v>2.9037199009999998E-3</v>
      </c>
      <c r="N66" s="13">
        <v>4.9920430639999996E-3</v>
      </c>
      <c r="O66" s="62">
        <v>6.3789622399999996E-4</v>
      </c>
    </row>
    <row r="67" spans="2:15" x14ac:dyDescent="0.2">
      <c r="B67" s="58" t="s">
        <v>1396</v>
      </c>
      <c r="C67" s="14" t="s">
        <v>1397</v>
      </c>
      <c r="D67" s="14" t="s">
        <v>162</v>
      </c>
      <c r="E67" s="14" t="s">
        <v>240</v>
      </c>
      <c r="F67" s="21">
        <v>613</v>
      </c>
      <c r="G67" s="14" t="s">
        <v>241</v>
      </c>
      <c r="H67" s="14" t="s">
        <v>49</v>
      </c>
      <c r="I67" s="23">
        <v>3762</v>
      </c>
      <c r="J67" s="26">
        <v>76070</v>
      </c>
      <c r="K67" s="23">
        <v>0</v>
      </c>
      <c r="L67" s="23">
        <v>2861.7534000000001</v>
      </c>
      <c r="M67" s="13">
        <v>7.1784303599999998E-4</v>
      </c>
      <c r="N67" s="13">
        <v>1.765313136E-3</v>
      </c>
      <c r="O67" s="62">
        <v>2.2557629599999999E-4</v>
      </c>
    </row>
    <row r="68" spans="2:15" x14ac:dyDescent="0.2">
      <c r="B68" s="58" t="s">
        <v>1398</v>
      </c>
      <c r="C68" s="14" t="s">
        <v>1399</v>
      </c>
      <c r="D68" s="14" t="s">
        <v>162</v>
      </c>
      <c r="E68" s="14" t="s">
        <v>240</v>
      </c>
      <c r="F68" s="21">
        <v>1450</v>
      </c>
      <c r="G68" s="14" t="s">
        <v>241</v>
      </c>
      <c r="H68" s="14" t="s">
        <v>49</v>
      </c>
      <c r="I68" s="23">
        <v>26100</v>
      </c>
      <c r="J68" s="26">
        <v>8550</v>
      </c>
      <c r="K68" s="23">
        <v>0</v>
      </c>
      <c r="L68" s="23">
        <v>2231.5500000000002</v>
      </c>
      <c r="M68" s="13">
        <v>7.1309445199999998E-4</v>
      </c>
      <c r="N68" s="13">
        <v>1.376563239E-3</v>
      </c>
      <c r="O68" s="62">
        <v>1.7590082400000001E-4</v>
      </c>
    </row>
    <row r="69" spans="2:15" x14ac:dyDescent="0.2">
      <c r="B69" s="58" t="s">
        <v>1400</v>
      </c>
      <c r="C69" s="14" t="s">
        <v>1401</v>
      </c>
      <c r="D69" s="14" t="s">
        <v>162</v>
      </c>
      <c r="E69" s="14" t="s">
        <v>240</v>
      </c>
      <c r="F69" s="21">
        <v>1514</v>
      </c>
      <c r="G69" s="14" t="s">
        <v>241</v>
      </c>
      <c r="H69" s="14" t="s">
        <v>49</v>
      </c>
      <c r="I69" s="23">
        <v>277500</v>
      </c>
      <c r="J69" s="25">
        <v>857.8</v>
      </c>
      <c r="K69" s="23">
        <v>0</v>
      </c>
      <c r="L69" s="23">
        <v>2380.395</v>
      </c>
      <c r="M69" s="13">
        <v>1.2624927289999999E-3</v>
      </c>
      <c r="N69" s="13">
        <v>1.468380386E-3</v>
      </c>
      <c r="O69" s="62">
        <v>1.87633458E-4</v>
      </c>
    </row>
    <row r="70" spans="2:15" x14ac:dyDescent="0.2">
      <c r="B70" s="58" t="s">
        <v>1402</v>
      </c>
      <c r="C70" s="14" t="s">
        <v>1403</v>
      </c>
      <c r="D70" s="14" t="s">
        <v>162</v>
      </c>
      <c r="E70" s="14" t="s">
        <v>240</v>
      </c>
      <c r="F70" s="21">
        <v>1349</v>
      </c>
      <c r="G70" s="14" t="s">
        <v>241</v>
      </c>
      <c r="H70" s="14" t="s">
        <v>49</v>
      </c>
      <c r="I70" s="23">
        <v>3500</v>
      </c>
      <c r="J70" s="26">
        <v>23770</v>
      </c>
      <c r="K70" s="23">
        <v>28.69049</v>
      </c>
      <c r="L70" s="23">
        <v>860.64049</v>
      </c>
      <c r="M70" s="13">
        <v>2.8690492900000002E-4</v>
      </c>
      <c r="N70" s="13">
        <v>5.3089828099999999E-4</v>
      </c>
      <c r="O70" s="62">
        <v>6.7839560857064905E-5</v>
      </c>
    </row>
    <row r="71" spans="2:15" x14ac:dyDescent="0.2">
      <c r="B71" s="58" t="s">
        <v>1404</v>
      </c>
      <c r="C71" s="14" t="s">
        <v>1405</v>
      </c>
      <c r="D71" s="14" t="s">
        <v>162</v>
      </c>
      <c r="E71" s="14" t="s">
        <v>240</v>
      </c>
      <c r="F71" s="21">
        <v>1357</v>
      </c>
      <c r="G71" s="14" t="s">
        <v>241</v>
      </c>
      <c r="H71" s="14" t="s">
        <v>49</v>
      </c>
      <c r="I71" s="23">
        <v>833679</v>
      </c>
      <c r="J71" s="26">
        <v>1700</v>
      </c>
      <c r="K71" s="23">
        <v>0</v>
      </c>
      <c r="L71" s="23">
        <v>14172.543</v>
      </c>
      <c r="M71" s="13">
        <v>4.2895672529999996E-3</v>
      </c>
      <c r="N71" s="13">
        <v>8.7425339770000002E-3</v>
      </c>
      <c r="O71" s="62">
        <v>1.11714369E-3</v>
      </c>
    </row>
    <row r="72" spans="2:15" x14ac:dyDescent="0.2">
      <c r="B72" s="58" t="s">
        <v>1406</v>
      </c>
      <c r="C72" s="14" t="s">
        <v>1407</v>
      </c>
      <c r="D72" s="14" t="s">
        <v>162</v>
      </c>
      <c r="E72" s="14" t="s">
        <v>240</v>
      </c>
      <c r="F72" s="21">
        <v>1212</v>
      </c>
      <c r="G72" s="14" t="s">
        <v>1408</v>
      </c>
      <c r="H72" s="14" t="s">
        <v>49</v>
      </c>
      <c r="I72" s="23">
        <v>9500</v>
      </c>
      <c r="J72" s="26">
        <v>4109</v>
      </c>
      <c r="K72" s="23">
        <v>0</v>
      </c>
      <c r="L72" s="23">
        <v>390.35500000000002</v>
      </c>
      <c r="M72" s="13">
        <v>8.6591400874133799E-5</v>
      </c>
      <c r="N72" s="13">
        <v>2.4079601299999999E-4</v>
      </c>
      <c r="O72" s="62">
        <v>3.0769539762601202E-5</v>
      </c>
    </row>
    <row r="73" spans="2:15" x14ac:dyDescent="0.2">
      <c r="B73" s="58" t="s">
        <v>1409</v>
      </c>
      <c r="C73" s="14" t="s">
        <v>1410</v>
      </c>
      <c r="D73" s="14" t="s">
        <v>162</v>
      </c>
      <c r="E73" s="14" t="s">
        <v>240</v>
      </c>
      <c r="F73" s="21">
        <v>1786</v>
      </c>
      <c r="G73" s="14" t="s">
        <v>438</v>
      </c>
      <c r="H73" s="14" t="s">
        <v>49</v>
      </c>
      <c r="I73" s="23">
        <v>1088</v>
      </c>
      <c r="J73" s="26">
        <v>15690</v>
      </c>
      <c r="K73" s="23">
        <v>0</v>
      </c>
      <c r="L73" s="23">
        <v>170.7072</v>
      </c>
      <c r="M73" s="13">
        <v>7.5097357373690797E-5</v>
      </c>
      <c r="N73" s="13">
        <v>1.05303155E-4</v>
      </c>
      <c r="O73" s="62">
        <v>1.3455910589495001E-5</v>
      </c>
    </row>
    <row r="74" spans="2:15" x14ac:dyDescent="0.2">
      <c r="B74" s="58" t="s">
        <v>1411</v>
      </c>
      <c r="C74" s="14" t="s">
        <v>1412</v>
      </c>
      <c r="D74" s="14" t="s">
        <v>162</v>
      </c>
      <c r="E74" s="14" t="s">
        <v>240</v>
      </c>
      <c r="F74" s="21">
        <v>1908</v>
      </c>
      <c r="G74" s="14" t="s">
        <v>438</v>
      </c>
      <c r="H74" s="14" t="s">
        <v>49</v>
      </c>
      <c r="I74" s="23">
        <v>459086</v>
      </c>
      <c r="J74" s="26">
        <v>7154</v>
      </c>
      <c r="K74" s="23">
        <v>0</v>
      </c>
      <c r="L74" s="23">
        <v>32843.012439999999</v>
      </c>
      <c r="M74" s="13">
        <v>9.4768436959999994E-3</v>
      </c>
      <c r="N74" s="13">
        <v>2.0259677616000001E-2</v>
      </c>
      <c r="O74" s="62">
        <v>2.588834207E-3</v>
      </c>
    </row>
    <row r="75" spans="2:15" x14ac:dyDescent="0.2">
      <c r="B75" s="58" t="s">
        <v>1413</v>
      </c>
      <c r="C75" s="14" t="s">
        <v>1414</v>
      </c>
      <c r="D75" s="14" t="s">
        <v>162</v>
      </c>
      <c r="E75" s="14" t="s">
        <v>240</v>
      </c>
      <c r="F75" s="21">
        <v>1445</v>
      </c>
      <c r="G75" s="14" t="s">
        <v>438</v>
      </c>
      <c r="H75" s="14" t="s">
        <v>49</v>
      </c>
      <c r="I75" s="23">
        <v>45660</v>
      </c>
      <c r="J75" s="26">
        <v>20210</v>
      </c>
      <c r="K75" s="23">
        <v>0</v>
      </c>
      <c r="L75" s="23">
        <v>9227.8860000000004</v>
      </c>
      <c r="M75" s="13">
        <v>3.3145602620000001E-3</v>
      </c>
      <c r="N75" s="13">
        <v>5.6923522400000003E-3</v>
      </c>
      <c r="O75" s="62">
        <v>7.2738354800000004E-4</v>
      </c>
    </row>
    <row r="76" spans="2:15" x14ac:dyDescent="0.2">
      <c r="B76" s="58" t="s">
        <v>1415</v>
      </c>
      <c r="C76" s="14" t="s">
        <v>1416</v>
      </c>
      <c r="D76" s="14" t="s">
        <v>162</v>
      </c>
      <c r="E76" s="14" t="s">
        <v>240</v>
      </c>
      <c r="F76" s="21">
        <v>777</v>
      </c>
      <c r="G76" s="14" t="s">
        <v>438</v>
      </c>
      <c r="H76" s="14" t="s">
        <v>49</v>
      </c>
      <c r="I76" s="23">
        <v>522720</v>
      </c>
      <c r="J76" s="26">
        <v>1709</v>
      </c>
      <c r="K76" s="23">
        <v>0</v>
      </c>
      <c r="L76" s="23">
        <v>8933.2847999999994</v>
      </c>
      <c r="M76" s="13">
        <v>1.9675863409999998E-3</v>
      </c>
      <c r="N76" s="13">
        <v>5.5106233150000001E-3</v>
      </c>
      <c r="O76" s="62">
        <v>7.0416175400000005E-4</v>
      </c>
    </row>
    <row r="77" spans="2:15" x14ac:dyDescent="0.2">
      <c r="B77" s="58" t="s">
        <v>1417</v>
      </c>
      <c r="C77" s="14" t="s">
        <v>1418</v>
      </c>
      <c r="D77" s="14" t="s">
        <v>162</v>
      </c>
      <c r="E77" s="14" t="s">
        <v>240</v>
      </c>
      <c r="F77" s="21">
        <v>161</v>
      </c>
      <c r="G77" s="14" t="s">
        <v>789</v>
      </c>
      <c r="H77" s="14" t="s">
        <v>49</v>
      </c>
      <c r="I77" s="23">
        <v>591572</v>
      </c>
      <c r="J77" s="26">
        <v>4651</v>
      </c>
      <c r="K77" s="23">
        <v>0</v>
      </c>
      <c r="L77" s="23">
        <v>27514.013719999999</v>
      </c>
      <c r="M77" s="13">
        <v>8.2714518070000007E-3</v>
      </c>
      <c r="N77" s="13">
        <v>1.6972409242999999E-2</v>
      </c>
      <c r="O77" s="62">
        <v>2.1687785200000002E-3</v>
      </c>
    </row>
    <row r="78" spans="2:15" x14ac:dyDescent="0.2">
      <c r="B78" s="58" t="s">
        <v>1419</v>
      </c>
      <c r="C78" s="14" t="s">
        <v>1420</v>
      </c>
      <c r="D78" s="14" t="s">
        <v>162</v>
      </c>
      <c r="E78" s="14" t="s">
        <v>240</v>
      </c>
      <c r="F78" s="21">
        <v>1110</v>
      </c>
      <c r="G78" s="14" t="s">
        <v>789</v>
      </c>
      <c r="H78" s="14" t="s">
        <v>49</v>
      </c>
      <c r="I78" s="23">
        <v>29947</v>
      </c>
      <c r="J78" s="26">
        <v>19210</v>
      </c>
      <c r="K78" s="23">
        <v>0</v>
      </c>
      <c r="L78" s="23">
        <v>5752.8186999999998</v>
      </c>
      <c r="M78" s="13">
        <v>1.2725294799999999E-3</v>
      </c>
      <c r="N78" s="13">
        <v>3.548707733E-3</v>
      </c>
      <c r="O78" s="62">
        <v>4.5346308800000001E-4</v>
      </c>
    </row>
    <row r="79" spans="2:15" x14ac:dyDescent="0.2">
      <c r="B79" s="58" t="s">
        <v>1421</v>
      </c>
      <c r="C79" s="14" t="s">
        <v>1422</v>
      </c>
      <c r="D79" s="14" t="s">
        <v>162</v>
      </c>
      <c r="E79" s="14" t="s">
        <v>240</v>
      </c>
      <c r="F79" s="21">
        <v>445</v>
      </c>
      <c r="G79" s="14" t="s">
        <v>789</v>
      </c>
      <c r="H79" s="14" t="s">
        <v>49</v>
      </c>
      <c r="I79" s="23">
        <v>53329</v>
      </c>
      <c r="J79" s="26">
        <v>6799</v>
      </c>
      <c r="K79" s="23">
        <v>0</v>
      </c>
      <c r="L79" s="23">
        <v>3625.83871</v>
      </c>
      <c r="M79" s="13">
        <v>8.3953490400000004E-4</v>
      </c>
      <c r="N79" s="13">
        <v>2.2366499869999998E-3</v>
      </c>
      <c r="O79" s="62">
        <v>2.8580494199999999E-4</v>
      </c>
    </row>
    <row r="80" spans="2:15" x14ac:dyDescent="0.2">
      <c r="B80" s="58" t="s">
        <v>1423</v>
      </c>
      <c r="C80" s="14" t="s">
        <v>1424</v>
      </c>
      <c r="D80" s="14" t="s">
        <v>162</v>
      </c>
      <c r="E80" s="14" t="s">
        <v>240</v>
      </c>
      <c r="F80" s="21">
        <v>256</v>
      </c>
      <c r="G80" s="14" t="s">
        <v>789</v>
      </c>
      <c r="H80" s="14" t="s">
        <v>49</v>
      </c>
      <c r="I80" s="23">
        <v>39960</v>
      </c>
      <c r="J80" s="26">
        <v>24050</v>
      </c>
      <c r="K80" s="23">
        <v>0</v>
      </c>
      <c r="L80" s="23">
        <v>9610.3799999999992</v>
      </c>
      <c r="M80" s="13">
        <v>2.6062002119999999E-3</v>
      </c>
      <c r="N80" s="13">
        <v>5.9282990840000003E-3</v>
      </c>
      <c r="O80" s="62">
        <v>7.5753344899999995E-4</v>
      </c>
    </row>
    <row r="81" spans="2:15" x14ac:dyDescent="0.2">
      <c r="B81" s="58" t="s">
        <v>1425</v>
      </c>
      <c r="C81" s="14" t="s">
        <v>1426</v>
      </c>
      <c r="D81" s="14" t="s">
        <v>162</v>
      </c>
      <c r="E81" s="14" t="s">
        <v>240</v>
      </c>
      <c r="F81" s="21">
        <v>2367</v>
      </c>
      <c r="G81" s="14" t="s">
        <v>1051</v>
      </c>
      <c r="H81" s="14" t="s">
        <v>49</v>
      </c>
      <c r="I81" s="23">
        <v>114894</v>
      </c>
      <c r="J81" s="25">
        <v>509.6</v>
      </c>
      <c r="K81" s="23">
        <v>0</v>
      </c>
      <c r="L81" s="23">
        <v>585.49982</v>
      </c>
      <c r="M81" s="13">
        <v>5.8156011900000002E-4</v>
      </c>
      <c r="N81" s="13">
        <v>3.6117385999999999E-4</v>
      </c>
      <c r="O81" s="62">
        <v>4.61517336590689E-5</v>
      </c>
    </row>
    <row r="82" spans="2:15" x14ac:dyDescent="0.2">
      <c r="B82" s="58" t="s">
        <v>1427</v>
      </c>
      <c r="C82" s="14" t="s">
        <v>1428</v>
      </c>
      <c r="D82" s="14" t="s">
        <v>162</v>
      </c>
      <c r="E82" s="14" t="s">
        <v>240</v>
      </c>
      <c r="F82" s="21">
        <v>2026</v>
      </c>
      <c r="G82" s="14" t="s">
        <v>1066</v>
      </c>
      <c r="H82" s="14" t="s">
        <v>49</v>
      </c>
      <c r="I82" s="23">
        <v>13307</v>
      </c>
      <c r="J82" s="26">
        <v>3514</v>
      </c>
      <c r="K82" s="23">
        <v>0</v>
      </c>
      <c r="L82" s="23">
        <v>467.60798</v>
      </c>
      <c r="M82" s="13">
        <v>2.7105666900000003E-4</v>
      </c>
      <c r="N82" s="13">
        <v>2.88450608E-4</v>
      </c>
      <c r="O82" s="62">
        <v>3.6858967693303898E-5</v>
      </c>
    </row>
    <row r="83" spans="2:15" x14ac:dyDescent="0.2">
      <c r="B83" s="58" t="s">
        <v>1429</v>
      </c>
      <c r="C83" s="14" t="s">
        <v>1430</v>
      </c>
      <c r="D83" s="14" t="s">
        <v>162</v>
      </c>
      <c r="E83" s="14" t="s">
        <v>240</v>
      </c>
      <c r="F83" s="21">
        <v>2066</v>
      </c>
      <c r="G83" s="14" t="s">
        <v>451</v>
      </c>
      <c r="H83" s="14" t="s">
        <v>49</v>
      </c>
      <c r="I83" s="23">
        <v>1568354</v>
      </c>
      <c r="J83" s="26">
        <v>1494</v>
      </c>
      <c r="K83" s="23">
        <v>0</v>
      </c>
      <c r="L83" s="23">
        <v>23431.208760000001</v>
      </c>
      <c r="M83" s="13">
        <v>9.4857901360000003E-3</v>
      </c>
      <c r="N83" s="13">
        <v>1.4453873149000001E-2</v>
      </c>
      <c r="O83" s="62">
        <v>1.8469534379999999E-3</v>
      </c>
    </row>
    <row r="84" spans="2:15" x14ac:dyDescent="0.2">
      <c r="B84" s="58" t="s">
        <v>1431</v>
      </c>
      <c r="C84" s="14" t="s">
        <v>1432</v>
      </c>
      <c r="D84" s="14" t="s">
        <v>162</v>
      </c>
      <c r="E84" s="14" t="s">
        <v>240</v>
      </c>
      <c r="F84" s="21">
        <v>2095</v>
      </c>
      <c r="G84" s="14" t="s">
        <v>451</v>
      </c>
      <c r="H84" s="14" t="s">
        <v>49</v>
      </c>
      <c r="I84" s="23">
        <v>879825</v>
      </c>
      <c r="J84" s="26">
        <v>1798</v>
      </c>
      <c r="K84" s="23">
        <v>0</v>
      </c>
      <c r="L84" s="23">
        <v>15819.253500000001</v>
      </c>
      <c r="M84" s="13">
        <v>4.7237815540000002E-3</v>
      </c>
      <c r="N84" s="13">
        <v>9.7583306839999998E-3</v>
      </c>
      <c r="O84" s="62">
        <v>1.246944831E-3</v>
      </c>
    </row>
    <row r="85" spans="2:15" x14ac:dyDescent="0.2">
      <c r="B85" s="57" t="s">
        <v>1433</v>
      </c>
      <c r="C85" s="54" t="s">
        <v>2591</v>
      </c>
      <c r="D85" s="54" t="s">
        <v>2591</v>
      </c>
      <c r="E85" s="54" t="s">
        <v>2591</v>
      </c>
      <c r="F85" s="54" t="s">
        <v>2591</v>
      </c>
      <c r="G85" s="54" t="s">
        <v>2591</v>
      </c>
      <c r="H85" s="54" t="s">
        <v>2591</v>
      </c>
      <c r="I85" s="54" t="s">
        <v>2591</v>
      </c>
      <c r="J85" s="54" t="s">
        <v>2591</v>
      </c>
      <c r="K85" s="54" t="s">
        <v>2591</v>
      </c>
      <c r="L85" s="22">
        <v>227272.86270999999</v>
      </c>
      <c r="M85" s="54" t="s">
        <v>2591</v>
      </c>
      <c r="N85" s="20">
        <v>0.14019648587200001</v>
      </c>
      <c r="O85" s="61">
        <v>1.7914670968999999E-2</v>
      </c>
    </row>
    <row r="86" spans="2:15" x14ac:dyDescent="0.2">
      <c r="B86" s="58" t="s">
        <v>1434</v>
      </c>
      <c r="C86" s="14" t="s">
        <v>1435</v>
      </c>
      <c r="D86" s="14" t="s">
        <v>162</v>
      </c>
      <c r="E86" s="14" t="s">
        <v>240</v>
      </c>
      <c r="F86" s="21">
        <v>424</v>
      </c>
      <c r="G86" s="14" t="s">
        <v>1349</v>
      </c>
      <c r="H86" s="14" t="s">
        <v>49</v>
      </c>
      <c r="I86" s="23">
        <v>35091.379999999997</v>
      </c>
      <c r="J86" s="25">
        <v>775.4</v>
      </c>
      <c r="K86" s="23">
        <v>0</v>
      </c>
      <c r="L86" s="23">
        <v>272.09856000000002</v>
      </c>
      <c r="M86" s="13">
        <v>2.1740308627E-2</v>
      </c>
      <c r="N86" s="13">
        <v>1.67847852E-4</v>
      </c>
      <c r="O86" s="62">
        <v>2.1448034382207298E-5</v>
      </c>
    </row>
    <row r="87" spans="2:15" x14ac:dyDescent="0.2">
      <c r="B87" s="58" t="s">
        <v>1436</v>
      </c>
      <c r="C87" s="14" t="s">
        <v>1437</v>
      </c>
      <c r="D87" s="14" t="s">
        <v>162</v>
      </c>
      <c r="E87" s="14" t="s">
        <v>240</v>
      </c>
      <c r="F87" s="21">
        <v>1893</v>
      </c>
      <c r="G87" s="14" t="s">
        <v>1349</v>
      </c>
      <c r="H87" s="14" t="s">
        <v>49</v>
      </c>
      <c r="I87" s="23">
        <v>57685</v>
      </c>
      <c r="J87" s="26">
        <v>1057</v>
      </c>
      <c r="K87" s="23">
        <v>0</v>
      </c>
      <c r="L87" s="23">
        <v>609.73045000000002</v>
      </c>
      <c r="M87" s="13">
        <v>1.135067191E-2</v>
      </c>
      <c r="N87" s="13">
        <v>3.7612086800000003E-4</v>
      </c>
      <c r="O87" s="62">
        <v>4.8061701081691602E-5</v>
      </c>
    </row>
    <row r="88" spans="2:15" x14ac:dyDescent="0.2">
      <c r="B88" s="58" t="s">
        <v>1438</v>
      </c>
      <c r="C88" s="14" t="s">
        <v>1439</v>
      </c>
      <c r="D88" s="14" t="s">
        <v>162</v>
      </c>
      <c r="E88" s="14" t="s">
        <v>240</v>
      </c>
      <c r="F88" s="21">
        <v>2304</v>
      </c>
      <c r="G88" s="14" t="s">
        <v>1349</v>
      </c>
      <c r="H88" s="14" t="s">
        <v>49</v>
      </c>
      <c r="I88" s="23">
        <v>319257</v>
      </c>
      <c r="J88" s="25">
        <v>123.9</v>
      </c>
      <c r="K88" s="23">
        <v>0</v>
      </c>
      <c r="L88" s="23">
        <v>395.55941999999999</v>
      </c>
      <c r="M88" s="13">
        <v>1.9388373242999999E-2</v>
      </c>
      <c r="N88" s="13">
        <v>2.4400643300000001E-4</v>
      </c>
      <c r="O88" s="62">
        <v>3.1179775594424203E-5</v>
      </c>
    </row>
    <row r="89" spans="2:15" x14ac:dyDescent="0.2">
      <c r="B89" s="58" t="s">
        <v>1440</v>
      </c>
      <c r="C89" s="14" t="s">
        <v>1441</v>
      </c>
      <c r="D89" s="14" t="s">
        <v>162</v>
      </c>
      <c r="E89" s="14" t="s">
        <v>240</v>
      </c>
      <c r="F89" s="21">
        <v>1944</v>
      </c>
      <c r="G89" s="14" t="s">
        <v>532</v>
      </c>
      <c r="H89" s="14" t="s">
        <v>49</v>
      </c>
      <c r="I89" s="23">
        <v>149013</v>
      </c>
      <c r="J89" s="25">
        <v>535.79999999999995</v>
      </c>
      <c r="K89" s="23">
        <v>0</v>
      </c>
      <c r="L89" s="23">
        <v>798.41165000000001</v>
      </c>
      <c r="M89" s="13">
        <v>3.4237113510000002E-3</v>
      </c>
      <c r="N89" s="13">
        <v>4.9251153899999996E-4</v>
      </c>
      <c r="O89" s="62">
        <v>6.29344033292747E-5</v>
      </c>
    </row>
    <row r="90" spans="2:15" x14ac:dyDescent="0.2">
      <c r="B90" s="58" t="s">
        <v>1442</v>
      </c>
      <c r="C90" s="14" t="s">
        <v>1443</v>
      </c>
      <c r="D90" s="14" t="s">
        <v>162</v>
      </c>
      <c r="E90" s="14" t="s">
        <v>240</v>
      </c>
      <c r="F90" s="21">
        <v>1550</v>
      </c>
      <c r="G90" s="14" t="s">
        <v>532</v>
      </c>
      <c r="H90" s="14" t="s">
        <v>49</v>
      </c>
      <c r="I90" s="23">
        <v>19436</v>
      </c>
      <c r="J90" s="25">
        <v>463.8</v>
      </c>
      <c r="K90" s="23">
        <v>0</v>
      </c>
      <c r="L90" s="23">
        <v>90.144170000000003</v>
      </c>
      <c r="M90" s="13">
        <v>7.6611347190000002E-3</v>
      </c>
      <c r="N90" s="13">
        <v>5.5606708628590603E-5</v>
      </c>
      <c r="O90" s="62">
        <v>7.1055696050561201E-6</v>
      </c>
    </row>
    <row r="91" spans="2:15" x14ac:dyDescent="0.2">
      <c r="B91" s="58" t="s">
        <v>1444</v>
      </c>
      <c r="C91" s="14" t="s">
        <v>1445</v>
      </c>
      <c r="D91" s="14" t="s">
        <v>162</v>
      </c>
      <c r="E91" s="14" t="s">
        <v>240</v>
      </c>
      <c r="F91" s="21">
        <v>265</v>
      </c>
      <c r="G91" s="14" t="s">
        <v>696</v>
      </c>
      <c r="H91" s="14" t="s">
        <v>49</v>
      </c>
      <c r="I91" s="23">
        <v>98817</v>
      </c>
      <c r="J91" s="26">
        <v>2481</v>
      </c>
      <c r="K91" s="23">
        <v>0</v>
      </c>
      <c r="L91" s="23">
        <v>2451.64977</v>
      </c>
      <c r="M91" s="13">
        <v>3.9845861749999998E-3</v>
      </c>
      <c r="N91" s="13">
        <v>1.512334901E-3</v>
      </c>
      <c r="O91" s="62">
        <v>1.9325007999999999E-4</v>
      </c>
    </row>
    <row r="92" spans="2:15" x14ac:dyDescent="0.2">
      <c r="B92" s="58" t="s">
        <v>1446</v>
      </c>
      <c r="C92" s="14" t="s">
        <v>1447</v>
      </c>
      <c r="D92" s="14" t="s">
        <v>162</v>
      </c>
      <c r="E92" s="14" t="s">
        <v>240</v>
      </c>
      <c r="F92" s="21">
        <v>2357</v>
      </c>
      <c r="G92" s="14" t="s">
        <v>696</v>
      </c>
      <c r="H92" s="14" t="s">
        <v>49</v>
      </c>
      <c r="I92" s="23">
        <v>280494</v>
      </c>
      <c r="J92" s="26">
        <v>1042</v>
      </c>
      <c r="K92" s="23">
        <v>0</v>
      </c>
      <c r="L92" s="23">
        <v>2922.74748</v>
      </c>
      <c r="M92" s="13">
        <v>4.5858064170000001E-3</v>
      </c>
      <c r="N92" s="13">
        <v>1.8029381990000001E-3</v>
      </c>
      <c r="O92" s="62">
        <v>2.30384124E-4</v>
      </c>
    </row>
    <row r="93" spans="2:15" x14ac:dyDescent="0.2">
      <c r="B93" s="58" t="s">
        <v>1448</v>
      </c>
      <c r="C93" s="14" t="s">
        <v>1449</v>
      </c>
      <c r="D93" s="14" t="s">
        <v>162</v>
      </c>
      <c r="E93" s="14" t="s">
        <v>240</v>
      </c>
      <c r="F93" s="21">
        <v>2404</v>
      </c>
      <c r="G93" s="14" t="s">
        <v>696</v>
      </c>
      <c r="H93" s="14" t="s">
        <v>49</v>
      </c>
      <c r="I93" s="23">
        <v>59077</v>
      </c>
      <c r="J93" s="26">
        <v>7039</v>
      </c>
      <c r="K93" s="23">
        <v>0</v>
      </c>
      <c r="L93" s="23">
        <v>4158.4300300000004</v>
      </c>
      <c r="M93" s="13">
        <v>2.2705569799999999E-4</v>
      </c>
      <c r="N93" s="13">
        <v>2.5651864889999999E-3</v>
      </c>
      <c r="O93" s="62">
        <v>3.27786189E-4</v>
      </c>
    </row>
    <row r="94" spans="2:15" x14ac:dyDescent="0.2">
      <c r="B94" s="58" t="s">
        <v>1450</v>
      </c>
      <c r="C94" s="14" t="s">
        <v>1451</v>
      </c>
      <c r="D94" s="14" t="s">
        <v>162</v>
      </c>
      <c r="E94" s="14" t="s">
        <v>240</v>
      </c>
      <c r="F94" s="21">
        <v>1532</v>
      </c>
      <c r="G94" s="14" t="s">
        <v>506</v>
      </c>
      <c r="H94" s="14" t="s">
        <v>49</v>
      </c>
      <c r="I94" s="23">
        <v>5000000</v>
      </c>
      <c r="J94" s="25">
        <v>46.7</v>
      </c>
      <c r="K94" s="23">
        <v>0</v>
      </c>
      <c r="L94" s="23">
        <v>2335</v>
      </c>
      <c r="M94" s="13">
        <v>2.3187270118000002E-2</v>
      </c>
      <c r="N94" s="13">
        <v>1.440377837E-3</v>
      </c>
      <c r="O94" s="62">
        <v>1.8405521899999999E-4</v>
      </c>
    </row>
    <row r="95" spans="2:15" x14ac:dyDescent="0.2">
      <c r="B95" s="58" t="s">
        <v>1452</v>
      </c>
      <c r="C95" s="14" t="s">
        <v>1453</v>
      </c>
      <c r="D95" s="14" t="s">
        <v>162</v>
      </c>
      <c r="E95" s="14" t="s">
        <v>240</v>
      </c>
      <c r="F95" s="21">
        <v>473</v>
      </c>
      <c r="G95" s="14" t="s">
        <v>506</v>
      </c>
      <c r="H95" s="14" t="s">
        <v>49</v>
      </c>
      <c r="I95" s="23">
        <v>9568396</v>
      </c>
      <c r="J95" s="26">
        <v>171</v>
      </c>
      <c r="K95" s="23">
        <v>0</v>
      </c>
      <c r="L95" s="23">
        <v>16361.95716</v>
      </c>
      <c r="M95" s="13">
        <v>2.4042265497999999E-2</v>
      </c>
      <c r="N95" s="13">
        <v>1.0093105126E-2</v>
      </c>
      <c r="O95" s="62">
        <v>1.2897231779999999E-3</v>
      </c>
    </row>
    <row r="96" spans="2:15" x14ac:dyDescent="0.2">
      <c r="B96" s="58" t="s">
        <v>1454</v>
      </c>
      <c r="C96" s="14" t="s">
        <v>1455</v>
      </c>
      <c r="D96" s="14" t="s">
        <v>162</v>
      </c>
      <c r="E96" s="14" t="s">
        <v>240</v>
      </c>
      <c r="F96" s="21">
        <v>1083</v>
      </c>
      <c r="G96" s="14" t="s">
        <v>506</v>
      </c>
      <c r="H96" s="14" t="s">
        <v>49</v>
      </c>
      <c r="I96" s="23">
        <v>640000</v>
      </c>
      <c r="J96" s="26">
        <v>420</v>
      </c>
      <c r="K96" s="23">
        <v>0</v>
      </c>
      <c r="L96" s="23">
        <v>2688</v>
      </c>
      <c r="M96" s="13">
        <v>3.4640034450000002E-3</v>
      </c>
      <c r="N96" s="13">
        <v>1.658130889E-3</v>
      </c>
      <c r="O96" s="62">
        <v>2.1188026999999999E-4</v>
      </c>
    </row>
    <row r="97" spans="2:15" x14ac:dyDescent="0.2">
      <c r="B97" s="58" t="s">
        <v>1456</v>
      </c>
      <c r="C97" s="14" t="s">
        <v>1457</v>
      </c>
      <c r="D97" s="14" t="s">
        <v>162</v>
      </c>
      <c r="E97" s="14" t="s">
        <v>240</v>
      </c>
      <c r="F97" s="21">
        <v>136</v>
      </c>
      <c r="G97" s="14" t="s">
        <v>525</v>
      </c>
      <c r="H97" s="14" t="s">
        <v>49</v>
      </c>
      <c r="I97" s="23">
        <v>600000</v>
      </c>
      <c r="J97" s="25">
        <v>359.1</v>
      </c>
      <c r="K97" s="23">
        <v>0</v>
      </c>
      <c r="L97" s="23">
        <v>2154.6</v>
      </c>
      <c r="M97" s="13">
        <v>2.4109444339999999E-3</v>
      </c>
      <c r="N97" s="13">
        <v>1.329095541E-3</v>
      </c>
      <c r="O97" s="62">
        <v>1.6983527900000001E-4</v>
      </c>
    </row>
    <row r="98" spans="2:15" x14ac:dyDescent="0.2">
      <c r="B98" s="58" t="s">
        <v>1458</v>
      </c>
      <c r="C98" s="14" t="s">
        <v>1459</v>
      </c>
      <c r="D98" s="14" t="s">
        <v>162</v>
      </c>
      <c r="E98" s="14" t="s">
        <v>240</v>
      </c>
      <c r="F98" s="21">
        <v>1814</v>
      </c>
      <c r="G98" s="14" t="s">
        <v>1460</v>
      </c>
      <c r="H98" s="14" t="s">
        <v>49</v>
      </c>
      <c r="I98" s="23">
        <v>131956</v>
      </c>
      <c r="J98" s="26">
        <v>205</v>
      </c>
      <c r="K98" s="23">
        <v>0</v>
      </c>
      <c r="L98" s="23">
        <v>270.50979999999998</v>
      </c>
      <c r="M98" s="13">
        <v>1.0667584169000001E-2</v>
      </c>
      <c r="N98" s="13">
        <v>1.66867803E-4</v>
      </c>
      <c r="O98" s="62">
        <v>2.1322801161182301E-5</v>
      </c>
    </row>
    <row r="99" spans="2:15" x14ac:dyDescent="0.2">
      <c r="B99" s="58" t="s">
        <v>1461</v>
      </c>
      <c r="C99" s="14" t="s">
        <v>1462</v>
      </c>
      <c r="D99" s="14" t="s">
        <v>162</v>
      </c>
      <c r="E99" s="14" t="s">
        <v>240</v>
      </c>
      <c r="F99" s="21">
        <v>257</v>
      </c>
      <c r="G99" s="14" t="s">
        <v>1460</v>
      </c>
      <c r="H99" s="14" t="s">
        <v>49</v>
      </c>
      <c r="I99" s="23">
        <v>111682</v>
      </c>
      <c r="J99" s="25">
        <v>18.899999999999999</v>
      </c>
      <c r="K99" s="23">
        <v>0</v>
      </c>
      <c r="L99" s="23">
        <v>21.107900000000001</v>
      </c>
      <c r="M99" s="13">
        <v>1.329643195E-3</v>
      </c>
      <c r="N99" s="13">
        <v>1.3020707218907499E-5</v>
      </c>
      <c r="O99" s="62">
        <v>1.6638197752174599E-6</v>
      </c>
    </row>
    <row r="100" spans="2:15" x14ac:dyDescent="0.2">
      <c r="B100" s="58" t="s">
        <v>1463</v>
      </c>
      <c r="C100" s="14" t="s">
        <v>1464</v>
      </c>
      <c r="D100" s="14" t="s">
        <v>162</v>
      </c>
      <c r="E100" s="14" t="s">
        <v>240</v>
      </c>
      <c r="F100" s="21">
        <v>1991</v>
      </c>
      <c r="G100" s="14" t="s">
        <v>1465</v>
      </c>
      <c r="H100" s="14" t="s">
        <v>49</v>
      </c>
      <c r="I100" s="23">
        <v>219473</v>
      </c>
      <c r="J100" s="25">
        <v>66.099999999999994</v>
      </c>
      <c r="K100" s="23">
        <v>0</v>
      </c>
      <c r="L100" s="23">
        <v>145.07165000000001</v>
      </c>
      <c r="M100" s="13">
        <v>2.8893141991000001E-2</v>
      </c>
      <c r="N100" s="13">
        <v>8.9489503001901005E-5</v>
      </c>
      <c r="O100" s="62">
        <v>1.1435201042899799E-5</v>
      </c>
    </row>
    <row r="101" spans="2:15" x14ac:dyDescent="0.2">
      <c r="B101" s="58" t="s">
        <v>1466</v>
      </c>
      <c r="C101" s="14" t="s">
        <v>1467</v>
      </c>
      <c r="D101" s="14" t="s">
        <v>162</v>
      </c>
      <c r="E101" s="14" t="s">
        <v>240</v>
      </c>
      <c r="F101" s="21">
        <v>813</v>
      </c>
      <c r="G101" s="14" t="s">
        <v>445</v>
      </c>
      <c r="H101" s="14" t="s">
        <v>49</v>
      </c>
      <c r="I101" s="23">
        <v>35989</v>
      </c>
      <c r="J101" s="26">
        <v>24970</v>
      </c>
      <c r="K101" s="23">
        <v>0</v>
      </c>
      <c r="L101" s="23">
        <v>8986.4532999999992</v>
      </c>
      <c r="M101" s="13">
        <v>2.928792317E-3</v>
      </c>
      <c r="N101" s="13">
        <v>5.5434210580000004E-3</v>
      </c>
      <c r="O101" s="62">
        <v>7.0835273499999997E-4</v>
      </c>
    </row>
    <row r="102" spans="2:15" x14ac:dyDescent="0.2">
      <c r="B102" s="58" t="s">
        <v>1468</v>
      </c>
      <c r="C102" s="14" t="s">
        <v>1469</v>
      </c>
      <c r="D102" s="14" t="s">
        <v>162</v>
      </c>
      <c r="E102" s="14" t="s">
        <v>240</v>
      </c>
      <c r="F102" s="21">
        <v>1822</v>
      </c>
      <c r="G102" s="14" t="s">
        <v>445</v>
      </c>
      <c r="H102" s="14" t="s">
        <v>49</v>
      </c>
      <c r="I102" s="23">
        <v>966685</v>
      </c>
      <c r="J102" s="26">
        <v>1100</v>
      </c>
      <c r="K102" s="23">
        <v>162.82726</v>
      </c>
      <c r="L102" s="23">
        <v>10796.36226</v>
      </c>
      <c r="M102" s="13">
        <v>9.0459640639999998E-3</v>
      </c>
      <c r="N102" s="13">
        <v>6.6598890469999998E-3</v>
      </c>
      <c r="O102" s="62">
        <v>8.5101791399999995E-4</v>
      </c>
    </row>
    <row r="103" spans="2:15" x14ac:dyDescent="0.2">
      <c r="B103" s="58" t="s">
        <v>1470</v>
      </c>
      <c r="C103" s="14" t="s">
        <v>1471</v>
      </c>
      <c r="D103" s="14" t="s">
        <v>162</v>
      </c>
      <c r="E103" s="14" t="s">
        <v>240</v>
      </c>
      <c r="F103" s="21">
        <v>1998</v>
      </c>
      <c r="G103" s="14" t="s">
        <v>1472</v>
      </c>
      <c r="H103" s="14" t="s">
        <v>49</v>
      </c>
      <c r="I103" s="23">
        <v>135735</v>
      </c>
      <c r="J103" s="25">
        <v>371.2</v>
      </c>
      <c r="K103" s="23">
        <v>0</v>
      </c>
      <c r="L103" s="23">
        <v>503.84832</v>
      </c>
      <c r="M103" s="13">
        <v>4.5617320969999998E-3</v>
      </c>
      <c r="N103" s="13">
        <v>3.10805975E-4</v>
      </c>
      <c r="O103" s="62">
        <v>3.9715594565356701E-5</v>
      </c>
    </row>
    <row r="104" spans="2:15" x14ac:dyDescent="0.2">
      <c r="B104" s="58" t="s">
        <v>1473</v>
      </c>
      <c r="C104" s="14" t="s">
        <v>1474</v>
      </c>
      <c r="D104" s="14" t="s">
        <v>162</v>
      </c>
      <c r="E104" s="14" t="s">
        <v>240</v>
      </c>
      <c r="F104" s="21">
        <v>1032</v>
      </c>
      <c r="G104" s="14" t="s">
        <v>587</v>
      </c>
      <c r="H104" s="14" t="s">
        <v>49</v>
      </c>
      <c r="I104" s="23">
        <v>42202</v>
      </c>
      <c r="J104" s="26">
        <v>7000</v>
      </c>
      <c r="K104" s="23">
        <v>0</v>
      </c>
      <c r="L104" s="23">
        <v>2954.14</v>
      </c>
      <c r="M104" s="13">
        <v>7.1122710099999996E-4</v>
      </c>
      <c r="N104" s="13">
        <v>1.8223031189999999E-3</v>
      </c>
      <c r="O104" s="62">
        <v>2.3285862400000001E-4</v>
      </c>
    </row>
    <row r="105" spans="2:15" x14ac:dyDescent="0.2">
      <c r="B105" s="58" t="s">
        <v>1475</v>
      </c>
      <c r="C105" s="14" t="s">
        <v>1476</v>
      </c>
      <c r="D105" s="14" t="s">
        <v>162</v>
      </c>
      <c r="E105" s="14" t="s">
        <v>240</v>
      </c>
      <c r="F105" s="21">
        <v>1790</v>
      </c>
      <c r="G105" s="14" t="s">
        <v>474</v>
      </c>
      <c r="H105" s="14" t="s">
        <v>49</v>
      </c>
      <c r="I105" s="23">
        <v>1990762</v>
      </c>
      <c r="J105" s="25">
        <v>230.2</v>
      </c>
      <c r="K105" s="23">
        <v>0</v>
      </c>
      <c r="L105" s="23">
        <v>4582.7341200000001</v>
      </c>
      <c r="M105" s="13">
        <v>1.3294504198E-2</v>
      </c>
      <c r="N105" s="13">
        <v>2.82692448E-3</v>
      </c>
      <c r="O105" s="62">
        <v>3.6123174899999999E-4</v>
      </c>
    </row>
    <row r="106" spans="2:15" x14ac:dyDescent="0.2">
      <c r="B106" s="58" t="s">
        <v>1477</v>
      </c>
      <c r="C106" s="14" t="s">
        <v>1478</v>
      </c>
      <c r="D106" s="14" t="s">
        <v>162</v>
      </c>
      <c r="E106" s="14" t="s">
        <v>240</v>
      </c>
      <c r="F106" s="21">
        <v>1741</v>
      </c>
      <c r="G106" s="14" t="s">
        <v>474</v>
      </c>
      <c r="H106" s="14" t="s">
        <v>49</v>
      </c>
      <c r="I106" s="23">
        <v>19408</v>
      </c>
      <c r="J106" s="26">
        <v>42370</v>
      </c>
      <c r="K106" s="23">
        <v>0</v>
      </c>
      <c r="L106" s="23">
        <v>8223.1695999999993</v>
      </c>
      <c r="M106" s="13">
        <v>1.5791700568999999E-2</v>
      </c>
      <c r="N106" s="13">
        <v>5.0725786920000002E-3</v>
      </c>
      <c r="O106" s="62">
        <v>6.4818727500000003E-4</v>
      </c>
    </row>
    <row r="107" spans="2:15" x14ac:dyDescent="0.2">
      <c r="B107" s="58" t="s">
        <v>1479</v>
      </c>
      <c r="C107" s="14" t="s">
        <v>1480</v>
      </c>
      <c r="D107" s="14" t="s">
        <v>162</v>
      </c>
      <c r="E107" s="14" t="s">
        <v>240</v>
      </c>
      <c r="F107" s="21">
        <v>1867</v>
      </c>
      <c r="G107" s="14" t="s">
        <v>474</v>
      </c>
      <c r="H107" s="14" t="s">
        <v>49</v>
      </c>
      <c r="I107" s="23">
        <v>96907</v>
      </c>
      <c r="J107" s="26">
        <v>2990</v>
      </c>
      <c r="K107" s="23">
        <v>0</v>
      </c>
      <c r="L107" s="23">
        <v>2897.5192999999999</v>
      </c>
      <c r="M107" s="13">
        <v>3.5319676839999999E-3</v>
      </c>
      <c r="N107" s="13">
        <v>1.787375838E-3</v>
      </c>
      <c r="O107" s="62">
        <v>2.2839552499999999E-4</v>
      </c>
    </row>
    <row r="108" spans="2:15" x14ac:dyDescent="0.2">
      <c r="B108" s="58" t="s">
        <v>1481</v>
      </c>
      <c r="C108" s="14" t="s">
        <v>1482</v>
      </c>
      <c r="D108" s="14" t="s">
        <v>162</v>
      </c>
      <c r="E108" s="14" t="s">
        <v>240</v>
      </c>
      <c r="F108" s="21">
        <v>1463</v>
      </c>
      <c r="G108" s="14" t="s">
        <v>474</v>
      </c>
      <c r="H108" s="14" t="s">
        <v>49</v>
      </c>
      <c r="I108" s="23">
        <v>189680</v>
      </c>
      <c r="J108" s="26">
        <v>4870</v>
      </c>
      <c r="K108" s="23">
        <v>0</v>
      </c>
      <c r="L108" s="23">
        <v>9237.4159999999993</v>
      </c>
      <c r="M108" s="13">
        <v>9.0861388760000005E-3</v>
      </c>
      <c r="N108" s="13">
        <v>5.6982309550000004E-3</v>
      </c>
      <c r="O108" s="62">
        <v>7.2813474600000002E-4</v>
      </c>
    </row>
    <row r="109" spans="2:15" x14ac:dyDescent="0.2">
      <c r="B109" s="58" t="s">
        <v>1483</v>
      </c>
      <c r="C109" s="14" t="s">
        <v>1484</v>
      </c>
      <c r="D109" s="14" t="s">
        <v>162</v>
      </c>
      <c r="E109" s="14" t="s">
        <v>240</v>
      </c>
      <c r="F109" s="21">
        <v>1872</v>
      </c>
      <c r="G109" s="14" t="s">
        <v>474</v>
      </c>
      <c r="H109" s="14" t="s">
        <v>49</v>
      </c>
      <c r="I109" s="23">
        <v>118805</v>
      </c>
      <c r="J109" s="25">
        <v>879.8</v>
      </c>
      <c r="K109" s="23">
        <v>0</v>
      </c>
      <c r="L109" s="23">
        <v>1045.24639</v>
      </c>
      <c r="M109" s="13">
        <v>8.1639813700000001E-3</v>
      </c>
      <c r="N109" s="13">
        <v>6.4477504700000002E-4</v>
      </c>
      <c r="O109" s="62">
        <v>8.2391029598238402E-5</v>
      </c>
    </row>
    <row r="110" spans="2:15" x14ac:dyDescent="0.2">
      <c r="B110" s="58" t="s">
        <v>1485</v>
      </c>
      <c r="C110" s="14" t="s">
        <v>1486</v>
      </c>
      <c r="D110" s="14" t="s">
        <v>162</v>
      </c>
      <c r="E110" s="14" t="s">
        <v>240</v>
      </c>
      <c r="F110" s="21">
        <v>1054</v>
      </c>
      <c r="G110" s="14" t="s">
        <v>872</v>
      </c>
      <c r="H110" s="14" t="s">
        <v>49</v>
      </c>
      <c r="I110" s="23">
        <v>107040</v>
      </c>
      <c r="J110" s="26">
        <v>11590</v>
      </c>
      <c r="K110" s="23">
        <v>0</v>
      </c>
      <c r="L110" s="23">
        <v>12405.936</v>
      </c>
      <c r="M110" s="13">
        <v>1.2046882902000001E-2</v>
      </c>
      <c r="N110" s="13">
        <v>7.6527774159999996E-3</v>
      </c>
      <c r="O110" s="62">
        <v>9.7789176700000002E-4</v>
      </c>
    </row>
    <row r="111" spans="2:15" x14ac:dyDescent="0.2">
      <c r="B111" s="58" t="s">
        <v>1487</v>
      </c>
      <c r="C111" s="14" t="s">
        <v>1488</v>
      </c>
      <c r="D111" s="14" t="s">
        <v>162</v>
      </c>
      <c r="E111" s="14" t="s">
        <v>240</v>
      </c>
      <c r="F111" s="21">
        <v>384</v>
      </c>
      <c r="G111" s="14" t="s">
        <v>872</v>
      </c>
      <c r="H111" s="14" t="s">
        <v>49</v>
      </c>
      <c r="I111" s="23">
        <v>568121</v>
      </c>
      <c r="J111" s="26">
        <v>1263</v>
      </c>
      <c r="K111" s="23">
        <v>0</v>
      </c>
      <c r="L111" s="23">
        <v>7175.36823</v>
      </c>
      <c r="M111" s="13">
        <v>1.5503861795000001E-2</v>
      </c>
      <c r="N111" s="13">
        <v>4.4262275690000004E-3</v>
      </c>
      <c r="O111" s="62">
        <v>5.6559485099999995E-4</v>
      </c>
    </row>
    <row r="112" spans="2:15" x14ac:dyDescent="0.2">
      <c r="B112" s="58" t="s">
        <v>1489</v>
      </c>
      <c r="C112" s="14" t="s">
        <v>1490</v>
      </c>
      <c r="D112" s="14" t="s">
        <v>162</v>
      </c>
      <c r="E112" s="14" t="s">
        <v>240</v>
      </c>
      <c r="F112" s="21">
        <v>1185</v>
      </c>
      <c r="G112" s="14" t="s">
        <v>872</v>
      </c>
      <c r="H112" s="14" t="s">
        <v>49</v>
      </c>
      <c r="I112" s="23">
        <v>1003202</v>
      </c>
      <c r="J112" s="25">
        <v>233.7</v>
      </c>
      <c r="K112" s="23">
        <v>0</v>
      </c>
      <c r="L112" s="23">
        <v>2344.4830700000002</v>
      </c>
      <c r="M112" s="13">
        <v>1.3615046985E-2</v>
      </c>
      <c r="N112" s="13">
        <v>1.446227603E-3</v>
      </c>
      <c r="O112" s="62">
        <v>1.84802718E-4</v>
      </c>
    </row>
    <row r="113" spans="2:15" x14ac:dyDescent="0.2">
      <c r="B113" s="58" t="s">
        <v>1491</v>
      </c>
      <c r="C113" s="14" t="s">
        <v>1492</v>
      </c>
      <c r="D113" s="14" t="s">
        <v>162</v>
      </c>
      <c r="E113" s="14" t="s">
        <v>240</v>
      </c>
      <c r="F113" s="21">
        <v>797</v>
      </c>
      <c r="G113" s="14" t="s">
        <v>872</v>
      </c>
      <c r="H113" s="14" t="s">
        <v>49</v>
      </c>
      <c r="I113" s="23">
        <v>11900</v>
      </c>
      <c r="J113" s="26">
        <v>19800</v>
      </c>
      <c r="K113" s="23">
        <v>0</v>
      </c>
      <c r="L113" s="23">
        <v>2356.1999999999998</v>
      </c>
      <c r="M113" s="13">
        <v>5.3094162719999997E-3</v>
      </c>
      <c r="N113" s="13">
        <v>1.4534553570000001E-3</v>
      </c>
      <c r="O113" s="62">
        <v>1.8572629899999999E-4</v>
      </c>
    </row>
    <row r="114" spans="2:15" x14ac:dyDescent="0.2">
      <c r="B114" s="58" t="s">
        <v>1493</v>
      </c>
      <c r="C114" s="14" t="s">
        <v>1494</v>
      </c>
      <c r="D114" s="14" t="s">
        <v>162</v>
      </c>
      <c r="E114" s="14" t="s">
        <v>240</v>
      </c>
      <c r="F114" s="21">
        <v>387</v>
      </c>
      <c r="G114" s="14" t="s">
        <v>351</v>
      </c>
      <c r="H114" s="14" t="s">
        <v>49</v>
      </c>
      <c r="I114" s="23">
        <v>194744</v>
      </c>
      <c r="J114" s="26">
        <v>12750</v>
      </c>
      <c r="K114" s="23">
        <v>0</v>
      </c>
      <c r="L114" s="23">
        <v>24829.86</v>
      </c>
      <c r="M114" s="13">
        <v>9.3357120990000004E-3</v>
      </c>
      <c r="N114" s="13">
        <v>1.5316650984999999E-2</v>
      </c>
      <c r="O114" s="62">
        <v>1.95720143E-3</v>
      </c>
    </row>
    <row r="115" spans="2:15" x14ac:dyDescent="0.2">
      <c r="B115" s="58" t="s">
        <v>1495</v>
      </c>
      <c r="C115" s="14" t="s">
        <v>1496</v>
      </c>
      <c r="D115" s="14" t="s">
        <v>162</v>
      </c>
      <c r="E115" s="14" t="s">
        <v>240</v>
      </c>
      <c r="F115" s="21">
        <v>366</v>
      </c>
      <c r="G115" s="14" t="s">
        <v>241</v>
      </c>
      <c r="H115" s="14" t="s">
        <v>49</v>
      </c>
      <c r="I115" s="23">
        <v>3140907</v>
      </c>
      <c r="J115" s="25">
        <v>254.5</v>
      </c>
      <c r="K115" s="23">
        <v>0</v>
      </c>
      <c r="L115" s="23">
        <v>7993.6083099999996</v>
      </c>
      <c r="M115" s="13">
        <v>1.0004526091000001E-2</v>
      </c>
      <c r="N115" s="13">
        <v>4.9309705569999997E-3</v>
      </c>
      <c r="O115" s="62">
        <v>6.3009222000000005E-4</v>
      </c>
    </row>
    <row r="116" spans="2:15" x14ac:dyDescent="0.2">
      <c r="B116" s="58" t="s">
        <v>1497</v>
      </c>
      <c r="C116" s="14" t="s">
        <v>1498</v>
      </c>
      <c r="D116" s="14" t="s">
        <v>162</v>
      </c>
      <c r="E116" s="14" t="s">
        <v>240</v>
      </c>
      <c r="F116" s="21">
        <v>1802</v>
      </c>
      <c r="G116" s="14" t="s">
        <v>241</v>
      </c>
      <c r="H116" s="14" t="s">
        <v>49</v>
      </c>
      <c r="I116" s="23">
        <v>651489</v>
      </c>
      <c r="J116" s="25">
        <v>963.7</v>
      </c>
      <c r="K116" s="23">
        <v>0</v>
      </c>
      <c r="L116" s="23">
        <v>6278.3994899999998</v>
      </c>
      <c r="M116" s="13">
        <v>9.3158249679999999E-3</v>
      </c>
      <c r="N116" s="13">
        <v>3.8729196910000001E-3</v>
      </c>
      <c r="O116" s="62">
        <v>4.9489173300000001E-4</v>
      </c>
    </row>
    <row r="117" spans="2:15" x14ac:dyDescent="0.2">
      <c r="B117" s="58" t="s">
        <v>1499</v>
      </c>
      <c r="C117" s="14" t="s">
        <v>1500</v>
      </c>
      <c r="D117" s="14" t="s">
        <v>162</v>
      </c>
      <c r="E117" s="14" t="s">
        <v>240</v>
      </c>
      <c r="F117" s="21">
        <v>1668</v>
      </c>
      <c r="G117" s="14" t="s">
        <v>241</v>
      </c>
      <c r="H117" s="14" t="s">
        <v>49</v>
      </c>
      <c r="I117" s="23">
        <v>1435354.08</v>
      </c>
      <c r="J117" s="26">
        <v>380</v>
      </c>
      <c r="K117" s="23">
        <v>0</v>
      </c>
      <c r="L117" s="23">
        <v>5454.3455000000004</v>
      </c>
      <c r="M117" s="13">
        <v>1.0973185413E-2</v>
      </c>
      <c r="N117" s="13">
        <v>3.3645903109999998E-3</v>
      </c>
      <c r="O117" s="62">
        <v>4.29936085E-4</v>
      </c>
    </row>
    <row r="118" spans="2:15" x14ac:dyDescent="0.2">
      <c r="B118" s="58" t="s">
        <v>1501</v>
      </c>
      <c r="C118" s="14" t="s">
        <v>1502</v>
      </c>
      <c r="D118" s="14" t="s">
        <v>162</v>
      </c>
      <c r="E118" s="14" t="s">
        <v>240</v>
      </c>
      <c r="F118" s="21">
        <v>1588</v>
      </c>
      <c r="G118" s="14" t="s">
        <v>241</v>
      </c>
      <c r="H118" s="14" t="s">
        <v>49</v>
      </c>
      <c r="I118" s="23">
        <v>457600</v>
      </c>
      <c r="J118" s="26">
        <v>309</v>
      </c>
      <c r="K118" s="23">
        <v>0</v>
      </c>
      <c r="L118" s="23">
        <v>1413.9839999999999</v>
      </c>
      <c r="M118" s="13">
        <v>3.1477967190000002E-3</v>
      </c>
      <c r="N118" s="13">
        <v>8.7223606600000004E-4</v>
      </c>
      <c r="O118" s="62">
        <v>1.11456589E-4</v>
      </c>
    </row>
    <row r="119" spans="2:15" x14ac:dyDescent="0.2">
      <c r="B119" s="58" t="s">
        <v>1503</v>
      </c>
      <c r="C119" s="14" t="s">
        <v>1504</v>
      </c>
      <c r="D119" s="14" t="s">
        <v>162</v>
      </c>
      <c r="E119" s="14" t="s">
        <v>240</v>
      </c>
      <c r="F119" s="21">
        <v>1943</v>
      </c>
      <c r="G119" s="14" t="s">
        <v>1505</v>
      </c>
      <c r="H119" s="14" t="s">
        <v>49</v>
      </c>
      <c r="I119" s="23">
        <v>1170231</v>
      </c>
      <c r="J119" s="25">
        <v>592.4</v>
      </c>
      <c r="K119" s="23">
        <v>0</v>
      </c>
      <c r="L119" s="23">
        <v>6932.4484400000001</v>
      </c>
      <c r="M119" s="13">
        <v>1.0894827038E-2</v>
      </c>
      <c r="N119" s="13">
        <v>4.2763790540000001E-3</v>
      </c>
      <c r="O119" s="62">
        <v>5.46446818E-4</v>
      </c>
    </row>
    <row r="120" spans="2:15" x14ac:dyDescent="0.2">
      <c r="B120" s="58" t="s">
        <v>1506</v>
      </c>
      <c r="C120" s="14" t="s">
        <v>1507</v>
      </c>
      <c r="D120" s="14" t="s">
        <v>162</v>
      </c>
      <c r="E120" s="14" t="s">
        <v>240</v>
      </c>
      <c r="F120" s="21">
        <v>1821</v>
      </c>
      <c r="G120" s="14" t="s">
        <v>1505</v>
      </c>
      <c r="H120" s="14" t="s">
        <v>49</v>
      </c>
      <c r="I120" s="23">
        <v>31234</v>
      </c>
      <c r="J120" s="25">
        <v>658.3</v>
      </c>
      <c r="K120" s="23">
        <v>0</v>
      </c>
      <c r="L120" s="23">
        <v>205.61341999999999</v>
      </c>
      <c r="M120" s="13">
        <v>1.4240706883E-2</v>
      </c>
      <c r="N120" s="13">
        <v>1.2683555099999999E-4</v>
      </c>
      <c r="O120" s="62">
        <v>1.62073761125499E-5</v>
      </c>
    </row>
    <row r="121" spans="2:15" x14ac:dyDescent="0.2">
      <c r="B121" s="58" t="s">
        <v>1508</v>
      </c>
      <c r="C121" s="14" t="s">
        <v>1509</v>
      </c>
      <c r="D121" s="14" t="s">
        <v>162</v>
      </c>
      <c r="E121" s="14" t="s">
        <v>240</v>
      </c>
      <c r="F121" s="21">
        <v>1800</v>
      </c>
      <c r="G121" s="14" t="s">
        <v>1510</v>
      </c>
      <c r="H121" s="14" t="s">
        <v>49</v>
      </c>
      <c r="I121" s="23">
        <v>36024.379999999997</v>
      </c>
      <c r="J121" s="25">
        <v>48.4</v>
      </c>
      <c r="K121" s="23">
        <v>0</v>
      </c>
      <c r="L121" s="23">
        <v>17.4358</v>
      </c>
      <c r="M121" s="13">
        <v>5.1774616400000002E-4</v>
      </c>
      <c r="N121" s="13">
        <v>1.0755520299386901E-5</v>
      </c>
      <c r="O121" s="62">
        <v>1.3743683093408899E-6</v>
      </c>
    </row>
    <row r="122" spans="2:15" x14ac:dyDescent="0.2">
      <c r="B122" s="58" t="s">
        <v>1511</v>
      </c>
      <c r="C122" s="14" t="s">
        <v>1512</v>
      </c>
      <c r="D122" s="14" t="s">
        <v>162</v>
      </c>
      <c r="E122" s="14" t="s">
        <v>240</v>
      </c>
      <c r="F122" s="21">
        <v>1074</v>
      </c>
      <c r="G122" s="14" t="s">
        <v>1513</v>
      </c>
      <c r="H122" s="14" t="s">
        <v>49</v>
      </c>
      <c r="I122" s="23">
        <v>176600</v>
      </c>
      <c r="J122" s="26">
        <v>645</v>
      </c>
      <c r="K122" s="23">
        <v>0</v>
      </c>
      <c r="L122" s="23">
        <v>1139.07</v>
      </c>
      <c r="M122" s="13">
        <v>3.73740968E-3</v>
      </c>
      <c r="N122" s="13">
        <v>7.0265146999999996E-4</v>
      </c>
      <c r="O122" s="62">
        <v>8.9786629241039994E-5</v>
      </c>
    </row>
    <row r="123" spans="2:15" x14ac:dyDescent="0.2">
      <c r="B123" s="58" t="s">
        <v>1514</v>
      </c>
      <c r="C123" s="14" t="s">
        <v>1515</v>
      </c>
      <c r="D123" s="14" t="s">
        <v>162</v>
      </c>
      <c r="E123" s="14" t="s">
        <v>240</v>
      </c>
      <c r="F123" s="21">
        <v>1866</v>
      </c>
      <c r="G123" s="14" t="s">
        <v>1513</v>
      </c>
      <c r="H123" s="14" t="s">
        <v>49</v>
      </c>
      <c r="I123" s="23">
        <v>1594400</v>
      </c>
      <c r="J123" s="25">
        <v>64.599999999999994</v>
      </c>
      <c r="K123" s="23">
        <v>0</v>
      </c>
      <c r="L123" s="23">
        <v>1029.9824000000001</v>
      </c>
      <c r="M123" s="13">
        <v>2.3579062041E-2</v>
      </c>
      <c r="N123" s="13">
        <v>6.3535923799999997E-4</v>
      </c>
      <c r="O123" s="62">
        <v>8.1187853137732098E-5</v>
      </c>
    </row>
    <row r="124" spans="2:15" x14ac:dyDescent="0.2">
      <c r="B124" s="58" t="s">
        <v>1516</v>
      </c>
      <c r="C124" s="14" t="s">
        <v>1517</v>
      </c>
      <c r="D124" s="14" t="s">
        <v>162</v>
      </c>
      <c r="E124" s="14" t="s">
        <v>240</v>
      </c>
      <c r="F124" s="21">
        <v>1864</v>
      </c>
      <c r="G124" s="14" t="s">
        <v>1408</v>
      </c>
      <c r="H124" s="14" t="s">
        <v>49</v>
      </c>
      <c r="I124" s="23">
        <v>260714</v>
      </c>
      <c r="J124" s="25">
        <v>565.20000000000005</v>
      </c>
      <c r="K124" s="23">
        <v>0</v>
      </c>
      <c r="L124" s="23">
        <v>1473.5555300000001</v>
      </c>
      <c r="M124" s="13">
        <v>1.1919693105E-2</v>
      </c>
      <c r="N124" s="13">
        <v>9.0898360899999999E-4</v>
      </c>
      <c r="O124" s="62">
        <v>1.1615228499999999E-4</v>
      </c>
    </row>
    <row r="125" spans="2:15" x14ac:dyDescent="0.2">
      <c r="B125" s="58" t="s">
        <v>1518</v>
      </c>
      <c r="C125" s="14" t="s">
        <v>1519</v>
      </c>
      <c r="D125" s="14" t="s">
        <v>162</v>
      </c>
      <c r="E125" s="14" t="s">
        <v>240</v>
      </c>
      <c r="F125" s="21">
        <v>2391</v>
      </c>
      <c r="G125" s="14" t="s">
        <v>1408</v>
      </c>
      <c r="H125" s="14" t="s">
        <v>49</v>
      </c>
      <c r="I125" s="23">
        <v>301950</v>
      </c>
      <c r="J125" s="26">
        <v>425</v>
      </c>
      <c r="K125" s="23">
        <v>0</v>
      </c>
      <c r="L125" s="23">
        <v>1283.2874999999999</v>
      </c>
      <c r="M125" s="13">
        <v>1.9443593198999999E-2</v>
      </c>
      <c r="N125" s="13">
        <v>7.9161407799999996E-4</v>
      </c>
      <c r="O125" s="62">
        <v>1.01154502E-4</v>
      </c>
    </row>
    <row r="126" spans="2:15" x14ac:dyDescent="0.2">
      <c r="B126" s="58" t="s">
        <v>1520</v>
      </c>
      <c r="C126" s="14" t="s">
        <v>1521</v>
      </c>
      <c r="D126" s="14" t="s">
        <v>162</v>
      </c>
      <c r="E126" s="14" t="s">
        <v>240</v>
      </c>
      <c r="F126" s="21">
        <v>1924</v>
      </c>
      <c r="G126" s="14" t="s">
        <v>1408</v>
      </c>
      <c r="H126" s="14" t="s">
        <v>49</v>
      </c>
      <c r="I126" s="23">
        <v>250000</v>
      </c>
      <c r="J126" s="25">
        <v>152.6</v>
      </c>
      <c r="K126" s="23">
        <v>0</v>
      </c>
      <c r="L126" s="23">
        <v>381.5</v>
      </c>
      <c r="M126" s="13">
        <v>2.9239889197000001E-2</v>
      </c>
      <c r="N126" s="13">
        <v>2.3533368E-4</v>
      </c>
      <c r="O126" s="62">
        <v>3.0071548768255501E-5</v>
      </c>
    </row>
    <row r="127" spans="2:15" x14ac:dyDescent="0.2">
      <c r="B127" s="58" t="s">
        <v>1522</v>
      </c>
      <c r="C127" s="14" t="s">
        <v>1523</v>
      </c>
      <c r="D127" s="14" t="s">
        <v>162</v>
      </c>
      <c r="E127" s="14" t="s">
        <v>240</v>
      </c>
      <c r="F127" s="21">
        <v>1858</v>
      </c>
      <c r="G127" s="14" t="s">
        <v>438</v>
      </c>
      <c r="H127" s="14" t="s">
        <v>49</v>
      </c>
      <c r="I127" s="23">
        <v>17000</v>
      </c>
      <c r="J127" s="26">
        <v>4297</v>
      </c>
      <c r="K127" s="23">
        <v>0</v>
      </c>
      <c r="L127" s="23">
        <v>730.49</v>
      </c>
      <c r="M127" s="13">
        <v>6.8000000000000005E-4</v>
      </c>
      <c r="N127" s="13">
        <v>4.50613107E-4</v>
      </c>
      <c r="O127" s="62">
        <v>5.7580512869522798E-5</v>
      </c>
    </row>
    <row r="128" spans="2:15" x14ac:dyDescent="0.2">
      <c r="B128" s="58" t="s">
        <v>1524</v>
      </c>
      <c r="C128" s="14" t="s">
        <v>1525</v>
      </c>
      <c r="D128" s="14" t="s">
        <v>162</v>
      </c>
      <c r="E128" s="14" t="s">
        <v>240</v>
      </c>
      <c r="F128" s="21">
        <v>1583</v>
      </c>
      <c r="G128" s="14" t="s">
        <v>438</v>
      </c>
      <c r="H128" s="14" t="s">
        <v>49</v>
      </c>
      <c r="I128" s="23">
        <v>87389</v>
      </c>
      <c r="J128" s="26">
        <v>3555</v>
      </c>
      <c r="K128" s="23">
        <v>0</v>
      </c>
      <c r="L128" s="23">
        <v>3106.67895</v>
      </c>
      <c r="M128" s="13">
        <v>6.0847963920000001E-3</v>
      </c>
      <c r="N128" s="13">
        <v>1.9163989319999999E-3</v>
      </c>
      <c r="O128" s="62">
        <v>2.4488243099999999E-4</v>
      </c>
    </row>
    <row r="129" spans="2:15" x14ac:dyDescent="0.2">
      <c r="B129" s="58" t="s">
        <v>1526</v>
      </c>
      <c r="C129" s="14" t="s">
        <v>1527</v>
      </c>
      <c r="D129" s="14" t="s">
        <v>162</v>
      </c>
      <c r="E129" s="14" t="s">
        <v>240</v>
      </c>
      <c r="F129" s="21">
        <v>1948</v>
      </c>
      <c r="G129" s="14" t="s">
        <v>438</v>
      </c>
      <c r="H129" s="14" t="s">
        <v>49</v>
      </c>
      <c r="I129" s="23">
        <v>729380</v>
      </c>
      <c r="J129" s="25">
        <v>293.60000000000002</v>
      </c>
      <c r="K129" s="23">
        <v>0</v>
      </c>
      <c r="L129" s="23">
        <v>2141.4596799999999</v>
      </c>
      <c r="M129" s="13">
        <v>5.8408399999999999E-3</v>
      </c>
      <c r="N129" s="13">
        <v>1.3209897480000001E-3</v>
      </c>
      <c r="O129" s="62">
        <v>1.6879949900000001E-4</v>
      </c>
    </row>
    <row r="130" spans="2:15" x14ac:dyDescent="0.2">
      <c r="B130" s="58" t="s">
        <v>1528</v>
      </c>
      <c r="C130" s="14" t="s">
        <v>1529</v>
      </c>
      <c r="D130" s="14" t="s">
        <v>162</v>
      </c>
      <c r="E130" s="14" t="s">
        <v>240</v>
      </c>
      <c r="F130" s="21">
        <v>1738</v>
      </c>
      <c r="G130" s="14" t="s">
        <v>438</v>
      </c>
      <c r="H130" s="14" t="s">
        <v>49</v>
      </c>
      <c r="I130" s="23">
        <v>232562</v>
      </c>
      <c r="J130" s="25">
        <v>206.5</v>
      </c>
      <c r="K130" s="23">
        <v>0</v>
      </c>
      <c r="L130" s="23">
        <v>480.24052999999998</v>
      </c>
      <c r="M130" s="13">
        <v>8.8171916470000007E-3</v>
      </c>
      <c r="N130" s="13">
        <v>2.9624317600000002E-4</v>
      </c>
      <c r="O130" s="62">
        <v>3.7854722197609001E-5</v>
      </c>
    </row>
    <row r="131" spans="2:15" x14ac:dyDescent="0.2">
      <c r="B131" s="58" t="s">
        <v>1530</v>
      </c>
      <c r="C131" s="14" t="s">
        <v>1531</v>
      </c>
      <c r="D131" s="14" t="s">
        <v>162</v>
      </c>
      <c r="E131" s="14" t="s">
        <v>240</v>
      </c>
      <c r="F131" s="21">
        <v>1815</v>
      </c>
      <c r="G131" s="14" t="s">
        <v>438</v>
      </c>
      <c r="H131" s="14" t="s">
        <v>49</v>
      </c>
      <c r="I131" s="23">
        <v>1644717</v>
      </c>
      <c r="J131" s="26">
        <v>705</v>
      </c>
      <c r="K131" s="23">
        <v>0</v>
      </c>
      <c r="L131" s="23">
        <v>11595.254849999999</v>
      </c>
      <c r="M131" s="13">
        <v>1.1804689734E-2</v>
      </c>
      <c r="N131" s="13">
        <v>7.1526972609999998E-3</v>
      </c>
      <c r="O131" s="62">
        <v>9.1399022700000001E-4</v>
      </c>
    </row>
    <row r="132" spans="2:15" x14ac:dyDescent="0.2">
      <c r="B132" s="58" t="s">
        <v>1532</v>
      </c>
      <c r="C132" s="14" t="s">
        <v>1533</v>
      </c>
      <c r="D132" s="14" t="s">
        <v>162</v>
      </c>
      <c r="E132" s="14" t="s">
        <v>240</v>
      </c>
      <c r="F132" s="21">
        <v>770</v>
      </c>
      <c r="G132" s="14" t="s">
        <v>789</v>
      </c>
      <c r="H132" s="14" t="s">
        <v>49</v>
      </c>
      <c r="I132" s="23">
        <v>364734</v>
      </c>
      <c r="J132" s="26">
        <v>62</v>
      </c>
      <c r="K132" s="23">
        <v>0</v>
      </c>
      <c r="L132" s="23">
        <v>226.13507999999999</v>
      </c>
      <c r="M132" s="13">
        <v>2.5335930090000002E-3</v>
      </c>
      <c r="N132" s="13">
        <v>1.39494628E-4</v>
      </c>
      <c r="O132" s="62">
        <v>1.7824985809786E-5</v>
      </c>
    </row>
    <row r="133" spans="2:15" x14ac:dyDescent="0.2">
      <c r="B133" s="58" t="s">
        <v>1534</v>
      </c>
      <c r="C133" s="14" t="s">
        <v>1535</v>
      </c>
      <c r="D133" s="14" t="s">
        <v>162</v>
      </c>
      <c r="E133" s="14" t="s">
        <v>240</v>
      </c>
      <c r="F133" s="21">
        <v>2369</v>
      </c>
      <c r="G133" s="14" t="s">
        <v>789</v>
      </c>
      <c r="H133" s="14" t="s">
        <v>49</v>
      </c>
      <c r="I133" s="23">
        <v>112539</v>
      </c>
      <c r="J133" s="26">
        <v>1477</v>
      </c>
      <c r="K133" s="23">
        <v>0</v>
      </c>
      <c r="L133" s="23">
        <v>1662.2010299999999</v>
      </c>
      <c r="M133" s="13">
        <v>2.403599151E-3</v>
      </c>
      <c r="N133" s="13">
        <v>1.025352259E-3</v>
      </c>
      <c r="O133" s="62">
        <v>1.3102217299999999E-4</v>
      </c>
    </row>
    <row r="134" spans="2:15" x14ac:dyDescent="0.2">
      <c r="B134" s="58" t="s">
        <v>1536</v>
      </c>
      <c r="C134" s="14" t="s">
        <v>1537</v>
      </c>
      <c r="D134" s="14" t="s">
        <v>162</v>
      </c>
      <c r="E134" s="14" t="s">
        <v>240</v>
      </c>
      <c r="F134" s="21">
        <v>1999</v>
      </c>
      <c r="G134" s="14" t="s">
        <v>1051</v>
      </c>
      <c r="H134" s="14" t="s">
        <v>49</v>
      </c>
      <c r="I134" s="23">
        <v>1924000</v>
      </c>
      <c r="J134" s="25">
        <v>50.5</v>
      </c>
      <c r="K134" s="23">
        <v>0</v>
      </c>
      <c r="L134" s="23">
        <v>971.62</v>
      </c>
      <c r="M134" s="13">
        <v>1.5986705441999999E-2</v>
      </c>
      <c r="N134" s="13">
        <v>5.9935756500000003E-4</v>
      </c>
      <c r="O134" s="62">
        <v>7.6587465830176601E-5</v>
      </c>
    </row>
    <row r="135" spans="2:15" x14ac:dyDescent="0.2">
      <c r="B135" s="58" t="s">
        <v>1538</v>
      </c>
      <c r="C135" s="14" t="s">
        <v>1539</v>
      </c>
      <c r="D135" s="14" t="s">
        <v>162</v>
      </c>
      <c r="E135" s="14" t="s">
        <v>240</v>
      </c>
      <c r="F135" s="21">
        <v>1425</v>
      </c>
      <c r="G135" s="14" t="s">
        <v>304</v>
      </c>
      <c r="H135" s="14" t="s">
        <v>49</v>
      </c>
      <c r="I135" s="23">
        <v>127099</v>
      </c>
      <c r="J135" s="26">
        <v>1999</v>
      </c>
      <c r="K135" s="23">
        <v>0</v>
      </c>
      <c r="L135" s="23">
        <v>2540.70901</v>
      </c>
      <c r="M135" s="13">
        <v>7.5218307910000001E-3</v>
      </c>
      <c r="N135" s="13">
        <v>1.5672723550000001E-3</v>
      </c>
      <c r="O135" s="62">
        <v>2.0027013E-4</v>
      </c>
    </row>
    <row r="136" spans="2:15" x14ac:dyDescent="0.2">
      <c r="B136" s="58" t="s">
        <v>1540</v>
      </c>
      <c r="C136" s="14" t="s">
        <v>1541</v>
      </c>
      <c r="D136" s="14" t="s">
        <v>162</v>
      </c>
      <c r="E136" s="14" t="s">
        <v>240</v>
      </c>
      <c r="F136" s="21">
        <v>1912</v>
      </c>
      <c r="G136" s="14" t="s">
        <v>304</v>
      </c>
      <c r="H136" s="14" t="s">
        <v>49</v>
      </c>
      <c r="I136" s="23">
        <v>231035</v>
      </c>
      <c r="J136" s="26">
        <v>1319</v>
      </c>
      <c r="K136" s="23">
        <v>0</v>
      </c>
      <c r="L136" s="23">
        <v>3047.3516500000001</v>
      </c>
      <c r="M136" s="13">
        <v>1.0432485178E-2</v>
      </c>
      <c r="N136" s="13">
        <v>1.8798020459999999E-3</v>
      </c>
      <c r="O136" s="62">
        <v>2.40205986E-4</v>
      </c>
    </row>
    <row r="137" spans="2:15" x14ac:dyDescent="0.2">
      <c r="B137" s="58" t="s">
        <v>1542</v>
      </c>
      <c r="C137" s="14" t="s">
        <v>1543</v>
      </c>
      <c r="D137" s="14" t="s">
        <v>162</v>
      </c>
      <c r="E137" s="14" t="s">
        <v>240</v>
      </c>
      <c r="F137" s="21">
        <v>1939</v>
      </c>
      <c r="G137" s="14" t="s">
        <v>304</v>
      </c>
      <c r="H137" s="14" t="s">
        <v>49</v>
      </c>
      <c r="I137" s="23">
        <v>34280.480000000003</v>
      </c>
      <c r="J137" s="25">
        <v>323.2</v>
      </c>
      <c r="K137" s="23">
        <v>0</v>
      </c>
      <c r="L137" s="23">
        <v>110.79451</v>
      </c>
      <c r="M137" s="13">
        <v>6.3651482930000003E-3</v>
      </c>
      <c r="N137" s="13">
        <v>6.8345163477765298E-5</v>
      </c>
      <c r="O137" s="62">
        <v>8.7333224396329408E-6</v>
      </c>
    </row>
    <row r="138" spans="2:15" x14ac:dyDescent="0.2">
      <c r="B138" s="58" t="s">
        <v>1542</v>
      </c>
      <c r="C138" s="14" t="s">
        <v>1544</v>
      </c>
      <c r="D138" s="14" t="s">
        <v>162</v>
      </c>
      <c r="E138" s="14" t="s">
        <v>240</v>
      </c>
      <c r="F138" s="21">
        <v>1939</v>
      </c>
      <c r="G138" s="14" t="s">
        <v>304</v>
      </c>
      <c r="H138" s="14" t="s">
        <v>49</v>
      </c>
      <c r="I138" s="23">
        <v>915955.86</v>
      </c>
      <c r="J138" s="25">
        <v>323.2</v>
      </c>
      <c r="K138" s="23">
        <v>0</v>
      </c>
      <c r="L138" s="23">
        <v>2960.3693400000002</v>
      </c>
      <c r="M138" s="13">
        <v>0.170073315157</v>
      </c>
      <c r="N138" s="13">
        <v>1.8261457760000001E-3</v>
      </c>
      <c r="O138" s="62">
        <v>2.33349648E-4</v>
      </c>
    </row>
    <row r="139" spans="2:15" x14ac:dyDescent="0.2">
      <c r="B139" s="58" t="s">
        <v>1545</v>
      </c>
      <c r="C139" s="14" t="s">
        <v>1546</v>
      </c>
      <c r="D139" s="14" t="s">
        <v>162</v>
      </c>
      <c r="E139" s="14" t="s">
        <v>240</v>
      </c>
      <c r="F139" s="21">
        <v>1706</v>
      </c>
      <c r="G139" s="14" t="s">
        <v>304</v>
      </c>
      <c r="H139" s="14" t="s">
        <v>49</v>
      </c>
      <c r="I139" s="23">
        <v>2218917</v>
      </c>
      <c r="J139" s="25">
        <v>449.6</v>
      </c>
      <c r="K139" s="23">
        <v>0</v>
      </c>
      <c r="L139" s="23">
        <v>9976.2508300000009</v>
      </c>
      <c r="M139" s="13">
        <v>2.4237992741000001E-2</v>
      </c>
      <c r="N139" s="13">
        <v>6.15399169E-3</v>
      </c>
      <c r="O139" s="62">
        <v>7.8637303600000001E-4</v>
      </c>
    </row>
    <row r="140" spans="2:15" x14ac:dyDescent="0.2">
      <c r="B140" s="58" t="s">
        <v>1547</v>
      </c>
      <c r="C140" s="14" t="s">
        <v>1548</v>
      </c>
      <c r="D140" s="14" t="s">
        <v>162</v>
      </c>
      <c r="E140" s="14" t="s">
        <v>240</v>
      </c>
      <c r="F140" s="21">
        <v>1664</v>
      </c>
      <c r="G140" s="14" t="s">
        <v>304</v>
      </c>
      <c r="H140" s="14" t="s">
        <v>49</v>
      </c>
      <c r="I140" s="23">
        <v>217750</v>
      </c>
      <c r="J140" s="25">
        <v>660.1</v>
      </c>
      <c r="K140" s="23">
        <v>0</v>
      </c>
      <c r="L140" s="23">
        <v>1437.3677499999999</v>
      </c>
      <c r="M140" s="13">
        <v>2.0940425618999999E-2</v>
      </c>
      <c r="N140" s="13">
        <v>8.86660664E-4</v>
      </c>
      <c r="O140" s="62">
        <v>1.13299801E-4</v>
      </c>
    </row>
    <row r="141" spans="2:15" x14ac:dyDescent="0.2">
      <c r="B141" s="58" t="s">
        <v>1549</v>
      </c>
      <c r="C141" s="14" t="s">
        <v>1550</v>
      </c>
      <c r="D141" s="14" t="s">
        <v>162</v>
      </c>
      <c r="E141" s="14" t="s">
        <v>240</v>
      </c>
      <c r="F141" s="21">
        <v>1921</v>
      </c>
      <c r="G141" s="14" t="s">
        <v>1066</v>
      </c>
      <c r="H141" s="14" t="s">
        <v>49</v>
      </c>
      <c r="I141" s="23">
        <v>280000</v>
      </c>
      <c r="J141" s="25">
        <v>361.1</v>
      </c>
      <c r="K141" s="23">
        <v>0</v>
      </c>
      <c r="L141" s="23">
        <v>1011.08</v>
      </c>
      <c r="M141" s="13">
        <v>2.2216932476000002E-2</v>
      </c>
      <c r="N141" s="13">
        <v>6.2369902500000003E-4</v>
      </c>
      <c r="O141" s="62">
        <v>7.9697880808932497E-5</v>
      </c>
    </row>
    <row r="142" spans="2:15" x14ac:dyDescent="0.2">
      <c r="B142" s="58" t="s">
        <v>1551</v>
      </c>
      <c r="C142" s="14" t="s">
        <v>1552</v>
      </c>
      <c r="D142" s="14" t="s">
        <v>162</v>
      </c>
      <c r="E142" s="14" t="s">
        <v>240</v>
      </c>
      <c r="F142" s="21">
        <v>383</v>
      </c>
      <c r="G142" s="14" t="s">
        <v>1066</v>
      </c>
      <c r="H142" s="14" t="s">
        <v>49</v>
      </c>
      <c r="I142" s="23">
        <v>206003</v>
      </c>
      <c r="J142" s="25">
        <v>65.8</v>
      </c>
      <c r="K142" s="23">
        <v>0</v>
      </c>
      <c r="L142" s="23">
        <v>135.54997</v>
      </c>
      <c r="M142" s="13">
        <v>8.5574245080000007E-3</v>
      </c>
      <c r="N142" s="13">
        <v>8.3615919769455902E-5</v>
      </c>
      <c r="O142" s="62">
        <v>1.06846593273671E-5</v>
      </c>
    </row>
    <row r="143" spans="2:15" x14ac:dyDescent="0.2">
      <c r="B143" s="58" t="s">
        <v>1553</v>
      </c>
      <c r="C143" s="14" t="s">
        <v>1554</v>
      </c>
      <c r="D143" s="14" t="s">
        <v>162</v>
      </c>
      <c r="E143" s="14" t="s">
        <v>240</v>
      </c>
      <c r="F143" s="21">
        <v>1960</v>
      </c>
      <c r="G143" s="14" t="s">
        <v>1066</v>
      </c>
      <c r="H143" s="14" t="s">
        <v>49</v>
      </c>
      <c r="I143" s="23">
        <v>633000</v>
      </c>
      <c r="J143" s="25">
        <v>41.9</v>
      </c>
      <c r="K143" s="23">
        <v>0</v>
      </c>
      <c r="L143" s="23">
        <v>265.22699999999998</v>
      </c>
      <c r="M143" s="13">
        <v>3.3431052704999999E-2</v>
      </c>
      <c r="N143" s="13">
        <v>1.63609033E-4</v>
      </c>
      <c r="O143" s="62">
        <v>2.0906387064634599E-5</v>
      </c>
    </row>
    <row r="144" spans="2:15" x14ac:dyDescent="0.2">
      <c r="B144" s="58" t="s">
        <v>1555</v>
      </c>
      <c r="C144" s="14" t="s">
        <v>1556</v>
      </c>
      <c r="D144" s="14" t="s">
        <v>162</v>
      </c>
      <c r="E144" s="14" t="s">
        <v>240</v>
      </c>
      <c r="F144" s="21">
        <v>1081</v>
      </c>
      <c r="G144" s="14" t="s">
        <v>1066</v>
      </c>
      <c r="H144" s="14" t="s">
        <v>49</v>
      </c>
      <c r="I144" s="23">
        <v>555564</v>
      </c>
      <c r="J144" s="25">
        <v>701.5</v>
      </c>
      <c r="K144" s="23">
        <v>0</v>
      </c>
      <c r="L144" s="23">
        <v>3897.2814600000002</v>
      </c>
      <c r="M144" s="13">
        <v>2.6221162462E-2</v>
      </c>
      <c r="N144" s="13">
        <v>2.4040932930000001E-3</v>
      </c>
      <c r="O144" s="62">
        <v>3.0720128300000001E-4</v>
      </c>
    </row>
    <row r="145" spans="2:15" x14ac:dyDescent="0.2">
      <c r="B145" s="58" t="s">
        <v>1557</v>
      </c>
      <c r="C145" s="14" t="s">
        <v>1558</v>
      </c>
      <c r="D145" s="14" t="s">
        <v>162</v>
      </c>
      <c r="E145" s="14" t="s">
        <v>240</v>
      </c>
      <c r="F145" s="21">
        <v>2353</v>
      </c>
      <c r="G145" s="14" t="s">
        <v>1066</v>
      </c>
      <c r="H145" s="14" t="s">
        <v>49</v>
      </c>
      <c r="I145" s="23">
        <v>94500</v>
      </c>
      <c r="J145" s="26">
        <v>7007</v>
      </c>
      <c r="K145" s="23">
        <v>0</v>
      </c>
      <c r="L145" s="23">
        <v>6621.6149999999998</v>
      </c>
      <c r="M145" s="13">
        <v>2.5939304771E-2</v>
      </c>
      <c r="N145" s="13">
        <v>4.0846370420000002E-3</v>
      </c>
      <c r="O145" s="62">
        <v>5.2194552599999996E-4</v>
      </c>
    </row>
    <row r="146" spans="2:15" x14ac:dyDescent="0.2">
      <c r="B146" s="58" t="s">
        <v>1559</v>
      </c>
      <c r="C146" s="14" t="s">
        <v>1560</v>
      </c>
      <c r="D146" s="14" t="s">
        <v>162</v>
      </c>
      <c r="E146" s="14" t="s">
        <v>240</v>
      </c>
      <c r="F146" s="21">
        <v>1861</v>
      </c>
      <c r="G146" s="14" t="s">
        <v>1066</v>
      </c>
      <c r="H146" s="14" t="s">
        <v>49</v>
      </c>
      <c r="I146" s="23">
        <v>515250</v>
      </c>
      <c r="J146" s="25">
        <v>405.1</v>
      </c>
      <c r="K146" s="23">
        <v>0</v>
      </c>
      <c r="L146" s="23">
        <v>2087.2777500000002</v>
      </c>
      <c r="M146" s="13">
        <v>3.6372089332E-2</v>
      </c>
      <c r="N146" s="13">
        <v>1.287566857E-3</v>
      </c>
      <c r="O146" s="62">
        <v>1.64528636E-4</v>
      </c>
    </row>
    <row r="147" spans="2:15" x14ac:dyDescent="0.2">
      <c r="B147" s="58" t="s">
        <v>1561</v>
      </c>
      <c r="C147" s="14" t="s">
        <v>1562</v>
      </c>
      <c r="D147" s="14" t="s">
        <v>162</v>
      </c>
      <c r="E147" s="14" t="s">
        <v>240</v>
      </c>
      <c r="F147" s="21">
        <v>1977</v>
      </c>
      <c r="G147" s="14" t="s">
        <v>1066</v>
      </c>
      <c r="H147" s="14" t="s">
        <v>49</v>
      </c>
      <c r="I147" s="23">
        <v>592300</v>
      </c>
      <c r="J147" s="25">
        <v>409.2</v>
      </c>
      <c r="K147" s="23">
        <v>0</v>
      </c>
      <c r="L147" s="23">
        <v>2423.6916000000001</v>
      </c>
      <c r="M147" s="13">
        <v>1.5998800697E-2</v>
      </c>
      <c r="N147" s="13">
        <v>1.495088507E-3</v>
      </c>
      <c r="O147" s="62">
        <v>1.91046291E-4</v>
      </c>
    </row>
    <row r="148" spans="2:15" x14ac:dyDescent="0.2">
      <c r="B148" s="58" t="s">
        <v>1563</v>
      </c>
      <c r="C148" s="14" t="s">
        <v>1564</v>
      </c>
      <c r="D148" s="14" t="s">
        <v>162</v>
      </c>
      <c r="E148" s="14" t="s">
        <v>240</v>
      </c>
      <c r="F148" s="21">
        <v>1860</v>
      </c>
      <c r="G148" s="14" t="s">
        <v>1066</v>
      </c>
      <c r="H148" s="14" t="s">
        <v>49</v>
      </c>
      <c r="I148" s="23">
        <v>91505</v>
      </c>
      <c r="J148" s="26">
        <v>2434</v>
      </c>
      <c r="K148" s="23">
        <v>0</v>
      </c>
      <c r="L148" s="23">
        <v>2227.2316999999998</v>
      </c>
      <c r="M148" s="13">
        <v>2.8034396784E-2</v>
      </c>
      <c r="N148" s="13">
        <v>1.373899434E-3</v>
      </c>
      <c r="O148" s="62">
        <v>1.75560436E-4</v>
      </c>
    </row>
    <row r="149" spans="2:15" x14ac:dyDescent="0.2">
      <c r="B149" s="57" t="s">
        <v>1565</v>
      </c>
      <c r="C149" s="54" t="s">
        <v>2591</v>
      </c>
      <c r="D149" s="54" t="s">
        <v>2591</v>
      </c>
      <c r="E149" s="54" t="s">
        <v>2591</v>
      </c>
      <c r="F149" s="54" t="s">
        <v>2591</v>
      </c>
      <c r="G149" s="54" t="s">
        <v>2591</v>
      </c>
      <c r="H149" s="54" t="s">
        <v>2591</v>
      </c>
      <c r="I149" s="54" t="s">
        <v>2591</v>
      </c>
      <c r="J149" s="54" t="s">
        <v>2591</v>
      </c>
      <c r="K149" s="54" t="s">
        <v>2591</v>
      </c>
      <c r="L149" s="22">
        <v>3961.2806999999998</v>
      </c>
      <c r="M149" s="54" t="s">
        <v>2591</v>
      </c>
      <c r="N149" s="20">
        <v>2.4435721320000001E-3</v>
      </c>
      <c r="O149" s="61">
        <v>3.12245991E-4</v>
      </c>
    </row>
    <row r="150" spans="2:15" x14ac:dyDescent="0.2">
      <c r="B150" s="58" t="s">
        <v>1566</v>
      </c>
      <c r="C150" s="14" t="s">
        <v>1567</v>
      </c>
      <c r="D150" s="14" t="s">
        <v>162</v>
      </c>
      <c r="E150" s="14" t="s">
        <v>240</v>
      </c>
      <c r="F150" s="21">
        <v>1146</v>
      </c>
      <c r="G150" s="14" t="s">
        <v>1066</v>
      </c>
      <c r="H150" s="14" t="s">
        <v>49</v>
      </c>
      <c r="I150" s="23">
        <v>37619</v>
      </c>
      <c r="J150" s="26">
        <v>10530</v>
      </c>
      <c r="K150" s="23">
        <v>0</v>
      </c>
      <c r="L150" s="23">
        <v>3961.2806999999998</v>
      </c>
      <c r="M150" s="13">
        <v>6.7499213700000001E-4</v>
      </c>
      <c r="N150" s="13">
        <v>2.4435721320000001E-3</v>
      </c>
      <c r="O150" s="62">
        <v>3.12245991E-4</v>
      </c>
    </row>
    <row r="151" spans="2:15" x14ac:dyDescent="0.2">
      <c r="B151" s="57" t="s">
        <v>1568</v>
      </c>
      <c r="C151" s="54" t="s">
        <v>2591</v>
      </c>
      <c r="D151" s="54" t="s">
        <v>2591</v>
      </c>
      <c r="E151" s="54" t="s">
        <v>2591</v>
      </c>
      <c r="F151" s="54" t="s">
        <v>2591</v>
      </c>
      <c r="G151" s="54" t="s">
        <v>2591</v>
      </c>
      <c r="H151" s="54" t="s">
        <v>2591</v>
      </c>
      <c r="I151" s="54" t="s">
        <v>2591</v>
      </c>
      <c r="J151" s="54" t="s">
        <v>2591</v>
      </c>
      <c r="K151" s="54" t="s">
        <v>2591</v>
      </c>
      <c r="L151" s="54" t="s">
        <v>2591</v>
      </c>
      <c r="M151" s="54" t="s">
        <v>2591</v>
      </c>
      <c r="N151" s="54" t="s">
        <v>2591</v>
      </c>
      <c r="O151" s="68" t="s">
        <v>2591</v>
      </c>
    </row>
    <row r="152" spans="2:15" x14ac:dyDescent="0.2">
      <c r="B152" s="57" t="s">
        <v>1569</v>
      </c>
      <c r="C152" s="54" t="s">
        <v>2591</v>
      </c>
      <c r="D152" s="54" t="s">
        <v>2591</v>
      </c>
      <c r="E152" s="54" t="s">
        <v>2591</v>
      </c>
      <c r="F152" s="54" t="s">
        <v>2591</v>
      </c>
      <c r="G152" s="54" t="s">
        <v>2591</v>
      </c>
      <c r="H152" s="54" t="s">
        <v>2591</v>
      </c>
      <c r="I152" s="54" t="s">
        <v>2591</v>
      </c>
      <c r="J152" s="54" t="s">
        <v>2591</v>
      </c>
      <c r="K152" s="54" t="s">
        <v>2591</v>
      </c>
      <c r="L152" s="22">
        <v>169703.41941</v>
      </c>
      <c r="M152" s="54" t="s">
        <v>2591</v>
      </c>
      <c r="N152" s="20">
        <v>0.10468395899999999</v>
      </c>
      <c r="O152" s="61">
        <v>1.3376788081000001E-2</v>
      </c>
    </row>
    <row r="153" spans="2:15" x14ac:dyDescent="0.2">
      <c r="B153" s="57" t="s">
        <v>1570</v>
      </c>
      <c r="C153" s="54" t="s">
        <v>2591</v>
      </c>
      <c r="D153" s="54" t="s">
        <v>2591</v>
      </c>
      <c r="E153" s="54" t="s">
        <v>2591</v>
      </c>
      <c r="F153" s="54" t="s">
        <v>2591</v>
      </c>
      <c r="G153" s="54" t="s">
        <v>2591</v>
      </c>
      <c r="H153" s="54" t="s">
        <v>2591</v>
      </c>
      <c r="I153" s="54" t="s">
        <v>2591</v>
      </c>
      <c r="J153" s="54" t="s">
        <v>2591</v>
      </c>
      <c r="K153" s="54" t="s">
        <v>2591</v>
      </c>
      <c r="L153" s="22">
        <v>56316.113230000003</v>
      </c>
      <c r="M153" s="54" t="s">
        <v>2591</v>
      </c>
      <c r="N153" s="20">
        <v>3.4739392458E-2</v>
      </c>
      <c r="O153" s="61">
        <v>4.4390897650000002E-3</v>
      </c>
    </row>
    <row r="154" spans="2:15" x14ac:dyDescent="0.2">
      <c r="B154" s="58" t="s">
        <v>1571</v>
      </c>
      <c r="C154" s="14" t="s">
        <v>1572</v>
      </c>
      <c r="D154" s="14" t="s">
        <v>223</v>
      </c>
      <c r="E154" s="14" t="s">
        <v>1097</v>
      </c>
      <c r="F154" s="21">
        <v>993</v>
      </c>
      <c r="G154" s="14" t="s">
        <v>1179</v>
      </c>
      <c r="H154" s="14" t="s">
        <v>50</v>
      </c>
      <c r="I154" s="23">
        <v>5000</v>
      </c>
      <c r="J154" s="26">
        <v>514</v>
      </c>
      <c r="K154" s="23">
        <v>0</v>
      </c>
      <c r="L154" s="23">
        <v>93.213899999999995</v>
      </c>
      <c r="M154" s="13">
        <v>5.9261050199999998E-4</v>
      </c>
      <c r="N154" s="13">
        <v>5.7500315077886702E-5</v>
      </c>
      <c r="O154" s="62">
        <v>7.3475395536809596E-6</v>
      </c>
    </row>
    <row r="155" spans="2:15" x14ac:dyDescent="0.2">
      <c r="B155" s="58" t="s">
        <v>1573</v>
      </c>
      <c r="C155" s="14" t="s">
        <v>1574</v>
      </c>
      <c r="D155" s="14" t="s">
        <v>223</v>
      </c>
      <c r="E155" s="14" t="s">
        <v>1097</v>
      </c>
      <c r="F155" s="21">
        <v>993</v>
      </c>
      <c r="G155" s="14" t="s">
        <v>1575</v>
      </c>
      <c r="H155" s="14" t="s">
        <v>50</v>
      </c>
      <c r="I155" s="23">
        <v>27350</v>
      </c>
      <c r="J155" s="26">
        <v>1916</v>
      </c>
      <c r="K155" s="23">
        <v>0</v>
      </c>
      <c r="L155" s="23">
        <v>1900.6423</v>
      </c>
      <c r="M155" s="13">
        <v>5.4573636900000005E-4</v>
      </c>
      <c r="N155" s="13">
        <v>1.1724381349999999E-3</v>
      </c>
      <c r="O155" s="62">
        <v>1.4981718900000001E-4</v>
      </c>
    </row>
    <row r="156" spans="2:15" x14ac:dyDescent="0.2">
      <c r="B156" s="58" t="s">
        <v>1576</v>
      </c>
      <c r="C156" s="14" t="s">
        <v>1577</v>
      </c>
      <c r="D156" s="14" t="s">
        <v>223</v>
      </c>
      <c r="E156" s="14" t="s">
        <v>1097</v>
      </c>
      <c r="F156" s="21">
        <v>993</v>
      </c>
      <c r="G156" s="14" t="s">
        <v>1578</v>
      </c>
      <c r="H156" s="14" t="s">
        <v>50</v>
      </c>
      <c r="I156" s="23">
        <v>23710</v>
      </c>
      <c r="J156" s="26">
        <v>2224</v>
      </c>
      <c r="K156" s="23">
        <v>0</v>
      </c>
      <c r="L156" s="23">
        <v>1912.5548200000001</v>
      </c>
      <c r="M156" s="13">
        <v>2.85383868E-4</v>
      </c>
      <c r="N156" s="13">
        <v>1.1797865419999999E-3</v>
      </c>
      <c r="O156" s="62">
        <v>1.50756187E-4</v>
      </c>
    </row>
    <row r="157" spans="2:15" x14ac:dyDescent="0.2">
      <c r="B157" s="58" t="s">
        <v>1579</v>
      </c>
      <c r="C157" s="14" t="s">
        <v>1580</v>
      </c>
      <c r="D157" s="14" t="s">
        <v>1581</v>
      </c>
      <c r="E157" s="14" t="s">
        <v>1097</v>
      </c>
      <c r="F157" s="21">
        <v>993</v>
      </c>
      <c r="G157" s="14" t="s">
        <v>1582</v>
      </c>
      <c r="H157" s="14" t="s">
        <v>61</v>
      </c>
      <c r="I157" s="23">
        <v>393195.53</v>
      </c>
      <c r="J157" s="26">
        <v>695</v>
      </c>
      <c r="K157" s="23">
        <v>0</v>
      </c>
      <c r="L157" s="23">
        <v>11787.53998</v>
      </c>
      <c r="M157" s="13">
        <v>2.3985934883E-2</v>
      </c>
      <c r="N157" s="13">
        <v>7.2713110679999996E-3</v>
      </c>
      <c r="O157" s="62">
        <v>9.2914700700000004E-4</v>
      </c>
    </row>
    <row r="158" spans="2:15" x14ac:dyDescent="0.2">
      <c r="B158" s="58" t="s">
        <v>1583</v>
      </c>
      <c r="C158" s="14" t="s">
        <v>1584</v>
      </c>
      <c r="D158" s="14" t="s">
        <v>223</v>
      </c>
      <c r="E158" s="14" t="s">
        <v>1097</v>
      </c>
      <c r="F158" s="21">
        <v>993</v>
      </c>
      <c r="G158" s="14" t="s">
        <v>1154</v>
      </c>
      <c r="H158" s="14" t="s">
        <v>50</v>
      </c>
      <c r="I158" s="23">
        <v>286000</v>
      </c>
      <c r="J158" s="26">
        <v>643</v>
      </c>
      <c r="K158" s="23">
        <v>0</v>
      </c>
      <c r="L158" s="23">
        <v>6669.9804599999998</v>
      </c>
      <c r="M158" s="13">
        <v>4.0640119390000003E-3</v>
      </c>
      <c r="N158" s="13">
        <v>4.1144719609999998E-3</v>
      </c>
      <c r="O158" s="62">
        <v>5.2575791000000001E-4</v>
      </c>
    </row>
    <row r="159" spans="2:15" x14ac:dyDescent="0.2">
      <c r="B159" s="58" t="s">
        <v>1585</v>
      </c>
      <c r="C159" s="14" t="s">
        <v>1586</v>
      </c>
      <c r="D159" s="14" t="s">
        <v>223</v>
      </c>
      <c r="E159" s="14" t="s">
        <v>1097</v>
      </c>
      <c r="F159" s="21">
        <v>994</v>
      </c>
      <c r="G159" s="14" t="s">
        <v>1154</v>
      </c>
      <c r="H159" s="14" t="s">
        <v>50</v>
      </c>
      <c r="I159" s="23">
        <v>72361.02</v>
      </c>
      <c r="J159" s="26">
        <v>4653</v>
      </c>
      <c r="K159" s="23">
        <v>0</v>
      </c>
      <c r="L159" s="23">
        <v>12211.957609999999</v>
      </c>
      <c r="M159" s="54" t="s">
        <v>2591</v>
      </c>
      <c r="N159" s="13">
        <v>7.5331190980000001E-3</v>
      </c>
      <c r="O159" s="62">
        <v>9.6260151699999999E-4</v>
      </c>
    </row>
    <row r="160" spans="2:15" x14ac:dyDescent="0.2">
      <c r="B160" s="58" t="s">
        <v>1587</v>
      </c>
      <c r="C160" s="14" t="s">
        <v>1588</v>
      </c>
      <c r="D160" s="14" t="s">
        <v>1096</v>
      </c>
      <c r="E160" s="14" t="s">
        <v>1097</v>
      </c>
      <c r="F160" s="21">
        <v>993</v>
      </c>
      <c r="G160" s="14" t="s">
        <v>1154</v>
      </c>
      <c r="H160" s="14" t="s">
        <v>50</v>
      </c>
      <c r="I160" s="23">
        <v>271927</v>
      </c>
      <c r="J160" s="26">
        <v>533</v>
      </c>
      <c r="K160" s="23">
        <v>0</v>
      </c>
      <c r="L160" s="23">
        <v>5256.8682900000003</v>
      </c>
      <c r="M160" s="13">
        <v>3.4741373790000002E-3</v>
      </c>
      <c r="N160" s="13">
        <v>3.2427736949999998E-3</v>
      </c>
      <c r="O160" s="62">
        <v>4.14370042E-4</v>
      </c>
    </row>
    <row r="161" spans="2:15" x14ac:dyDescent="0.2">
      <c r="B161" s="58" t="s">
        <v>1589</v>
      </c>
      <c r="C161" s="14" t="s">
        <v>1590</v>
      </c>
      <c r="D161" s="14" t="s">
        <v>223</v>
      </c>
      <c r="E161" s="14" t="s">
        <v>1097</v>
      </c>
      <c r="F161" s="21">
        <v>993</v>
      </c>
      <c r="G161" s="14" t="s">
        <v>1154</v>
      </c>
      <c r="H161" s="14" t="s">
        <v>50</v>
      </c>
      <c r="I161" s="23">
        <v>40000</v>
      </c>
      <c r="J161" s="26">
        <v>433</v>
      </c>
      <c r="K161" s="23">
        <v>0</v>
      </c>
      <c r="L161" s="23">
        <v>628.19640000000004</v>
      </c>
      <c r="M161" s="13">
        <v>1.3412039600000001E-4</v>
      </c>
      <c r="N161" s="13">
        <v>3.8751185100000001E-4</v>
      </c>
      <c r="O161" s="62">
        <v>4.95172704551573E-5</v>
      </c>
    </row>
    <row r="162" spans="2:15" x14ac:dyDescent="0.2">
      <c r="B162" s="58" t="s">
        <v>1591</v>
      </c>
      <c r="C162" s="14" t="s">
        <v>1592</v>
      </c>
      <c r="D162" s="14" t="s">
        <v>223</v>
      </c>
      <c r="E162" s="14" t="s">
        <v>1097</v>
      </c>
      <c r="F162" s="21">
        <v>993</v>
      </c>
      <c r="G162" s="14" t="s">
        <v>1593</v>
      </c>
      <c r="H162" s="14" t="s">
        <v>50</v>
      </c>
      <c r="I162" s="23">
        <v>432903.38</v>
      </c>
      <c r="J162" s="26">
        <v>218</v>
      </c>
      <c r="K162" s="23">
        <v>0</v>
      </c>
      <c r="L162" s="23">
        <v>3422.9064199999998</v>
      </c>
      <c r="M162" s="13">
        <v>5.5855675420000001E-3</v>
      </c>
      <c r="N162" s="13">
        <v>2.111468328E-3</v>
      </c>
      <c r="O162" s="62">
        <v>2.6980890499999998E-4</v>
      </c>
    </row>
    <row r="163" spans="2:15" x14ac:dyDescent="0.2">
      <c r="B163" s="58" t="s">
        <v>1594</v>
      </c>
      <c r="C163" s="14" t="s">
        <v>1595</v>
      </c>
      <c r="D163" s="14" t="s">
        <v>1170</v>
      </c>
      <c r="E163" s="14" t="s">
        <v>1097</v>
      </c>
      <c r="F163" s="21">
        <v>993</v>
      </c>
      <c r="G163" s="14" t="s">
        <v>1593</v>
      </c>
      <c r="H163" s="14" t="s">
        <v>51</v>
      </c>
      <c r="I163" s="23">
        <v>4090</v>
      </c>
      <c r="J163" s="26">
        <v>750</v>
      </c>
      <c r="K163" s="23">
        <v>0</v>
      </c>
      <c r="L163" s="23">
        <v>123.05583</v>
      </c>
      <c r="M163" s="13">
        <v>2.3145560899999999E-4</v>
      </c>
      <c r="N163" s="13">
        <v>7.5908732465553494E-5</v>
      </c>
      <c r="O163" s="62">
        <v>9.6998149228391992E-6</v>
      </c>
    </row>
    <row r="164" spans="2:15" x14ac:dyDescent="0.2">
      <c r="B164" s="58" t="s">
        <v>1596</v>
      </c>
      <c r="C164" s="14" t="s">
        <v>1597</v>
      </c>
      <c r="D164" s="14" t="s">
        <v>223</v>
      </c>
      <c r="E164" s="14" t="s">
        <v>1097</v>
      </c>
      <c r="F164" s="21">
        <v>993</v>
      </c>
      <c r="G164" s="14" t="s">
        <v>1151</v>
      </c>
      <c r="H164" s="14" t="s">
        <v>50</v>
      </c>
      <c r="I164" s="23">
        <v>123824</v>
      </c>
      <c r="J164" s="26">
        <v>2724</v>
      </c>
      <c r="K164" s="23">
        <v>75.450410000000005</v>
      </c>
      <c r="L164" s="23">
        <v>12309.19722</v>
      </c>
      <c r="M164" s="13">
        <v>6.224319604E-3</v>
      </c>
      <c r="N164" s="13">
        <v>7.5931027290000001E-3</v>
      </c>
      <c r="O164" s="62">
        <v>9.7026638100000001E-4</v>
      </c>
    </row>
    <row r="165" spans="2:15" x14ac:dyDescent="0.2">
      <c r="B165" s="57" t="s">
        <v>1598</v>
      </c>
      <c r="C165" s="54" t="s">
        <v>2591</v>
      </c>
      <c r="D165" s="54" t="s">
        <v>2591</v>
      </c>
      <c r="E165" s="54" t="s">
        <v>2591</v>
      </c>
      <c r="F165" s="54" t="s">
        <v>2591</v>
      </c>
      <c r="G165" s="54" t="s">
        <v>2591</v>
      </c>
      <c r="H165" s="54" t="s">
        <v>2591</v>
      </c>
      <c r="I165" s="54" t="s">
        <v>2591</v>
      </c>
      <c r="J165" s="54" t="s">
        <v>2591</v>
      </c>
      <c r="K165" s="54" t="s">
        <v>2591</v>
      </c>
      <c r="L165" s="22">
        <v>113387.30618</v>
      </c>
      <c r="M165" s="54" t="s">
        <v>2591</v>
      </c>
      <c r="N165" s="20">
        <v>6.9944566540999994E-2</v>
      </c>
      <c r="O165" s="61">
        <v>8.9376983149999992E-3</v>
      </c>
    </row>
    <row r="166" spans="2:15" x14ac:dyDescent="0.2">
      <c r="B166" s="58" t="s">
        <v>1599</v>
      </c>
      <c r="C166" s="14" t="s">
        <v>1600</v>
      </c>
      <c r="D166" s="14" t="s">
        <v>223</v>
      </c>
      <c r="E166" s="14" t="s">
        <v>1097</v>
      </c>
      <c r="F166" s="21">
        <v>994</v>
      </c>
      <c r="G166" s="14" t="s">
        <v>1575</v>
      </c>
      <c r="H166" s="14" t="s">
        <v>50</v>
      </c>
      <c r="I166" s="23">
        <v>494.01</v>
      </c>
      <c r="J166" s="26">
        <v>921</v>
      </c>
      <c r="K166" s="23">
        <v>0</v>
      </c>
      <c r="L166" s="23">
        <v>16.50224</v>
      </c>
      <c r="M166" s="13">
        <v>2.5346454520178999E-6</v>
      </c>
      <c r="N166" s="13">
        <v>1.0179640584622101E-5</v>
      </c>
      <c r="O166" s="62">
        <v>1.3007809041820601E-6</v>
      </c>
    </row>
    <row r="167" spans="2:15" x14ac:dyDescent="0.2">
      <c r="B167" s="58" t="s">
        <v>1601</v>
      </c>
      <c r="C167" s="14" t="s">
        <v>1602</v>
      </c>
      <c r="D167" s="14" t="s">
        <v>1603</v>
      </c>
      <c r="E167" s="14" t="s">
        <v>1097</v>
      </c>
      <c r="F167" s="21">
        <v>994</v>
      </c>
      <c r="G167" s="14" t="s">
        <v>1575</v>
      </c>
      <c r="H167" s="14" t="s">
        <v>51</v>
      </c>
      <c r="I167" s="23">
        <v>22500</v>
      </c>
      <c r="J167" s="26">
        <v>28700</v>
      </c>
      <c r="K167" s="23">
        <v>0</v>
      </c>
      <c r="L167" s="23">
        <v>25904.906999999999</v>
      </c>
      <c r="M167" s="13">
        <v>5.1654256199999997E-4</v>
      </c>
      <c r="N167" s="13">
        <v>1.5979808961E-2</v>
      </c>
      <c r="O167" s="62">
        <v>2.0419414780000001E-3</v>
      </c>
    </row>
    <row r="168" spans="2:15" x14ac:dyDescent="0.2">
      <c r="B168" s="58" t="s">
        <v>1604</v>
      </c>
      <c r="C168" s="14" t="s">
        <v>1605</v>
      </c>
      <c r="D168" s="14" t="s">
        <v>208</v>
      </c>
      <c r="E168" s="14" t="s">
        <v>1097</v>
      </c>
      <c r="F168" s="21">
        <v>994</v>
      </c>
      <c r="G168" s="14" t="s">
        <v>1189</v>
      </c>
      <c r="H168" s="14" t="s">
        <v>52</v>
      </c>
      <c r="I168" s="23">
        <v>225735</v>
      </c>
      <c r="J168" s="26">
        <v>1200</v>
      </c>
      <c r="K168" s="23">
        <v>0</v>
      </c>
      <c r="L168" s="23">
        <v>12517.18634</v>
      </c>
      <c r="M168" s="13">
        <v>5.3291223810000002E-3</v>
      </c>
      <c r="N168" s="13">
        <v>7.7214037649999999E-3</v>
      </c>
      <c r="O168" s="62">
        <v>9.8666101999999993E-4</v>
      </c>
    </row>
    <row r="169" spans="2:15" x14ac:dyDescent="0.2">
      <c r="B169" s="58" t="s">
        <v>1606</v>
      </c>
      <c r="C169" s="14" t="s">
        <v>1607</v>
      </c>
      <c r="D169" s="14" t="s">
        <v>208</v>
      </c>
      <c r="E169" s="14" t="s">
        <v>1097</v>
      </c>
      <c r="F169" s="21">
        <v>994</v>
      </c>
      <c r="G169" s="14" t="s">
        <v>1115</v>
      </c>
      <c r="H169" s="14" t="s">
        <v>52</v>
      </c>
      <c r="I169" s="23">
        <v>44530</v>
      </c>
      <c r="J169" s="25">
        <v>144.19999999999999</v>
      </c>
      <c r="K169" s="23">
        <v>0</v>
      </c>
      <c r="L169" s="23">
        <v>296.71843000000001</v>
      </c>
      <c r="M169" s="13">
        <v>4.3899070227058002E-5</v>
      </c>
      <c r="N169" s="13">
        <v>1.83034968E-4</v>
      </c>
      <c r="O169" s="62">
        <v>2.33886834552692E-5</v>
      </c>
    </row>
    <row r="170" spans="2:15" x14ac:dyDescent="0.2">
      <c r="B170" s="58" t="s">
        <v>1608</v>
      </c>
      <c r="C170" s="14" t="s">
        <v>1609</v>
      </c>
      <c r="D170" s="14" t="s">
        <v>223</v>
      </c>
      <c r="E170" s="14" t="s">
        <v>1097</v>
      </c>
      <c r="F170" s="21">
        <v>994</v>
      </c>
      <c r="G170" s="14" t="s">
        <v>1578</v>
      </c>
      <c r="H170" s="14" t="s">
        <v>50</v>
      </c>
      <c r="I170" s="23">
        <v>241069</v>
      </c>
      <c r="J170" s="26">
        <v>172</v>
      </c>
      <c r="K170" s="23">
        <v>0</v>
      </c>
      <c r="L170" s="23">
        <v>1503.8944899999999</v>
      </c>
      <c r="M170" s="13">
        <v>8.8580533949999991E-3</v>
      </c>
      <c r="N170" s="13">
        <v>9.2769862600000001E-4</v>
      </c>
      <c r="O170" s="62">
        <v>1.1854373899999999E-4</v>
      </c>
    </row>
    <row r="171" spans="2:15" x14ac:dyDescent="0.2">
      <c r="B171" s="58" t="s">
        <v>1610</v>
      </c>
      <c r="C171" s="14" t="s">
        <v>1611</v>
      </c>
      <c r="D171" s="14" t="s">
        <v>1612</v>
      </c>
      <c r="E171" s="14" t="s">
        <v>1097</v>
      </c>
      <c r="F171" s="21">
        <v>994</v>
      </c>
      <c r="G171" s="14" t="s">
        <v>1107</v>
      </c>
      <c r="H171" s="14" t="s">
        <v>53</v>
      </c>
      <c r="I171" s="23">
        <v>722.22</v>
      </c>
      <c r="J171" s="26">
        <v>376</v>
      </c>
      <c r="K171" s="23">
        <v>0</v>
      </c>
      <c r="L171" s="23">
        <v>7.4381599999999999</v>
      </c>
      <c r="M171" s="13">
        <v>4.2655481100000001E-4</v>
      </c>
      <c r="N171" s="13">
        <v>4.5883343964766403E-6</v>
      </c>
      <c r="O171" s="62">
        <v>5.8630928227021495E-7</v>
      </c>
    </row>
    <row r="172" spans="2:15" x14ac:dyDescent="0.2">
      <c r="B172" s="58" t="s">
        <v>1613</v>
      </c>
      <c r="C172" s="14" t="s">
        <v>1614</v>
      </c>
      <c r="D172" s="14" t="s">
        <v>1096</v>
      </c>
      <c r="E172" s="14" t="s">
        <v>1097</v>
      </c>
      <c r="F172" s="21">
        <v>994</v>
      </c>
      <c r="G172" s="14" t="s">
        <v>1131</v>
      </c>
      <c r="H172" s="14" t="s">
        <v>50</v>
      </c>
      <c r="I172" s="23">
        <v>6030</v>
      </c>
      <c r="J172" s="26">
        <v>10097</v>
      </c>
      <c r="K172" s="23">
        <v>0</v>
      </c>
      <c r="L172" s="23">
        <v>2208.2956899999999</v>
      </c>
      <c r="M172" s="13">
        <v>2.6476658200962299E-6</v>
      </c>
      <c r="N172" s="13">
        <v>1.3622184879999999E-3</v>
      </c>
      <c r="O172" s="62">
        <v>1.7406781499999999E-4</v>
      </c>
    </row>
    <row r="173" spans="2:15" x14ac:dyDescent="0.2">
      <c r="B173" s="58" t="s">
        <v>1615</v>
      </c>
      <c r="C173" s="14" t="s">
        <v>1616</v>
      </c>
      <c r="D173" s="14" t="s">
        <v>1096</v>
      </c>
      <c r="E173" s="14" t="s">
        <v>1097</v>
      </c>
      <c r="F173" s="21">
        <v>994</v>
      </c>
      <c r="G173" s="14" t="s">
        <v>1131</v>
      </c>
      <c r="H173" s="14" t="s">
        <v>50</v>
      </c>
      <c r="I173" s="23">
        <v>110000</v>
      </c>
      <c r="J173" s="26">
        <v>2879</v>
      </c>
      <c r="K173" s="23">
        <v>0</v>
      </c>
      <c r="L173" s="23">
        <v>11486.346299999999</v>
      </c>
      <c r="M173" s="13">
        <v>1.94813936407828E-5</v>
      </c>
      <c r="N173" s="13">
        <v>7.0855154789999999E-3</v>
      </c>
      <c r="O173" s="62">
        <v>9.0540556399999999E-4</v>
      </c>
    </row>
    <row r="174" spans="2:15" x14ac:dyDescent="0.2">
      <c r="B174" s="58" t="s">
        <v>1617</v>
      </c>
      <c r="C174" s="14" t="s">
        <v>1618</v>
      </c>
      <c r="D174" s="14" t="s">
        <v>1096</v>
      </c>
      <c r="E174" s="14" t="s">
        <v>1097</v>
      </c>
      <c r="F174" s="21">
        <v>994</v>
      </c>
      <c r="G174" s="14" t="s">
        <v>1131</v>
      </c>
      <c r="H174" s="14" t="s">
        <v>50</v>
      </c>
      <c r="I174" s="23">
        <v>230390</v>
      </c>
      <c r="J174" s="26">
        <v>1427</v>
      </c>
      <c r="K174" s="23">
        <v>0</v>
      </c>
      <c r="L174" s="23">
        <v>11924.36204</v>
      </c>
      <c r="M174" s="13">
        <v>7.2797988425912896E-5</v>
      </c>
      <c r="N174" s="13">
        <v>7.3557116950000003E-3</v>
      </c>
      <c r="O174" s="62">
        <v>9.3993193800000002E-4</v>
      </c>
    </row>
    <row r="175" spans="2:15" x14ac:dyDescent="0.2">
      <c r="B175" s="58" t="s">
        <v>1619</v>
      </c>
      <c r="C175" s="14" t="s">
        <v>1620</v>
      </c>
      <c r="D175" s="14" t="s">
        <v>223</v>
      </c>
      <c r="E175" s="14" t="s">
        <v>1097</v>
      </c>
      <c r="F175" s="21">
        <v>994</v>
      </c>
      <c r="G175" s="14" t="s">
        <v>1160</v>
      </c>
      <c r="H175" s="14" t="s">
        <v>50</v>
      </c>
      <c r="I175" s="23">
        <v>181120</v>
      </c>
      <c r="J175" s="25">
        <v>369.01</v>
      </c>
      <c r="K175" s="23">
        <v>39.086869999999998</v>
      </c>
      <c r="L175" s="23">
        <v>2463.1956300000002</v>
      </c>
      <c r="M175" s="13">
        <v>7.9484819700000008E-3</v>
      </c>
      <c r="N175" s="13">
        <v>1.519457128E-3</v>
      </c>
      <c r="O175" s="62">
        <v>1.94160176E-4</v>
      </c>
    </row>
    <row r="176" spans="2:15" x14ac:dyDescent="0.2">
      <c r="B176" s="58" t="s">
        <v>1621</v>
      </c>
      <c r="C176" s="14" t="s">
        <v>1622</v>
      </c>
      <c r="D176" s="14" t="s">
        <v>219</v>
      </c>
      <c r="E176" s="14" t="s">
        <v>1097</v>
      </c>
      <c r="F176" s="21">
        <v>994</v>
      </c>
      <c r="G176" s="14" t="s">
        <v>1582</v>
      </c>
      <c r="H176" s="14" t="s">
        <v>51</v>
      </c>
      <c r="I176" s="23">
        <v>97000</v>
      </c>
      <c r="J176" s="26">
        <v>2512</v>
      </c>
      <c r="K176" s="23">
        <v>0</v>
      </c>
      <c r="L176" s="23">
        <v>9774.8250200000002</v>
      </c>
      <c r="M176" s="13">
        <v>7.1292203300000003E-4</v>
      </c>
      <c r="N176" s="13">
        <v>6.0297393250000001E-3</v>
      </c>
      <c r="O176" s="62">
        <v>7.70495746E-4</v>
      </c>
    </row>
    <row r="177" spans="2:15" x14ac:dyDescent="0.2">
      <c r="B177" s="58" t="s">
        <v>1623</v>
      </c>
      <c r="C177" s="14" t="s">
        <v>1624</v>
      </c>
      <c r="D177" s="14" t="s">
        <v>1170</v>
      </c>
      <c r="E177" s="14" t="s">
        <v>1097</v>
      </c>
      <c r="F177" s="21">
        <v>994</v>
      </c>
      <c r="G177" s="14" t="s">
        <v>1625</v>
      </c>
      <c r="H177" s="14" t="s">
        <v>51</v>
      </c>
      <c r="I177" s="23">
        <v>6500</v>
      </c>
      <c r="J177" s="26">
        <v>16180</v>
      </c>
      <c r="K177" s="23">
        <v>0</v>
      </c>
      <c r="L177" s="23">
        <v>4218.9997199999998</v>
      </c>
      <c r="M177" s="13">
        <v>1.82010109E-4</v>
      </c>
      <c r="N177" s="13">
        <v>2.602549761E-3</v>
      </c>
      <c r="O177" s="62">
        <v>3.3256056499999999E-4</v>
      </c>
    </row>
    <row r="178" spans="2:15" x14ac:dyDescent="0.2">
      <c r="B178" s="58" t="s">
        <v>1626</v>
      </c>
      <c r="C178" s="14" t="s">
        <v>1627</v>
      </c>
      <c r="D178" s="14" t="s">
        <v>223</v>
      </c>
      <c r="E178" s="14" t="s">
        <v>1097</v>
      </c>
      <c r="F178" s="21">
        <v>994</v>
      </c>
      <c r="G178" s="14" t="s">
        <v>1625</v>
      </c>
      <c r="H178" s="14" t="s">
        <v>50</v>
      </c>
      <c r="I178" s="23">
        <v>18400</v>
      </c>
      <c r="J178" s="26">
        <v>9360</v>
      </c>
      <c r="K178" s="23">
        <v>0</v>
      </c>
      <c r="L178" s="23">
        <v>6246.56448</v>
      </c>
      <c r="M178" s="13">
        <v>3.2387963300000003E-4</v>
      </c>
      <c r="N178" s="13">
        <v>3.8532818139999999E-3</v>
      </c>
      <c r="O178" s="62">
        <v>4.9238235399999997E-4</v>
      </c>
    </row>
    <row r="179" spans="2:15" x14ac:dyDescent="0.2">
      <c r="B179" s="58" t="s">
        <v>1628</v>
      </c>
      <c r="C179" s="14" t="s">
        <v>1629</v>
      </c>
      <c r="D179" s="14" t="s">
        <v>1096</v>
      </c>
      <c r="E179" s="14" t="s">
        <v>1097</v>
      </c>
      <c r="F179" s="21">
        <v>994</v>
      </c>
      <c r="G179" s="14" t="s">
        <v>1625</v>
      </c>
      <c r="H179" s="14" t="s">
        <v>50</v>
      </c>
      <c r="I179" s="23">
        <v>23600</v>
      </c>
      <c r="J179" s="26">
        <v>10400</v>
      </c>
      <c r="K179" s="23">
        <v>30.728960000000001</v>
      </c>
      <c r="L179" s="23">
        <v>8932.8377600000003</v>
      </c>
      <c r="M179" s="13">
        <v>4.5503500297181598E-6</v>
      </c>
      <c r="N179" s="13">
        <v>5.510347552E-3</v>
      </c>
      <c r="O179" s="62">
        <v>7.0412651700000001E-4</v>
      </c>
    </row>
    <row r="180" spans="2:15" x14ac:dyDescent="0.2">
      <c r="B180" s="58" t="s">
        <v>1630</v>
      </c>
      <c r="C180" s="14" t="s">
        <v>1631</v>
      </c>
      <c r="D180" s="14" t="s">
        <v>1096</v>
      </c>
      <c r="E180" s="14" t="s">
        <v>1097</v>
      </c>
      <c r="F180" s="21">
        <v>994</v>
      </c>
      <c r="G180" s="14" t="s">
        <v>1154</v>
      </c>
      <c r="H180" s="14" t="s">
        <v>50</v>
      </c>
      <c r="I180" s="23">
        <v>0.38</v>
      </c>
      <c r="J180" s="26">
        <v>8159</v>
      </c>
      <c r="K180" s="23">
        <v>0</v>
      </c>
      <c r="L180" s="23">
        <v>0.11244999999999999</v>
      </c>
      <c r="M180" s="13">
        <v>3.55952910577304E-9</v>
      </c>
      <c r="N180" s="13">
        <v>6.9366375942948004E-8</v>
      </c>
      <c r="O180" s="62">
        <v>8.8638156198960098E-9</v>
      </c>
    </row>
    <row r="181" spans="2:15" x14ac:dyDescent="0.2">
      <c r="B181" s="58" t="s">
        <v>1632</v>
      </c>
      <c r="C181" s="14" t="s">
        <v>1633</v>
      </c>
      <c r="D181" s="14" t="s">
        <v>219</v>
      </c>
      <c r="E181" s="14" t="s">
        <v>1097</v>
      </c>
      <c r="F181" s="21">
        <v>994</v>
      </c>
      <c r="G181" s="14" t="s">
        <v>1634</v>
      </c>
      <c r="H181" s="14" t="s">
        <v>50</v>
      </c>
      <c r="I181" s="23">
        <v>2125000</v>
      </c>
      <c r="J181" s="25">
        <v>9.99</v>
      </c>
      <c r="K181" s="23">
        <v>0</v>
      </c>
      <c r="L181" s="23">
        <v>769.96676000000002</v>
      </c>
      <c r="M181" s="13">
        <v>3.9193038031999999E-2</v>
      </c>
      <c r="N181" s="13">
        <v>4.7496490599999999E-4</v>
      </c>
      <c r="O181" s="62">
        <v>6.06922489469873E-5</v>
      </c>
    </row>
    <row r="182" spans="2:15" x14ac:dyDescent="0.2">
      <c r="B182" s="58" t="s">
        <v>1635</v>
      </c>
      <c r="C182" s="14" t="s">
        <v>1636</v>
      </c>
      <c r="D182" s="14" t="s">
        <v>219</v>
      </c>
      <c r="E182" s="14" t="s">
        <v>1097</v>
      </c>
      <c r="F182" s="21">
        <v>994</v>
      </c>
      <c r="G182" s="14" t="s">
        <v>1593</v>
      </c>
      <c r="H182" s="14" t="s">
        <v>50</v>
      </c>
      <c r="I182" s="23">
        <v>100000</v>
      </c>
      <c r="J182" s="26">
        <v>305</v>
      </c>
      <c r="K182" s="23">
        <v>0</v>
      </c>
      <c r="L182" s="23">
        <v>1106.2349999999999</v>
      </c>
      <c r="M182" s="13">
        <v>9.5777642620000006E-3</v>
      </c>
      <c r="N182" s="13">
        <v>6.8239673500000003E-4</v>
      </c>
      <c r="O182" s="62">
        <v>8.7198426609832503E-5</v>
      </c>
    </row>
    <row r="183" spans="2:15" x14ac:dyDescent="0.2">
      <c r="B183" s="58" t="s">
        <v>1637</v>
      </c>
      <c r="C183" s="14" t="s">
        <v>1638</v>
      </c>
      <c r="D183" s="14" t="s">
        <v>223</v>
      </c>
      <c r="E183" s="14" t="s">
        <v>1097</v>
      </c>
      <c r="F183" s="21">
        <v>994</v>
      </c>
      <c r="G183" s="14" t="s">
        <v>1593</v>
      </c>
      <c r="H183" s="14" t="s">
        <v>50</v>
      </c>
      <c r="I183" s="23">
        <v>35</v>
      </c>
      <c r="J183" s="25">
        <v>12.94</v>
      </c>
      <c r="K183" s="23">
        <v>0</v>
      </c>
      <c r="L183" s="23">
        <v>1.643E-2</v>
      </c>
      <c r="M183" s="13">
        <v>7.8005630490983499E-7</v>
      </c>
      <c r="N183" s="13">
        <v>1.0135078316964299E-8</v>
      </c>
      <c r="O183" s="62">
        <v>1.2950866219198901E-9</v>
      </c>
    </row>
    <row r="184" spans="2:15" ht="13.5" thickBot="1" x14ac:dyDescent="0.25">
      <c r="B184" s="58" t="s">
        <v>1639</v>
      </c>
      <c r="C184" s="14" t="s">
        <v>1640</v>
      </c>
      <c r="D184" s="14" t="s">
        <v>214</v>
      </c>
      <c r="E184" s="14" t="s">
        <v>1097</v>
      </c>
      <c r="F184" s="21">
        <v>994</v>
      </c>
      <c r="G184" s="14" t="s">
        <v>1192</v>
      </c>
      <c r="H184" s="14" t="s">
        <v>51</v>
      </c>
      <c r="I184" s="23">
        <v>80820</v>
      </c>
      <c r="J184" s="26">
        <v>4118</v>
      </c>
      <c r="K184" s="23">
        <v>0</v>
      </c>
      <c r="L184" s="23">
        <v>13351.27714</v>
      </c>
      <c r="M184" s="13">
        <v>1.0865222E-4</v>
      </c>
      <c r="N184" s="13">
        <v>8.2359244939999993E-3</v>
      </c>
      <c r="O184" s="62">
        <v>1.052407815E-3</v>
      </c>
    </row>
    <row r="185" spans="2:15" x14ac:dyDescent="0.2">
      <c r="B185" s="72" t="s">
        <v>1641</v>
      </c>
      <c r="C185" s="73" t="s">
        <v>1642</v>
      </c>
      <c r="D185" s="73" t="s">
        <v>223</v>
      </c>
      <c r="E185" s="73" t="s">
        <v>1097</v>
      </c>
      <c r="F185" s="81">
        <v>994</v>
      </c>
      <c r="G185" s="73" t="s">
        <v>1192</v>
      </c>
      <c r="H185" s="73" t="s">
        <v>50</v>
      </c>
      <c r="I185" s="74">
        <v>1018044.84</v>
      </c>
      <c r="J185" s="79">
        <v>17.809999999999999</v>
      </c>
      <c r="K185" s="74">
        <v>0</v>
      </c>
      <c r="L185" s="74">
        <v>657.62509999999997</v>
      </c>
      <c r="M185" s="75">
        <v>1.0211727841000001E-2</v>
      </c>
      <c r="N185" s="75">
        <v>4.0566536100000001E-4</v>
      </c>
      <c r="O185" s="76">
        <v>5.1836973173994402E-5</v>
      </c>
    </row>
    <row r="186" spans="2:15" ht="12.75" hidden="1" customHeight="1" x14ac:dyDescent="0.2"/>
    <row r="187" spans="2:15" ht="12.75" hidden="1" customHeight="1" x14ac:dyDescent="0.2"/>
    <row r="188" spans="2:15" ht="12.75" hidden="1" customHeight="1" x14ac:dyDescent="0.2"/>
    <row r="189" spans="2:15" ht="12.75" hidden="1" customHeight="1" x14ac:dyDescent="0.2"/>
    <row r="190" spans="2:15" ht="12.75" hidden="1" customHeight="1" x14ac:dyDescent="0.2"/>
    <row r="191" spans="2:15" ht="12.75" hidden="1" customHeight="1" x14ac:dyDescent="0.2"/>
    <row r="192" spans="2:15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N23"/>
  <sheetViews>
    <sheetView rightToLeft="1" workbookViewId="0"/>
  </sheetViews>
  <sheetFormatPr defaultRowHeight="12.75" customHeight="1" x14ac:dyDescent="0.2"/>
  <cols>
    <col min="2" max="2" width="51.7109375" bestFit="1" customWidth="1"/>
    <col min="3" max="3" width="35.28515625" bestFit="1" customWidth="1"/>
    <col min="4" max="4" width="15" bestFit="1" customWidth="1"/>
    <col min="5" max="5" width="16.28515625" bestFit="1" customWidth="1"/>
    <col min="6" max="7" width="13.7109375" bestFit="1" customWidth="1"/>
    <col min="8" max="8" width="12.42578125" bestFit="1" customWidth="1"/>
    <col min="9" max="9" width="10" bestFit="1" customWidth="1"/>
    <col min="10" max="10" width="23.85546875" bestFit="1" customWidth="1"/>
    <col min="11" max="11" width="13.7109375" bestFit="1" customWidth="1"/>
    <col min="12" max="12" width="29" bestFit="1" customWidth="1"/>
    <col min="13" max="13" width="34" bestFit="1" customWidth="1"/>
    <col min="14" max="14" width="30.140625" bestFit="1" customWidth="1"/>
  </cols>
  <sheetData>
    <row r="1" spans="2:14" ht="12.75" customHeight="1" x14ac:dyDescent="0.2">
      <c r="B1" s="1" t="s">
        <v>69</v>
      </c>
      <c r="C1" s="1" t="s">
        <v>1</v>
      </c>
    </row>
    <row r="2" spans="2:14" ht="12.75" customHeight="1" x14ac:dyDescent="0.2">
      <c r="B2" s="1" t="s">
        <v>2</v>
      </c>
      <c r="C2" s="1" t="s">
        <v>3</v>
      </c>
    </row>
    <row r="3" spans="2:14" ht="12.75" customHeight="1" x14ac:dyDescent="0.2">
      <c r="B3" s="1" t="s">
        <v>4</v>
      </c>
      <c r="C3" s="1" t="s">
        <v>5</v>
      </c>
    </row>
    <row r="4" spans="2:14" ht="12.75" customHeight="1" x14ac:dyDescent="0.2">
      <c r="B4" s="1" t="s">
        <v>6</v>
      </c>
      <c r="C4" s="2">
        <v>12533</v>
      </c>
    </row>
    <row r="6" spans="2:14" ht="12.75" customHeight="1" x14ac:dyDescent="0.2">
      <c r="B6" s="45" t="s">
        <v>1643</v>
      </c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7"/>
    </row>
    <row r="7" spans="2:14" ht="12.75" customHeight="1" x14ac:dyDescent="0.2">
      <c r="B7" s="48" t="s">
        <v>1644</v>
      </c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50"/>
    </row>
    <row r="8" spans="2:14" ht="12.75" customHeight="1" x14ac:dyDescent="0.2">
      <c r="B8" s="4" t="s">
        <v>71</v>
      </c>
      <c r="C8" s="4" t="s">
        <v>72</v>
      </c>
      <c r="D8" s="4" t="s">
        <v>138</v>
      </c>
      <c r="E8" s="4" t="s">
        <v>73</v>
      </c>
      <c r="F8" s="4" t="s">
        <v>229</v>
      </c>
      <c r="G8" s="4" t="s">
        <v>76</v>
      </c>
      <c r="H8" s="4" t="s">
        <v>141</v>
      </c>
      <c r="I8" s="4" t="s">
        <v>142</v>
      </c>
      <c r="J8" s="4" t="s">
        <v>143</v>
      </c>
      <c r="K8" s="4" t="s">
        <v>79</v>
      </c>
      <c r="L8" s="4" t="s">
        <v>144</v>
      </c>
      <c r="M8" s="4" t="s">
        <v>80</v>
      </c>
      <c r="N8" s="4" t="s">
        <v>231</v>
      </c>
    </row>
    <row r="9" spans="2:14" ht="12.75" customHeight="1" x14ac:dyDescent="0.2">
      <c r="B9" s="5"/>
      <c r="C9" s="5"/>
      <c r="D9" s="5"/>
      <c r="E9" s="5"/>
      <c r="F9" s="5"/>
      <c r="G9" s="5"/>
      <c r="H9" s="6" t="s">
        <v>148</v>
      </c>
      <c r="I9" s="6" t="s">
        <v>149</v>
      </c>
      <c r="J9" s="6" t="s">
        <v>11</v>
      </c>
      <c r="K9" s="6" t="s">
        <v>11</v>
      </c>
      <c r="L9" s="6" t="s">
        <v>12</v>
      </c>
      <c r="M9" s="6" t="s">
        <v>12</v>
      </c>
      <c r="N9" s="6" t="s">
        <v>12</v>
      </c>
    </row>
    <row r="10" spans="2:14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150</v>
      </c>
      <c r="N10" s="6" t="s">
        <v>151</v>
      </c>
    </row>
    <row r="11" spans="2:14" ht="12.75" customHeight="1" x14ac:dyDescent="0.2">
      <c r="B11" s="18" t="s">
        <v>1645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</row>
    <row r="12" spans="2:14" ht="12.75" customHeight="1" x14ac:dyDescent="0.2">
      <c r="B12" s="18" t="s">
        <v>1646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</row>
    <row r="13" spans="2:14" ht="12.75" customHeight="1" x14ac:dyDescent="0.2">
      <c r="B13" s="18" t="s">
        <v>1647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</row>
    <row r="14" spans="2:14" ht="12.75" customHeight="1" x14ac:dyDescent="0.2">
      <c r="B14" s="18" t="s">
        <v>1648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</row>
    <row r="15" spans="2:14" ht="12.75" customHeight="1" x14ac:dyDescent="0.2">
      <c r="B15" s="18" t="s">
        <v>1649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</row>
    <row r="16" spans="2:14" ht="12.75" customHeight="1" x14ac:dyDescent="0.2">
      <c r="B16" s="18" t="s">
        <v>1650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</row>
    <row r="17" spans="2:14" ht="12.75" customHeight="1" x14ac:dyDescent="0.2">
      <c r="B17" s="18" t="s">
        <v>1651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</row>
    <row r="18" spans="2:14" ht="12.75" customHeight="1" x14ac:dyDescent="0.2">
      <c r="B18" s="18" t="s">
        <v>1652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</row>
    <row r="19" spans="2:14" ht="12.75" customHeight="1" x14ac:dyDescent="0.2">
      <c r="B19" s="18" t="s">
        <v>1653</v>
      </c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</row>
    <row r="20" spans="2:14" ht="12.75" customHeight="1" x14ac:dyDescent="0.2">
      <c r="B20" s="18" t="s">
        <v>1654</v>
      </c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</row>
    <row r="21" spans="2:14" ht="12.75" customHeight="1" x14ac:dyDescent="0.2">
      <c r="B21" s="18" t="s">
        <v>1655</v>
      </c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</row>
    <row r="22" spans="2:14" ht="12.75" customHeight="1" x14ac:dyDescent="0.2">
      <c r="B22" s="18" t="s">
        <v>1656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</row>
    <row r="23" spans="2:14" ht="12.75" customHeight="1" x14ac:dyDescent="0.2">
      <c r="B23" s="18" t="s">
        <v>1657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</row>
  </sheetData>
  <mergeCells count="2">
    <mergeCell ref="B6:N6"/>
    <mergeCell ref="B7:N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Z10000"/>
  <sheetViews>
    <sheetView rightToLeft="1" topLeftCell="J1" workbookViewId="0">
      <selection activeCell="P1" sqref="P1:XFD1048576"/>
    </sheetView>
  </sheetViews>
  <sheetFormatPr defaultColWidth="0" defaultRowHeight="12.75" customHeight="1" zeroHeight="1" x14ac:dyDescent="0.2"/>
  <cols>
    <col min="1" max="1" width="9.140625" customWidth="1"/>
    <col min="2" max="2" width="49.140625" bestFit="1" customWidth="1"/>
    <col min="3" max="3" width="35.28515625" bestFit="1" customWidth="1"/>
    <col min="4" max="4" width="15" bestFit="1" customWidth="1"/>
    <col min="5" max="5" width="16.28515625" bestFit="1" customWidth="1"/>
    <col min="6" max="6" width="13.7109375" bestFit="1" customWidth="1"/>
    <col min="7" max="7" width="10.85546875" customWidth="1"/>
    <col min="8" max="8" width="12.42578125" bestFit="1" customWidth="1"/>
    <col min="9" max="9" width="15" bestFit="1" customWidth="1"/>
    <col min="10" max="11" width="12.42578125" bestFit="1" customWidth="1"/>
    <col min="12" max="12" width="13.7109375" bestFit="1" customWidth="1"/>
    <col min="13" max="13" width="29" bestFit="1" customWidth="1"/>
    <col min="14" max="14" width="34" bestFit="1" customWidth="1"/>
    <col min="15" max="15" width="30.140625" bestFit="1" customWidth="1"/>
    <col min="53" max="16384" width="9.140625" hidden="1"/>
  </cols>
  <sheetData>
    <row r="1" spans="2:15" ht="12.75" customHeight="1" x14ac:dyDescent="0.2">
      <c r="B1" s="1" t="s">
        <v>69</v>
      </c>
      <c r="C1" s="1" t="s">
        <v>1</v>
      </c>
    </row>
    <row r="2" spans="2:15" ht="12.75" customHeight="1" x14ac:dyDescent="0.2">
      <c r="B2" s="1" t="s">
        <v>2</v>
      </c>
      <c r="C2" s="1" t="s">
        <v>3</v>
      </c>
    </row>
    <row r="3" spans="2:15" ht="12.75" customHeight="1" x14ac:dyDescent="0.2">
      <c r="B3" s="1" t="s">
        <v>4</v>
      </c>
      <c r="C3" s="1" t="s">
        <v>5</v>
      </c>
    </row>
    <row r="4" spans="2:15" ht="12.75" customHeight="1" x14ac:dyDescent="0.2">
      <c r="B4" s="1" t="s">
        <v>6</v>
      </c>
      <c r="C4" s="2">
        <v>12533</v>
      </c>
    </row>
    <row r="5" spans="2:15" ht="12.75" customHeight="1" x14ac:dyDescent="0.2"/>
    <row r="6" spans="2:15" ht="12.75" customHeight="1" thickBot="1" x14ac:dyDescent="0.25">
      <c r="B6" s="63" t="s">
        <v>1658</v>
      </c>
      <c r="C6" s="65" t="s">
        <v>2591</v>
      </c>
      <c r="D6" s="65" t="s">
        <v>2592</v>
      </c>
      <c r="E6" s="65" t="s">
        <v>2593</v>
      </c>
      <c r="F6" s="65" t="s">
        <v>2594</v>
      </c>
      <c r="G6" s="65" t="s">
        <v>2595</v>
      </c>
      <c r="H6" s="65" t="s">
        <v>2596</v>
      </c>
      <c r="I6" s="65" t="s">
        <v>2597</v>
      </c>
      <c r="J6" s="65" t="s">
        <v>2598</v>
      </c>
      <c r="K6" s="65" t="s">
        <v>2599</v>
      </c>
      <c r="L6" s="65" t="s">
        <v>2600</v>
      </c>
      <c r="M6" s="65" t="s">
        <v>2601</v>
      </c>
      <c r="N6" s="65" t="s">
        <v>2602</v>
      </c>
      <c r="O6" s="65" t="s">
        <v>2603</v>
      </c>
    </row>
    <row r="7" spans="2:15" ht="12.75" customHeight="1" thickBot="1" x14ac:dyDescent="0.25">
      <c r="B7" s="71" t="s">
        <v>1659</v>
      </c>
      <c r="C7" s="77" t="s">
        <v>2591</v>
      </c>
      <c r="D7" s="77" t="s">
        <v>2591</v>
      </c>
      <c r="E7" s="77" t="s">
        <v>2591</v>
      </c>
      <c r="F7" s="77" t="s">
        <v>2591</v>
      </c>
      <c r="G7" s="77" t="s">
        <v>2591</v>
      </c>
      <c r="H7" s="77" t="s">
        <v>2591</v>
      </c>
      <c r="I7" s="77" t="s">
        <v>2591</v>
      </c>
      <c r="J7" s="77" t="s">
        <v>2591</v>
      </c>
      <c r="K7" s="77" t="s">
        <v>2591</v>
      </c>
      <c r="L7" s="77" t="s">
        <v>2591</v>
      </c>
      <c r="M7" s="77" t="s">
        <v>2591</v>
      </c>
      <c r="N7" s="77" t="s">
        <v>2591</v>
      </c>
      <c r="O7" s="77" t="s">
        <v>2591</v>
      </c>
    </row>
    <row r="8" spans="2:15" ht="12.75" customHeight="1" x14ac:dyDescent="0.2">
      <c r="B8" s="56" t="s">
        <v>71</v>
      </c>
      <c r="C8" s="4" t="s">
        <v>72</v>
      </c>
      <c r="D8" s="4" t="s">
        <v>138</v>
      </c>
      <c r="E8" s="4" t="s">
        <v>73</v>
      </c>
      <c r="F8" s="4" t="s">
        <v>229</v>
      </c>
      <c r="G8" s="4" t="s">
        <v>74</v>
      </c>
      <c r="H8" s="4" t="s">
        <v>75</v>
      </c>
      <c r="I8" s="4" t="s">
        <v>76</v>
      </c>
      <c r="J8" s="4" t="s">
        <v>141</v>
      </c>
      <c r="K8" s="4" t="s">
        <v>142</v>
      </c>
      <c r="L8" s="4" t="s">
        <v>79</v>
      </c>
      <c r="M8" s="4" t="s">
        <v>144</v>
      </c>
      <c r="N8" s="4" t="s">
        <v>80</v>
      </c>
      <c r="O8" s="59" t="s">
        <v>231</v>
      </c>
    </row>
    <row r="9" spans="2:15" ht="12.75" customHeight="1" x14ac:dyDescent="0.2">
      <c r="B9" s="67" t="s">
        <v>2591</v>
      </c>
      <c r="C9" s="53" t="s">
        <v>2591</v>
      </c>
      <c r="D9" s="53" t="s">
        <v>2591</v>
      </c>
      <c r="E9" s="53" t="s">
        <v>2591</v>
      </c>
      <c r="F9" s="53" t="s">
        <v>2591</v>
      </c>
      <c r="G9" s="53" t="s">
        <v>2591</v>
      </c>
      <c r="H9" s="53" t="s">
        <v>2591</v>
      </c>
      <c r="I9" s="53" t="s">
        <v>2591</v>
      </c>
      <c r="J9" s="6" t="s">
        <v>148</v>
      </c>
      <c r="K9" s="6" t="s">
        <v>149</v>
      </c>
      <c r="L9" s="6" t="s">
        <v>11</v>
      </c>
      <c r="M9" s="6" t="s">
        <v>12</v>
      </c>
      <c r="N9" s="6" t="s">
        <v>12</v>
      </c>
      <c r="O9" s="60" t="s">
        <v>12</v>
      </c>
    </row>
    <row r="10" spans="2:15" ht="12.75" customHeight="1" x14ac:dyDescent="0.2">
      <c r="B10" s="67" t="s">
        <v>2591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150</v>
      </c>
      <c r="N10" s="6" t="s">
        <v>151</v>
      </c>
      <c r="O10" s="60" t="s">
        <v>152</v>
      </c>
    </row>
    <row r="11" spans="2:15" ht="12.75" customHeight="1" x14ac:dyDescent="0.2">
      <c r="B11" s="57" t="s">
        <v>1660</v>
      </c>
      <c r="C11" s="54" t="s">
        <v>2591</v>
      </c>
      <c r="D11" s="54" t="s">
        <v>2591</v>
      </c>
      <c r="E11" s="54" t="s">
        <v>2591</v>
      </c>
      <c r="F11" s="54" t="s">
        <v>2591</v>
      </c>
      <c r="G11" s="54" t="s">
        <v>2591</v>
      </c>
      <c r="H11" s="54" t="s">
        <v>2591</v>
      </c>
      <c r="I11" s="54" t="s">
        <v>2591</v>
      </c>
      <c r="J11" s="54" t="s">
        <v>2591</v>
      </c>
      <c r="K11" s="54" t="s">
        <v>2591</v>
      </c>
      <c r="L11" s="22">
        <v>6559.0341600000002</v>
      </c>
      <c r="M11" s="54" t="s">
        <v>2591</v>
      </c>
      <c r="N11" s="20">
        <v>1</v>
      </c>
      <c r="O11" s="61">
        <v>5.1701262199999997E-4</v>
      </c>
    </row>
    <row r="12" spans="2:15" ht="12.75" customHeight="1" x14ac:dyDescent="0.2">
      <c r="B12" s="57" t="s">
        <v>1661</v>
      </c>
      <c r="C12" s="54" t="s">
        <v>2591</v>
      </c>
      <c r="D12" s="54" t="s">
        <v>2591</v>
      </c>
      <c r="E12" s="54" t="s">
        <v>2591</v>
      </c>
      <c r="F12" s="54" t="s">
        <v>2591</v>
      </c>
      <c r="G12" s="54" t="s">
        <v>2591</v>
      </c>
      <c r="H12" s="54" t="s">
        <v>2591</v>
      </c>
      <c r="I12" s="54" t="s">
        <v>2591</v>
      </c>
      <c r="J12" s="54" t="s">
        <v>2591</v>
      </c>
      <c r="K12" s="54" t="s">
        <v>2591</v>
      </c>
      <c r="L12" s="54" t="s">
        <v>2591</v>
      </c>
      <c r="M12" s="54" t="s">
        <v>2591</v>
      </c>
      <c r="N12" s="54" t="s">
        <v>2591</v>
      </c>
      <c r="O12" s="68" t="s">
        <v>2591</v>
      </c>
    </row>
    <row r="13" spans="2:15" ht="12.75" customHeight="1" x14ac:dyDescent="0.2">
      <c r="B13" s="57" t="s">
        <v>1662</v>
      </c>
      <c r="C13" s="54" t="s">
        <v>2591</v>
      </c>
      <c r="D13" s="54" t="s">
        <v>2591</v>
      </c>
      <c r="E13" s="54" t="s">
        <v>2591</v>
      </c>
      <c r="F13" s="54" t="s">
        <v>2591</v>
      </c>
      <c r="G13" s="54" t="s">
        <v>2591</v>
      </c>
      <c r="H13" s="54" t="s">
        <v>2591</v>
      </c>
      <c r="I13" s="54" t="s">
        <v>2591</v>
      </c>
      <c r="J13" s="54" t="s">
        <v>2591</v>
      </c>
      <c r="K13" s="54" t="s">
        <v>2591</v>
      </c>
      <c r="L13" s="54" t="s">
        <v>2591</v>
      </c>
      <c r="M13" s="54" t="s">
        <v>2591</v>
      </c>
      <c r="N13" s="54" t="s">
        <v>2591</v>
      </c>
      <c r="O13" s="68" t="s">
        <v>2591</v>
      </c>
    </row>
    <row r="14" spans="2:15" ht="12.75" customHeight="1" x14ac:dyDescent="0.2">
      <c r="B14" s="57" t="s">
        <v>1663</v>
      </c>
      <c r="C14" s="54" t="s">
        <v>2591</v>
      </c>
      <c r="D14" s="54" t="s">
        <v>2591</v>
      </c>
      <c r="E14" s="54" t="s">
        <v>2591</v>
      </c>
      <c r="F14" s="54" t="s">
        <v>2591</v>
      </c>
      <c r="G14" s="54" t="s">
        <v>2591</v>
      </c>
      <c r="H14" s="54" t="s">
        <v>2591</v>
      </c>
      <c r="I14" s="54" t="s">
        <v>2591</v>
      </c>
      <c r="J14" s="54" t="s">
        <v>2591</v>
      </c>
      <c r="K14" s="54" t="s">
        <v>2591</v>
      </c>
      <c r="L14" s="54" t="s">
        <v>2591</v>
      </c>
      <c r="M14" s="54" t="s">
        <v>2591</v>
      </c>
      <c r="N14" s="54" t="s">
        <v>2591</v>
      </c>
      <c r="O14" s="68" t="s">
        <v>2591</v>
      </c>
    </row>
    <row r="15" spans="2:15" ht="12.75" customHeight="1" x14ac:dyDescent="0.2">
      <c r="B15" s="57" t="s">
        <v>1664</v>
      </c>
      <c r="C15" s="54" t="s">
        <v>2591</v>
      </c>
      <c r="D15" s="54" t="s">
        <v>2591</v>
      </c>
      <c r="E15" s="54" t="s">
        <v>2591</v>
      </c>
      <c r="F15" s="54" t="s">
        <v>2591</v>
      </c>
      <c r="G15" s="54" t="s">
        <v>2591</v>
      </c>
      <c r="H15" s="54" t="s">
        <v>2591</v>
      </c>
      <c r="I15" s="54" t="s">
        <v>2591</v>
      </c>
      <c r="J15" s="54" t="s">
        <v>2591</v>
      </c>
      <c r="K15" s="54" t="s">
        <v>2591</v>
      </c>
      <c r="L15" s="54" t="s">
        <v>2591</v>
      </c>
      <c r="M15" s="54" t="s">
        <v>2591</v>
      </c>
      <c r="N15" s="54" t="s">
        <v>2591</v>
      </c>
      <c r="O15" s="68" t="s">
        <v>2591</v>
      </c>
    </row>
    <row r="16" spans="2:15" ht="12.75" customHeight="1" x14ac:dyDescent="0.2">
      <c r="B16" s="57" t="s">
        <v>1665</v>
      </c>
      <c r="C16" s="54" t="s">
        <v>2591</v>
      </c>
      <c r="D16" s="54" t="s">
        <v>2591</v>
      </c>
      <c r="E16" s="54" t="s">
        <v>2591</v>
      </c>
      <c r="F16" s="54" t="s">
        <v>2591</v>
      </c>
      <c r="G16" s="54" t="s">
        <v>2591</v>
      </c>
      <c r="H16" s="54" t="s">
        <v>2591</v>
      </c>
      <c r="I16" s="54" t="s">
        <v>2591</v>
      </c>
      <c r="J16" s="54" t="s">
        <v>2591</v>
      </c>
      <c r="K16" s="54" t="s">
        <v>2591</v>
      </c>
      <c r="L16" s="54" t="s">
        <v>2591</v>
      </c>
      <c r="M16" s="54" t="s">
        <v>2591</v>
      </c>
      <c r="N16" s="54" t="s">
        <v>2591</v>
      </c>
      <c r="O16" s="68" t="s">
        <v>2591</v>
      </c>
    </row>
    <row r="17" spans="2:15" ht="12.75" customHeight="1" x14ac:dyDescent="0.2">
      <c r="B17" s="57" t="s">
        <v>1666</v>
      </c>
      <c r="C17" s="54" t="s">
        <v>2591</v>
      </c>
      <c r="D17" s="54" t="s">
        <v>2591</v>
      </c>
      <c r="E17" s="54" t="s">
        <v>2591</v>
      </c>
      <c r="F17" s="54" t="s">
        <v>2591</v>
      </c>
      <c r="G17" s="54" t="s">
        <v>2591</v>
      </c>
      <c r="H17" s="54" t="s">
        <v>2591</v>
      </c>
      <c r="I17" s="54" t="s">
        <v>2591</v>
      </c>
      <c r="J17" s="54" t="s">
        <v>2591</v>
      </c>
      <c r="K17" s="54" t="s">
        <v>2591</v>
      </c>
      <c r="L17" s="22">
        <v>6559.0341600000002</v>
      </c>
      <c r="M17" s="54" t="s">
        <v>2591</v>
      </c>
      <c r="N17" s="20">
        <v>1</v>
      </c>
      <c r="O17" s="61">
        <v>5.1701262199999997E-4</v>
      </c>
    </row>
    <row r="18" spans="2:15" ht="12.75" customHeight="1" x14ac:dyDescent="0.2">
      <c r="B18" s="57" t="s">
        <v>1667</v>
      </c>
      <c r="C18" s="54" t="s">
        <v>2591</v>
      </c>
      <c r="D18" s="54" t="s">
        <v>2591</v>
      </c>
      <c r="E18" s="54" t="s">
        <v>2591</v>
      </c>
      <c r="F18" s="54" t="s">
        <v>2591</v>
      </c>
      <c r="G18" s="54" t="s">
        <v>2591</v>
      </c>
      <c r="H18" s="54" t="s">
        <v>2591</v>
      </c>
      <c r="I18" s="54" t="s">
        <v>2591</v>
      </c>
      <c r="J18" s="54" t="s">
        <v>2591</v>
      </c>
      <c r="K18" s="54" t="s">
        <v>2591</v>
      </c>
      <c r="L18" s="54" t="s">
        <v>2591</v>
      </c>
      <c r="M18" s="54" t="s">
        <v>2591</v>
      </c>
      <c r="N18" s="54" t="s">
        <v>2591</v>
      </c>
      <c r="O18" s="68" t="s">
        <v>2591</v>
      </c>
    </row>
    <row r="19" spans="2:15" ht="12.75" customHeight="1" x14ac:dyDescent="0.2">
      <c r="B19" s="57" t="s">
        <v>1668</v>
      </c>
      <c r="C19" s="54" t="s">
        <v>2591</v>
      </c>
      <c r="D19" s="54" t="s">
        <v>2591</v>
      </c>
      <c r="E19" s="54" t="s">
        <v>2591</v>
      </c>
      <c r="F19" s="54" t="s">
        <v>2591</v>
      </c>
      <c r="G19" s="54" t="s">
        <v>2591</v>
      </c>
      <c r="H19" s="54" t="s">
        <v>2591</v>
      </c>
      <c r="I19" s="54" t="s">
        <v>2591</v>
      </c>
      <c r="J19" s="54" t="s">
        <v>2591</v>
      </c>
      <c r="K19" s="54" t="s">
        <v>2591</v>
      </c>
      <c r="L19" s="54" t="s">
        <v>2591</v>
      </c>
      <c r="M19" s="54" t="s">
        <v>2591</v>
      </c>
      <c r="N19" s="54" t="s">
        <v>2591</v>
      </c>
      <c r="O19" s="68" t="s">
        <v>2591</v>
      </c>
    </row>
    <row r="20" spans="2:15" ht="12.75" customHeight="1" x14ac:dyDescent="0.2">
      <c r="B20" s="57" t="s">
        <v>1669</v>
      </c>
      <c r="C20" s="54" t="s">
        <v>2591</v>
      </c>
      <c r="D20" s="54" t="s">
        <v>2591</v>
      </c>
      <c r="E20" s="54" t="s">
        <v>2591</v>
      </c>
      <c r="F20" s="54" t="s">
        <v>2591</v>
      </c>
      <c r="G20" s="54" t="s">
        <v>2591</v>
      </c>
      <c r="H20" s="54" t="s">
        <v>2591</v>
      </c>
      <c r="I20" s="54" t="s">
        <v>2591</v>
      </c>
      <c r="J20" s="54" t="s">
        <v>2591</v>
      </c>
      <c r="K20" s="54" t="s">
        <v>2591</v>
      </c>
      <c r="L20" s="54" t="s">
        <v>2591</v>
      </c>
      <c r="M20" s="54" t="s">
        <v>2591</v>
      </c>
      <c r="N20" s="54" t="s">
        <v>2591</v>
      </c>
      <c r="O20" s="68" t="s">
        <v>2591</v>
      </c>
    </row>
    <row r="21" spans="2:15" ht="12.75" customHeight="1" thickBot="1" x14ac:dyDescent="0.25">
      <c r="B21" s="57" t="s">
        <v>1670</v>
      </c>
      <c r="C21" s="54" t="s">
        <v>2591</v>
      </c>
      <c r="D21" s="54" t="s">
        <v>2591</v>
      </c>
      <c r="E21" s="54" t="s">
        <v>2591</v>
      </c>
      <c r="F21" s="54" t="s">
        <v>2591</v>
      </c>
      <c r="G21" s="54" t="s">
        <v>2591</v>
      </c>
      <c r="H21" s="54" t="s">
        <v>2591</v>
      </c>
      <c r="I21" s="54" t="s">
        <v>2591</v>
      </c>
      <c r="J21" s="54" t="s">
        <v>2591</v>
      </c>
      <c r="K21" s="54" t="s">
        <v>2591</v>
      </c>
      <c r="L21" s="22">
        <v>6559.0341600000002</v>
      </c>
      <c r="M21" s="54" t="s">
        <v>2591</v>
      </c>
      <c r="N21" s="20">
        <v>1</v>
      </c>
      <c r="O21" s="61">
        <v>5.1701262199999997E-4</v>
      </c>
    </row>
    <row r="22" spans="2:15" ht="12.75" customHeight="1" x14ac:dyDescent="0.2">
      <c r="B22" s="72" t="s">
        <v>1671</v>
      </c>
      <c r="C22" s="73" t="s">
        <v>1672</v>
      </c>
      <c r="D22" s="73" t="s">
        <v>219</v>
      </c>
      <c r="E22" s="81">
        <v>994</v>
      </c>
      <c r="F22" s="73" t="s">
        <v>65</v>
      </c>
      <c r="G22" s="73" t="s">
        <v>242</v>
      </c>
      <c r="H22" s="73" t="s">
        <v>243</v>
      </c>
      <c r="I22" s="73" t="s">
        <v>50</v>
      </c>
      <c r="J22" s="74">
        <v>1500</v>
      </c>
      <c r="K22" s="74">
        <v>120559.4</v>
      </c>
      <c r="L22" s="74">
        <v>6559.0341600000002</v>
      </c>
      <c r="M22" s="75">
        <v>3.8728666958999999E-2</v>
      </c>
      <c r="N22" s="75">
        <v>1</v>
      </c>
      <c r="O22" s="76">
        <v>5.1701262199999997E-4</v>
      </c>
    </row>
    <row r="23" spans="2:15" ht="12.75" hidden="1" customHeight="1" x14ac:dyDescent="0.2"/>
    <row r="24" spans="2:15" ht="12.75" hidden="1" customHeight="1" x14ac:dyDescent="0.2"/>
    <row r="25" spans="2:15" ht="12.75" hidden="1" customHeight="1" x14ac:dyDescent="0.2"/>
    <row r="26" spans="2:15" ht="12.75" hidden="1" customHeight="1" x14ac:dyDescent="0.2"/>
    <row r="27" spans="2:15" ht="12.75" hidden="1" customHeight="1" x14ac:dyDescent="0.2"/>
    <row r="28" spans="2:15" ht="12.75" hidden="1" customHeight="1" x14ac:dyDescent="0.2"/>
    <row r="29" spans="2:15" ht="12.75" hidden="1" customHeight="1" x14ac:dyDescent="0.2"/>
    <row r="30" spans="2:15" ht="12.75" hidden="1" customHeight="1" x14ac:dyDescent="0.2"/>
    <row r="31" spans="2:15" ht="12.75" hidden="1" customHeight="1" x14ac:dyDescent="0.2"/>
    <row r="32" spans="2:15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Z10000"/>
  <sheetViews>
    <sheetView rightToLeft="1" topLeftCell="G1" workbookViewId="0">
      <selection activeCell="M1" sqref="M1:XFD1048576"/>
    </sheetView>
  </sheetViews>
  <sheetFormatPr defaultColWidth="0" defaultRowHeight="12.75" customHeight="1" zeroHeight="1" x14ac:dyDescent="0.2"/>
  <cols>
    <col min="1" max="1" width="9.140625" customWidth="1"/>
    <col min="2" max="2" width="32.7109375" bestFit="1" customWidth="1"/>
    <col min="3" max="3" width="35.28515625" bestFit="1" customWidth="1"/>
    <col min="4" max="4" width="15" bestFit="1" customWidth="1"/>
    <col min="5" max="5" width="30.140625" bestFit="1" customWidth="1"/>
    <col min="6" max="6" width="15" bestFit="1" customWidth="1"/>
    <col min="7" max="7" width="13.7109375" bestFit="1" customWidth="1"/>
    <col min="8" max="8" width="10.85546875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  <col min="53" max="16384" width="9.140625" hidden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12533</v>
      </c>
    </row>
    <row r="5" spans="2:12" ht="12.75" customHeight="1" x14ac:dyDescent="0.2"/>
    <row r="6" spans="2:12" ht="12.75" customHeight="1" thickBot="1" x14ac:dyDescent="0.25">
      <c r="B6" s="63" t="s">
        <v>1673</v>
      </c>
      <c r="C6" s="65" t="s">
        <v>2591</v>
      </c>
      <c r="D6" s="65" t="s">
        <v>2592</v>
      </c>
      <c r="E6" s="65" t="s">
        <v>2593</v>
      </c>
      <c r="F6" s="65" t="s">
        <v>2594</v>
      </c>
      <c r="G6" s="65" t="s">
        <v>2595</v>
      </c>
      <c r="H6" s="65" t="s">
        <v>2596</v>
      </c>
      <c r="I6" s="65" t="s">
        <v>2597</v>
      </c>
      <c r="J6" s="65" t="s">
        <v>2598</v>
      </c>
      <c r="K6" s="65" t="s">
        <v>2599</v>
      </c>
      <c r="L6" s="65" t="s">
        <v>2600</v>
      </c>
    </row>
    <row r="7" spans="2:12" ht="12.75" customHeight="1" thickBot="1" x14ac:dyDescent="0.25">
      <c r="B7" s="71" t="s">
        <v>1674</v>
      </c>
      <c r="C7" s="77" t="s">
        <v>2591</v>
      </c>
      <c r="D7" s="77" t="s">
        <v>2591</v>
      </c>
      <c r="E7" s="77" t="s">
        <v>2591</v>
      </c>
      <c r="F7" s="77" t="s">
        <v>2591</v>
      </c>
      <c r="G7" s="77" t="s">
        <v>2591</v>
      </c>
      <c r="H7" s="77" t="s">
        <v>2591</v>
      </c>
      <c r="I7" s="77" t="s">
        <v>2591</v>
      </c>
      <c r="J7" s="77" t="s">
        <v>2591</v>
      </c>
      <c r="K7" s="77" t="s">
        <v>2591</v>
      </c>
      <c r="L7" s="77" t="s">
        <v>2591</v>
      </c>
    </row>
    <row r="8" spans="2:12" ht="12.75" customHeight="1" x14ac:dyDescent="0.2">
      <c r="B8" s="56" t="s">
        <v>71</v>
      </c>
      <c r="C8" s="4" t="s">
        <v>72</v>
      </c>
      <c r="D8" s="4" t="s">
        <v>138</v>
      </c>
      <c r="E8" s="4" t="s">
        <v>229</v>
      </c>
      <c r="F8" s="4" t="s">
        <v>76</v>
      </c>
      <c r="G8" s="4" t="s">
        <v>141</v>
      </c>
      <c r="H8" s="4" t="s">
        <v>142</v>
      </c>
      <c r="I8" s="4" t="s">
        <v>79</v>
      </c>
      <c r="J8" s="4" t="s">
        <v>144</v>
      </c>
      <c r="K8" s="4" t="s">
        <v>80</v>
      </c>
      <c r="L8" s="59" t="s">
        <v>231</v>
      </c>
    </row>
    <row r="9" spans="2:12" ht="12.75" customHeight="1" x14ac:dyDescent="0.2">
      <c r="B9" s="67" t="s">
        <v>2591</v>
      </c>
      <c r="C9" s="53" t="s">
        <v>2591</v>
      </c>
      <c r="D9" s="53" t="s">
        <v>2591</v>
      </c>
      <c r="E9" s="53" t="s">
        <v>2591</v>
      </c>
      <c r="F9" s="53" t="s">
        <v>2591</v>
      </c>
      <c r="G9" s="6" t="s">
        <v>148</v>
      </c>
      <c r="H9" s="6" t="s">
        <v>149</v>
      </c>
      <c r="I9" s="6" t="s">
        <v>11</v>
      </c>
      <c r="J9" s="6" t="s">
        <v>12</v>
      </c>
      <c r="K9" s="6" t="s">
        <v>12</v>
      </c>
      <c r="L9" s="60" t="s">
        <v>12</v>
      </c>
    </row>
    <row r="10" spans="2:12" ht="12.75" customHeight="1" x14ac:dyDescent="0.2">
      <c r="B10" s="67" t="s">
        <v>2591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0" t="s">
        <v>89</v>
      </c>
    </row>
    <row r="11" spans="2:12" ht="12.75" customHeight="1" x14ac:dyDescent="0.2">
      <c r="B11" s="57" t="s">
        <v>1675</v>
      </c>
      <c r="C11" s="54" t="s">
        <v>2591</v>
      </c>
      <c r="D11" s="54" t="s">
        <v>2591</v>
      </c>
      <c r="E11" s="54" t="s">
        <v>2591</v>
      </c>
      <c r="F11" s="54" t="s">
        <v>2591</v>
      </c>
      <c r="G11" s="54" t="s">
        <v>2591</v>
      </c>
      <c r="H11" s="54" t="s">
        <v>2591</v>
      </c>
      <c r="I11" s="22">
        <v>1503.8520900000001</v>
      </c>
      <c r="J11" s="54" t="s">
        <v>2591</v>
      </c>
      <c r="K11" s="20">
        <v>1</v>
      </c>
      <c r="L11" s="61">
        <v>1.18540397E-4</v>
      </c>
    </row>
    <row r="12" spans="2:12" ht="12.75" customHeight="1" x14ac:dyDescent="0.2">
      <c r="B12" s="57" t="s">
        <v>1676</v>
      </c>
      <c r="C12" s="54" t="s">
        <v>2591</v>
      </c>
      <c r="D12" s="54" t="s">
        <v>2591</v>
      </c>
      <c r="E12" s="54" t="s">
        <v>2591</v>
      </c>
      <c r="F12" s="54" t="s">
        <v>2591</v>
      </c>
      <c r="G12" s="54" t="s">
        <v>2591</v>
      </c>
      <c r="H12" s="54" t="s">
        <v>2591</v>
      </c>
      <c r="I12" s="22">
        <v>1423.2569800000001</v>
      </c>
      <c r="J12" s="54" t="s">
        <v>2591</v>
      </c>
      <c r="K12" s="20">
        <v>0.94640755527999998</v>
      </c>
      <c r="L12" s="61">
        <v>1.12187527E-4</v>
      </c>
    </row>
    <row r="13" spans="2:12" ht="12.75" customHeight="1" x14ac:dyDescent="0.2">
      <c r="B13" s="58" t="s">
        <v>1677</v>
      </c>
      <c r="C13" s="14" t="s">
        <v>1678</v>
      </c>
      <c r="D13" s="14" t="s">
        <v>162</v>
      </c>
      <c r="E13" s="14" t="s">
        <v>525</v>
      </c>
      <c r="F13" s="14" t="s">
        <v>49</v>
      </c>
      <c r="G13" s="23">
        <v>244600</v>
      </c>
      <c r="H13" s="23">
        <v>1</v>
      </c>
      <c r="I13" s="23">
        <v>2.4460000000000002</v>
      </c>
      <c r="J13" s="13">
        <v>0.135118115107</v>
      </c>
      <c r="K13" s="13">
        <v>1.6264897429999999E-3</v>
      </c>
      <c r="L13" s="62">
        <v>1.9280473994011201E-7</v>
      </c>
    </row>
    <row r="14" spans="2:12" ht="12.75" customHeight="1" x14ac:dyDescent="0.2">
      <c r="B14" s="58" t="s">
        <v>1679</v>
      </c>
      <c r="C14" s="14" t="s">
        <v>1680</v>
      </c>
      <c r="D14" s="14" t="s">
        <v>162</v>
      </c>
      <c r="E14" s="14" t="s">
        <v>1681</v>
      </c>
      <c r="F14" s="14" t="s">
        <v>49</v>
      </c>
      <c r="G14" s="23">
        <v>633000</v>
      </c>
      <c r="H14" s="23">
        <v>1</v>
      </c>
      <c r="I14" s="23">
        <v>6.33</v>
      </c>
      <c r="J14" s="13">
        <v>0.122806864379</v>
      </c>
      <c r="K14" s="13">
        <v>4.2091905460000002E-3</v>
      </c>
      <c r="L14" s="62">
        <v>4.9895911848769896E-7</v>
      </c>
    </row>
    <row r="15" spans="2:12" ht="12.75" customHeight="1" x14ac:dyDescent="0.2">
      <c r="B15" s="58" t="s">
        <v>1682</v>
      </c>
      <c r="C15" s="14" t="s">
        <v>1683</v>
      </c>
      <c r="D15" s="14" t="s">
        <v>162</v>
      </c>
      <c r="E15" s="14" t="s">
        <v>241</v>
      </c>
      <c r="F15" s="14" t="s">
        <v>49</v>
      </c>
      <c r="G15" s="23">
        <v>430650</v>
      </c>
      <c r="H15" s="23">
        <v>17.8</v>
      </c>
      <c r="I15" s="23">
        <v>76.655699999999996</v>
      </c>
      <c r="J15" s="13">
        <v>4.1342366925999997E-2</v>
      </c>
      <c r="K15" s="13">
        <v>5.0972898538000001E-2</v>
      </c>
      <c r="L15" s="62">
        <v>6.0423476301828599E-6</v>
      </c>
    </row>
    <row r="16" spans="2:12" ht="12.75" customHeight="1" x14ac:dyDescent="0.2">
      <c r="B16" s="58" t="s">
        <v>1684</v>
      </c>
      <c r="C16" s="14" t="s">
        <v>1685</v>
      </c>
      <c r="D16" s="14" t="s">
        <v>162</v>
      </c>
      <c r="E16" s="14" t="s">
        <v>1505</v>
      </c>
      <c r="F16" s="14" t="s">
        <v>49</v>
      </c>
      <c r="G16" s="23">
        <v>24000</v>
      </c>
      <c r="H16" s="23">
        <v>90</v>
      </c>
      <c r="I16" s="23">
        <v>21.6</v>
      </c>
      <c r="J16" s="13">
        <v>7.2727272720000003E-3</v>
      </c>
      <c r="K16" s="13">
        <v>1.4363114659E-2</v>
      </c>
      <c r="L16" s="62">
        <v>1.7026093142708201E-6</v>
      </c>
    </row>
    <row r="17" spans="2:12" ht="12.75" customHeight="1" x14ac:dyDescent="0.2">
      <c r="B17" s="58" t="s">
        <v>1686</v>
      </c>
      <c r="C17" s="14" t="s">
        <v>1687</v>
      </c>
      <c r="D17" s="14" t="s">
        <v>162</v>
      </c>
      <c r="E17" s="14" t="s">
        <v>1513</v>
      </c>
      <c r="F17" s="14" t="s">
        <v>49</v>
      </c>
      <c r="G17" s="23">
        <v>1036360</v>
      </c>
      <c r="H17" s="23">
        <v>27.8</v>
      </c>
      <c r="I17" s="23">
        <v>288.10807999999997</v>
      </c>
      <c r="J17" s="13">
        <v>3.7359582083999997E-2</v>
      </c>
      <c r="K17" s="13">
        <v>0.191580064233</v>
      </c>
      <c r="L17" s="62">
        <v>2.27099768761427E-5</v>
      </c>
    </row>
    <row r="18" spans="2:12" ht="12.75" customHeight="1" x14ac:dyDescent="0.2">
      <c r="B18" s="58" t="s">
        <v>1688</v>
      </c>
      <c r="C18" s="14" t="s">
        <v>1689</v>
      </c>
      <c r="D18" s="14" t="s">
        <v>162</v>
      </c>
      <c r="E18" s="14" t="s">
        <v>1408</v>
      </c>
      <c r="F18" s="14" t="s">
        <v>49</v>
      </c>
      <c r="G18" s="23">
        <v>219600</v>
      </c>
      <c r="H18" s="23">
        <v>251.2</v>
      </c>
      <c r="I18" s="23">
        <v>551.63520000000005</v>
      </c>
      <c r="J18" s="13">
        <v>5.5307965378999999E-2</v>
      </c>
      <c r="K18" s="13">
        <v>0.36681479759000002</v>
      </c>
      <c r="L18" s="62">
        <v>4.34823717407244E-5</v>
      </c>
    </row>
    <row r="19" spans="2:12" ht="12.75" customHeight="1" x14ac:dyDescent="0.2">
      <c r="B19" s="58" t="s">
        <v>1690</v>
      </c>
      <c r="C19" s="14" t="s">
        <v>1691</v>
      </c>
      <c r="D19" s="14" t="s">
        <v>162</v>
      </c>
      <c r="E19" s="14" t="s">
        <v>1066</v>
      </c>
      <c r="F19" s="14" t="s">
        <v>49</v>
      </c>
      <c r="G19" s="23">
        <v>168000</v>
      </c>
      <c r="H19" s="23">
        <v>95.4</v>
      </c>
      <c r="I19" s="23">
        <v>160.27199999999999</v>
      </c>
      <c r="J19" s="13">
        <v>7.7777777776999998E-2</v>
      </c>
      <c r="K19" s="13">
        <v>0.106574310775</v>
      </c>
      <c r="L19" s="62">
        <v>1.26333611118895E-5</v>
      </c>
    </row>
    <row r="20" spans="2:12" ht="12.75" customHeight="1" x14ac:dyDescent="0.2">
      <c r="B20" s="58" t="s">
        <v>1692</v>
      </c>
      <c r="C20" s="14" t="s">
        <v>1693</v>
      </c>
      <c r="D20" s="14" t="s">
        <v>162</v>
      </c>
      <c r="E20" s="14" t="s">
        <v>1066</v>
      </c>
      <c r="F20" s="14" t="s">
        <v>49</v>
      </c>
      <c r="G20" s="23">
        <v>166850</v>
      </c>
      <c r="H20" s="23">
        <v>50</v>
      </c>
      <c r="I20" s="23">
        <v>83.424999999999997</v>
      </c>
      <c r="J20" s="13">
        <v>6.6143858629999996E-2</v>
      </c>
      <c r="K20" s="13">
        <v>5.5474205578000001E-2</v>
      </c>
      <c r="L20" s="62">
        <v>6.5759343538445897E-6</v>
      </c>
    </row>
    <row r="21" spans="2:12" ht="12.75" customHeight="1" x14ac:dyDescent="0.2">
      <c r="B21" s="58" t="s">
        <v>1694</v>
      </c>
      <c r="C21" s="14" t="s">
        <v>1695</v>
      </c>
      <c r="D21" s="14" t="s">
        <v>162</v>
      </c>
      <c r="E21" s="14" t="s">
        <v>1066</v>
      </c>
      <c r="F21" s="14" t="s">
        <v>49</v>
      </c>
      <c r="G21" s="23">
        <v>387975</v>
      </c>
      <c r="H21" s="23">
        <v>60</v>
      </c>
      <c r="I21" s="23">
        <v>232.785</v>
      </c>
      <c r="J21" s="13">
        <v>7.0762201794000001E-2</v>
      </c>
      <c r="K21" s="13">
        <v>0.154792483614</v>
      </c>
      <c r="L21" s="62">
        <v>1.83491624640062E-5</v>
      </c>
    </row>
    <row r="22" spans="2:12" ht="12.75" customHeight="1" x14ac:dyDescent="0.2">
      <c r="B22" s="57" t="s">
        <v>1696</v>
      </c>
      <c r="C22" s="54" t="s">
        <v>2591</v>
      </c>
      <c r="D22" s="54" t="s">
        <v>2591</v>
      </c>
      <c r="E22" s="54" t="s">
        <v>2591</v>
      </c>
      <c r="F22" s="54" t="s">
        <v>2591</v>
      </c>
      <c r="G22" s="54" t="s">
        <v>2591</v>
      </c>
      <c r="H22" s="54" t="s">
        <v>2591</v>
      </c>
      <c r="I22" s="22">
        <v>80.595110000000005</v>
      </c>
      <c r="J22" s="54" t="s">
        <v>2591</v>
      </c>
      <c r="K22" s="20">
        <v>5.3592444719000001E-2</v>
      </c>
      <c r="L22" s="61">
        <v>6.3528696745685799E-6</v>
      </c>
    </row>
    <row r="23" spans="2:12" ht="12.75" customHeight="1" x14ac:dyDescent="0.2">
      <c r="B23" s="58" t="s">
        <v>1697</v>
      </c>
      <c r="C23" s="14" t="s">
        <v>1698</v>
      </c>
      <c r="D23" s="14" t="s">
        <v>223</v>
      </c>
      <c r="E23" s="14" t="s">
        <v>1189</v>
      </c>
      <c r="F23" s="14" t="s">
        <v>50</v>
      </c>
      <c r="G23" s="23">
        <v>45000</v>
      </c>
      <c r="H23" s="23">
        <v>5.0199999999999996</v>
      </c>
      <c r="I23" s="23">
        <v>8.1933900000000008</v>
      </c>
      <c r="J23" s="13">
        <v>9.4715306829999991E-3</v>
      </c>
      <c r="K23" s="13">
        <v>5.4482685190000001E-3</v>
      </c>
      <c r="L23" s="62">
        <v>6.4583991340061998E-7</v>
      </c>
    </row>
    <row r="24" spans="2:12" ht="12.75" customHeight="1" x14ac:dyDescent="0.2">
      <c r="B24" s="58" t="s">
        <v>1699</v>
      </c>
      <c r="C24" s="14" t="s">
        <v>1700</v>
      </c>
      <c r="D24" s="14" t="s">
        <v>223</v>
      </c>
      <c r="E24" s="14" t="s">
        <v>1147</v>
      </c>
      <c r="F24" s="14" t="s">
        <v>50</v>
      </c>
      <c r="G24" s="23">
        <v>87500</v>
      </c>
      <c r="H24" s="23">
        <v>12</v>
      </c>
      <c r="I24" s="23">
        <v>38.083500000000001</v>
      </c>
      <c r="J24" s="13">
        <v>2.6198192280000002E-3</v>
      </c>
      <c r="K24" s="13">
        <v>2.5323966534E-2</v>
      </c>
      <c r="L24" s="62">
        <v>3.0019130472237399E-6</v>
      </c>
    </row>
    <row r="25" spans="2:12" ht="12.75" customHeight="1" x14ac:dyDescent="0.2">
      <c r="B25" s="58" t="s">
        <v>1701</v>
      </c>
      <c r="C25" s="14" t="s">
        <v>1702</v>
      </c>
      <c r="D25" s="14" t="s">
        <v>223</v>
      </c>
      <c r="E25" s="14" t="s">
        <v>1147</v>
      </c>
      <c r="F25" s="14" t="s">
        <v>50</v>
      </c>
      <c r="G25" s="23">
        <v>6250</v>
      </c>
      <c r="H25" s="23">
        <v>6.49</v>
      </c>
      <c r="I25" s="23">
        <v>1.4712000000000001</v>
      </c>
      <c r="J25" s="13">
        <v>1.25E-4</v>
      </c>
      <c r="K25" s="13">
        <v>9.7828769800000002E-4</v>
      </c>
      <c r="L25" s="62">
        <v>1.15966612183113E-7</v>
      </c>
    </row>
    <row r="26" spans="2:12" ht="12.75" customHeight="1" thickBot="1" x14ac:dyDescent="0.25">
      <c r="B26" s="58" t="s">
        <v>1703</v>
      </c>
      <c r="C26" s="14" t="s">
        <v>1704</v>
      </c>
      <c r="D26" s="14" t="s">
        <v>1096</v>
      </c>
      <c r="E26" s="14" t="s">
        <v>1154</v>
      </c>
      <c r="F26" s="14" t="s">
        <v>50</v>
      </c>
      <c r="G26" s="23">
        <v>16875</v>
      </c>
      <c r="H26" s="23">
        <v>3</v>
      </c>
      <c r="I26" s="23">
        <v>1.8361700000000001</v>
      </c>
      <c r="J26" s="13">
        <v>1.41876327E-4</v>
      </c>
      <c r="K26" s="13">
        <v>1.2209777889999999E-3</v>
      </c>
      <c r="L26" s="62">
        <v>1.4473519187891901E-7</v>
      </c>
    </row>
    <row r="27" spans="2:12" ht="12.75" customHeight="1" x14ac:dyDescent="0.2">
      <c r="B27" s="72" t="s">
        <v>1589</v>
      </c>
      <c r="C27" s="73" t="s">
        <v>1705</v>
      </c>
      <c r="D27" s="73" t="s">
        <v>223</v>
      </c>
      <c r="E27" s="73" t="s">
        <v>1154</v>
      </c>
      <c r="F27" s="73" t="s">
        <v>50</v>
      </c>
      <c r="G27" s="74">
        <v>19000</v>
      </c>
      <c r="H27" s="74">
        <v>45</v>
      </c>
      <c r="I27" s="74">
        <v>31.010850000000001</v>
      </c>
      <c r="J27" s="75">
        <v>7.0042513556995803E-5</v>
      </c>
      <c r="K27" s="75">
        <v>2.0620944177999999E-2</v>
      </c>
      <c r="L27" s="76">
        <v>2.4444149098821899E-6</v>
      </c>
    </row>
    <row r="28" spans="2:12" ht="12.75" hidden="1" customHeight="1" x14ac:dyDescent="0.2"/>
    <row r="29" spans="2:12" ht="12.75" hidden="1" customHeight="1" x14ac:dyDescent="0.2"/>
    <row r="30" spans="2:12" ht="12.75" hidden="1" customHeight="1" x14ac:dyDescent="0.2"/>
    <row r="31" spans="2:12" ht="12.75" hidden="1" customHeight="1" x14ac:dyDescent="0.2"/>
    <row r="32" spans="2:12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30</vt:i4>
      </vt:variant>
    </vt:vector>
  </HeadingPairs>
  <TitlesOfParts>
    <vt:vector size="30" baseType="lpstr">
      <vt:lpstr>סכום נכסי הקרן</vt:lpstr>
      <vt:lpstr>מזומנים</vt:lpstr>
      <vt:lpstr>תעודות התחייבות ממשלתיות</vt:lpstr>
      <vt:lpstr>תעודות חוב מסחריות</vt:lpstr>
      <vt:lpstr>אג"ח קונצרני</vt:lpstr>
      <vt:lpstr>מניות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סחיר- תעודות התחייבות ממשלתי</vt:lpstr>
      <vt:lpstr>לא סחיר - תעודות חוב מסחריות</vt:lpstr>
      <vt:lpstr>לא סחיר - אג"ח קונצרני</vt:lpstr>
      <vt:lpstr>לא סחיר - מניות</vt:lpstr>
      <vt:lpstr>לא סחיר - קרנות השקעה</vt:lpstr>
      <vt:lpstr>לא סחיר - כתבי אופציה</vt:lpstr>
      <vt:lpstr>לא סחיר - אופציות</vt:lpstr>
      <vt:lpstr>לא סחיר - חוזים עתידיים</vt:lpstr>
      <vt:lpstr>לא סחיר-מוצרים מובנים</vt:lpstr>
      <vt:lpstr>הלוואות</vt:lpstr>
      <vt:lpstr>פקדונות מעל 3 חודשים</vt:lpstr>
      <vt:lpstr>זכויות מקרקעין</vt:lpstr>
      <vt:lpstr>השקעה בחברות מוחזקות</vt:lpstr>
      <vt:lpstr>השקעות אחרות</vt:lpstr>
      <vt:lpstr>יתרת התחייבות להשקעה</vt:lpstr>
      <vt:lpstr>עלות מתואמת אגח קונצרני סחיר</vt:lpstr>
      <vt:lpstr>עלות מתואמת אגח קונצרני ל.סחיר</vt:lpstr>
      <vt:lpstr>עלות מתואמת מסגרות אשראי ללווים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1_4_12533_2023_Q4</dc:title>
  <cp:lastModifiedBy>Artiom Zelensky</cp:lastModifiedBy>
  <dcterms:created xsi:type="dcterms:W3CDTF">2024-03-18T07:52:51Z</dcterms:created>
  <dcterms:modified xsi:type="dcterms:W3CDTF">2024-04-02T07:19:45Z</dcterms:modified>
  <dc:language>עברית</dc:language>
</cp:coreProperties>
</file>