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90D69A9E-9120-4D35-BA8B-B74D72959B47}" xr6:coauthVersionLast="36" xr6:coauthVersionMax="47" xr10:uidLastSave="{00000000-0000-0000-0000-000000000000}"/>
  <bookViews>
    <workbookView xWindow="-120" yWindow="-120" windowWidth="29040" windowHeight="15840" tabRatio="653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14" i="22" l="1"/>
  <c r="Q15" i="22"/>
  <c r="Q14" i="22"/>
  <c r="U424" i="5"/>
  <c r="U425" i="5"/>
  <c r="U426" i="5"/>
  <c r="U427" i="5"/>
  <c r="U428" i="5"/>
  <c r="U429" i="5"/>
  <c r="U430" i="5"/>
  <c r="U431" i="5"/>
  <c r="U432" i="5"/>
  <c r="U433" i="5"/>
  <c r="U434" i="5"/>
  <c r="U435" i="5"/>
  <c r="U436" i="5"/>
  <c r="U437" i="5"/>
  <c r="U438" i="5"/>
  <c r="U439" i="5"/>
  <c r="U440" i="5"/>
  <c r="U441" i="5"/>
  <c r="U442" i="5"/>
  <c r="U443" i="5"/>
  <c r="U444" i="5"/>
  <c r="U445" i="5"/>
  <c r="U446" i="5"/>
  <c r="U447" i="5"/>
  <c r="U448" i="5"/>
  <c r="U449" i="5"/>
  <c r="U450" i="5"/>
  <c r="U451" i="5"/>
  <c r="U452" i="5"/>
  <c r="U453" i="5"/>
  <c r="U454" i="5"/>
  <c r="U455" i="5"/>
  <c r="U456" i="5"/>
  <c r="U457" i="5"/>
  <c r="U458" i="5"/>
  <c r="U459" i="5"/>
  <c r="U460" i="5"/>
  <c r="U461" i="5"/>
  <c r="U462" i="5"/>
  <c r="U463" i="5"/>
  <c r="U464" i="5"/>
  <c r="U465" i="5"/>
  <c r="U466" i="5"/>
  <c r="U467" i="5"/>
  <c r="U468" i="5"/>
  <c r="U469" i="5"/>
  <c r="U470" i="5"/>
  <c r="U471" i="5"/>
  <c r="U472" i="5"/>
  <c r="U473" i="5"/>
  <c r="U474" i="5"/>
  <c r="U475" i="5"/>
  <c r="U476" i="5"/>
  <c r="U477" i="5"/>
  <c r="U478" i="5"/>
  <c r="U479" i="5"/>
  <c r="U480" i="5"/>
  <c r="U481" i="5"/>
  <c r="U482" i="5"/>
  <c r="U483" i="5"/>
  <c r="U423" i="5"/>
  <c r="R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R402" i="5"/>
  <c r="U389" i="5"/>
  <c r="U390" i="5"/>
  <c r="U391" i="5"/>
  <c r="U392" i="5"/>
  <c r="U393" i="5"/>
  <c r="U394" i="5"/>
  <c r="U395" i="5"/>
  <c r="U396" i="5"/>
  <c r="U397" i="5"/>
  <c r="U398" i="5"/>
  <c r="U399" i="5"/>
  <c r="U388" i="5"/>
  <c r="R387" i="5"/>
  <c r="U209" i="5"/>
  <c r="U210" i="5"/>
  <c r="U211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208" i="5"/>
  <c r="R207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14" i="5"/>
  <c r="R13" i="5"/>
  <c r="Q16" i="12"/>
  <c r="Q17" i="12"/>
  <c r="Q18" i="12"/>
  <c r="Q15" i="12"/>
  <c r="N14" i="12"/>
  <c r="N13" i="12" s="1"/>
  <c r="N12" i="12" s="1"/>
  <c r="N11" i="12" s="1"/>
  <c r="U402" i="5" l="1"/>
  <c r="P16" i="12"/>
  <c r="P17" i="12"/>
  <c r="C22" i="1"/>
  <c r="D22" i="1" s="1"/>
  <c r="P18" i="12"/>
  <c r="P15" i="12"/>
  <c r="R401" i="5"/>
  <c r="U422" i="5"/>
  <c r="Q14" i="12"/>
  <c r="Q13" i="12" s="1"/>
  <c r="Q12" i="12" s="1"/>
  <c r="Q11" i="12" s="1"/>
  <c r="U387" i="5"/>
  <c r="U207" i="5"/>
  <c r="R12" i="5"/>
  <c r="U13" i="5"/>
  <c r="U401" i="5" l="1"/>
  <c r="P14" i="12"/>
  <c r="P13" i="12" s="1"/>
  <c r="P12" i="12" s="1"/>
  <c r="P11" i="12" s="1"/>
  <c r="R11" i="5"/>
  <c r="T481" i="5" s="1"/>
  <c r="T470" i="5"/>
  <c r="T447" i="5"/>
  <c r="T453" i="5"/>
  <c r="T477" i="5"/>
  <c r="T478" i="5"/>
  <c r="T461" i="5"/>
  <c r="T467" i="5"/>
  <c r="U12" i="5"/>
  <c r="T418" i="5"/>
  <c r="T415" i="5"/>
  <c r="T396" i="5"/>
  <c r="T296" i="5"/>
  <c r="T241" i="5"/>
  <c r="T257" i="5"/>
  <c r="T273" i="5"/>
  <c r="T361" i="5"/>
  <c r="T351" i="5"/>
  <c r="T272" i="5"/>
  <c r="T256" i="5"/>
  <c r="T274" i="5"/>
  <c r="T306" i="5"/>
  <c r="T322" i="5"/>
  <c r="T362" i="5"/>
  <c r="T240" i="5"/>
  <c r="T288" i="5"/>
  <c r="T219" i="5"/>
  <c r="T235" i="5"/>
  <c r="T243" i="5"/>
  <c r="T267" i="5"/>
  <c r="T339" i="5"/>
  <c r="T347" i="5"/>
  <c r="T363" i="5"/>
  <c r="T263" i="5"/>
  <c r="T383" i="5"/>
  <c r="T232" i="5"/>
  <c r="T271" i="5"/>
  <c r="T252" i="5"/>
  <c r="T268" i="5"/>
  <c r="T276" i="5"/>
  <c r="T284" i="5"/>
  <c r="T300" i="5"/>
  <c r="T324" i="5"/>
  <c r="T348" i="5"/>
  <c r="T213" i="5"/>
  <c r="T229" i="5"/>
  <c r="T237" i="5"/>
  <c r="T245" i="5"/>
  <c r="T253" i="5"/>
  <c r="T261" i="5"/>
  <c r="T285" i="5"/>
  <c r="T349" i="5"/>
  <c r="T357" i="5"/>
  <c r="T365" i="5"/>
  <c r="T381" i="5"/>
  <c r="T280" i="5"/>
  <c r="T231" i="5"/>
  <c r="T376" i="5"/>
  <c r="T270" i="5"/>
  <c r="T286" i="5"/>
  <c r="T294" i="5"/>
  <c r="T302" i="5"/>
  <c r="T310" i="5"/>
  <c r="T318" i="5"/>
  <c r="T342" i="5"/>
  <c r="T215" i="5"/>
  <c r="T224" i="5"/>
  <c r="T110" i="5"/>
  <c r="T23" i="5"/>
  <c r="T47" i="5"/>
  <c r="T63" i="5"/>
  <c r="T79" i="5"/>
  <c r="T143" i="5"/>
  <c r="T159" i="5"/>
  <c r="T167" i="5"/>
  <c r="T175" i="5"/>
  <c r="T183" i="5"/>
  <c r="T191" i="5"/>
  <c r="T14" i="5"/>
  <c r="T48" i="5"/>
  <c r="T56" i="5"/>
  <c r="T64" i="5"/>
  <c r="T80" i="5"/>
  <c r="T104" i="5"/>
  <c r="T120" i="5"/>
  <c r="T136" i="5"/>
  <c r="T200" i="5"/>
  <c r="T174" i="5"/>
  <c r="T78" i="5"/>
  <c r="T206" i="5"/>
  <c r="T17" i="5"/>
  <c r="T25" i="5"/>
  <c r="T49" i="5"/>
  <c r="T113" i="5"/>
  <c r="T121" i="5"/>
  <c r="T129" i="5"/>
  <c r="T145" i="5"/>
  <c r="T169" i="5"/>
  <c r="T185" i="5"/>
  <c r="T201" i="5"/>
  <c r="T42" i="5"/>
  <c r="T58" i="5"/>
  <c r="T66" i="5"/>
  <c r="T74" i="5"/>
  <c r="T82" i="5"/>
  <c r="T90" i="5"/>
  <c r="T114" i="5"/>
  <c r="T178" i="5"/>
  <c r="T186" i="5"/>
  <c r="T194" i="5"/>
  <c r="T70" i="5"/>
  <c r="T19" i="5"/>
  <c r="T27" i="5"/>
  <c r="T43" i="5"/>
  <c r="T91" i="5"/>
  <c r="T99" i="5"/>
  <c r="T115" i="5"/>
  <c r="T123" i="5"/>
  <c r="T131" i="5"/>
  <c r="T139" i="5"/>
  <c r="T155" i="5"/>
  <c r="T126" i="5"/>
  <c r="T54" i="5"/>
  <c r="T20" i="5"/>
  <c r="T28" i="5"/>
  <c r="T36" i="5"/>
  <c r="T44" i="5"/>
  <c r="T60" i="5"/>
  <c r="T116" i="5"/>
  <c r="T124" i="5"/>
  <c r="T132" i="5"/>
  <c r="T140" i="5"/>
  <c r="T148" i="5"/>
  <c r="T156" i="5"/>
  <c r="T172" i="5"/>
  <c r="T166" i="5"/>
  <c r="T30" i="5"/>
  <c r="T21" i="5"/>
  <c r="T29" i="5"/>
  <c r="T37" i="5"/>
  <c r="T45" i="5"/>
  <c r="T61" i="5"/>
  <c r="T101" i="5"/>
  <c r="T109" i="5"/>
  <c r="T117" i="5"/>
  <c r="T125" i="5"/>
  <c r="T133" i="5"/>
  <c r="T141" i="5"/>
  <c r="T157" i="5"/>
  <c r="T197" i="5"/>
  <c r="T205" i="5"/>
  <c r="T38" i="5"/>
  <c r="T182" i="5"/>
  <c r="T22" i="5"/>
  <c r="U11" i="5" l="1"/>
  <c r="T407" i="5"/>
  <c r="T298" i="5"/>
  <c r="T385" i="5"/>
  <c r="T233" i="5"/>
  <c r="T409" i="5"/>
  <c r="T443" i="5"/>
  <c r="T450" i="5"/>
  <c r="T211" i="5"/>
  <c r="T290" i="5"/>
  <c r="T369" i="5"/>
  <c r="T217" i="5"/>
  <c r="T417" i="5"/>
  <c r="T437" i="5"/>
  <c r="T476" i="5"/>
  <c r="T353" i="5"/>
  <c r="T395" i="5"/>
  <c r="T189" i="5"/>
  <c r="T108" i="5"/>
  <c r="T195" i="5"/>
  <c r="T75" i="5"/>
  <c r="T170" i="5"/>
  <c r="T18" i="5"/>
  <c r="T105" i="5"/>
  <c r="T176" i="5"/>
  <c r="T40" i="5"/>
  <c r="T119" i="5"/>
  <c r="T312" i="5"/>
  <c r="T246" i="5"/>
  <c r="T341" i="5"/>
  <c r="T304" i="5"/>
  <c r="T244" i="5"/>
  <c r="T331" i="5"/>
  <c r="T335" i="5"/>
  <c r="T250" i="5"/>
  <c r="T337" i="5"/>
  <c r="T394" i="5"/>
  <c r="T412" i="5"/>
  <c r="T460" i="5"/>
  <c r="T446" i="5"/>
  <c r="T266" i="5"/>
  <c r="T419" i="5"/>
  <c r="T85" i="5"/>
  <c r="T187" i="5"/>
  <c r="T162" i="5"/>
  <c r="T198" i="5"/>
  <c r="T97" i="5"/>
  <c r="T160" i="5"/>
  <c r="T32" i="5"/>
  <c r="T103" i="5"/>
  <c r="T223" i="5"/>
  <c r="T230" i="5"/>
  <c r="T333" i="5"/>
  <c r="T380" i="5"/>
  <c r="T228" i="5"/>
  <c r="T315" i="5"/>
  <c r="T295" i="5"/>
  <c r="T226" i="5"/>
  <c r="T329" i="5"/>
  <c r="T393" i="5"/>
  <c r="T420" i="5"/>
  <c r="T442" i="5"/>
  <c r="T462" i="5"/>
  <c r="T466" i="5"/>
  <c r="T93" i="5"/>
  <c r="T181" i="5"/>
  <c r="T204" i="5"/>
  <c r="T173" i="5"/>
  <c r="T77" i="5"/>
  <c r="T196" i="5"/>
  <c r="T84" i="5"/>
  <c r="T171" i="5"/>
  <c r="T59" i="5"/>
  <c r="T154" i="5"/>
  <c r="T158" i="5"/>
  <c r="T89" i="5"/>
  <c r="T152" i="5"/>
  <c r="T24" i="5"/>
  <c r="T95" i="5"/>
  <c r="T382" i="5"/>
  <c r="T222" i="5"/>
  <c r="T325" i="5"/>
  <c r="T372" i="5"/>
  <c r="T384" i="5"/>
  <c r="T307" i="5"/>
  <c r="T386" i="5"/>
  <c r="T210" i="5"/>
  <c r="T313" i="5"/>
  <c r="T392" i="5"/>
  <c r="T421" i="5"/>
  <c r="T436" i="5"/>
  <c r="T451" i="5"/>
  <c r="T452" i="5"/>
  <c r="T46" i="5"/>
  <c r="T100" i="5"/>
  <c r="T67" i="5"/>
  <c r="T165" i="5"/>
  <c r="T69" i="5"/>
  <c r="T180" i="5"/>
  <c r="T76" i="5"/>
  <c r="T163" i="5"/>
  <c r="T51" i="5"/>
  <c r="T138" i="5"/>
  <c r="T94" i="5"/>
  <c r="T73" i="5"/>
  <c r="T144" i="5"/>
  <c r="T190" i="5"/>
  <c r="T87" i="5"/>
  <c r="T366" i="5"/>
  <c r="T214" i="5"/>
  <c r="T309" i="5"/>
  <c r="T364" i="5"/>
  <c r="T359" i="5"/>
  <c r="T291" i="5"/>
  <c r="T370" i="5"/>
  <c r="T368" i="5"/>
  <c r="T289" i="5"/>
  <c r="T399" i="5"/>
  <c r="T406" i="5"/>
  <c r="T468" i="5"/>
  <c r="T445" i="5"/>
  <c r="T149" i="5"/>
  <c r="T53" i="5"/>
  <c r="T164" i="5"/>
  <c r="T52" i="5"/>
  <c r="T147" i="5"/>
  <c r="T35" i="5"/>
  <c r="T98" i="5"/>
  <c r="T193" i="5"/>
  <c r="T33" i="5"/>
  <c r="T128" i="5"/>
  <c r="T199" i="5"/>
  <c r="T71" i="5"/>
  <c r="T326" i="5"/>
  <c r="T264" i="5"/>
  <c r="T269" i="5"/>
  <c r="T340" i="5"/>
  <c r="T208" i="5"/>
  <c r="T251" i="5"/>
  <c r="T346" i="5"/>
  <c r="T344" i="5"/>
  <c r="T265" i="5"/>
  <c r="T397" i="5"/>
  <c r="T479" i="5"/>
  <c r="T471" i="5"/>
  <c r="T475" i="5"/>
  <c r="T469" i="5"/>
  <c r="T408" i="5"/>
  <c r="T405" i="5"/>
  <c r="T455" i="5"/>
  <c r="T454" i="5"/>
  <c r="T465" i="5"/>
  <c r="T464" i="5"/>
  <c r="T463" i="5"/>
  <c r="T356" i="5"/>
  <c r="T260" i="5"/>
  <c r="T352" i="5"/>
  <c r="T323" i="5"/>
  <c r="T227" i="5"/>
  <c r="T378" i="5"/>
  <c r="T282" i="5"/>
  <c r="T279" i="5"/>
  <c r="T345" i="5"/>
  <c r="T249" i="5"/>
  <c r="T388" i="5"/>
  <c r="T416" i="5"/>
  <c r="T413" i="5"/>
  <c r="T449" i="5"/>
  <c r="T448" i="5"/>
  <c r="T459" i="5"/>
  <c r="T458" i="5"/>
  <c r="T457" i="5"/>
  <c r="T146" i="5"/>
  <c r="T50" i="5"/>
  <c r="T177" i="5"/>
  <c r="T81" i="5"/>
  <c r="T62" i="5"/>
  <c r="T112" i="5"/>
  <c r="T16" i="5"/>
  <c r="T151" i="5"/>
  <c r="T55" i="5"/>
  <c r="T374" i="5"/>
  <c r="T278" i="5"/>
  <c r="T320" i="5"/>
  <c r="T317" i="5"/>
  <c r="T221" i="5"/>
  <c r="T332" i="5"/>
  <c r="T236" i="5"/>
  <c r="T327" i="5"/>
  <c r="T299" i="5"/>
  <c r="T336" i="5"/>
  <c r="T354" i="5"/>
  <c r="T258" i="5"/>
  <c r="T375" i="5"/>
  <c r="T321" i="5"/>
  <c r="T225" i="5"/>
  <c r="T391" i="5"/>
  <c r="T410" i="5"/>
  <c r="T414" i="5"/>
  <c r="T431" i="5"/>
  <c r="T430" i="5"/>
  <c r="T441" i="5"/>
  <c r="T440" i="5"/>
  <c r="T439" i="5"/>
  <c r="T425" i="5"/>
  <c r="T424" i="5"/>
  <c r="T435" i="5"/>
  <c r="T434" i="5"/>
  <c r="T433" i="5"/>
  <c r="T188" i="5"/>
  <c r="T92" i="5"/>
  <c r="T203" i="5"/>
  <c r="T107" i="5"/>
  <c r="T118" i="5"/>
  <c r="T130" i="5"/>
  <c r="T34" i="5"/>
  <c r="T161" i="5"/>
  <c r="T65" i="5"/>
  <c r="T192" i="5"/>
  <c r="T96" i="5"/>
  <c r="T142" i="5"/>
  <c r="T135" i="5"/>
  <c r="T39" i="5"/>
  <c r="T358" i="5"/>
  <c r="T262" i="5"/>
  <c r="T343" i="5"/>
  <c r="T301" i="5"/>
  <c r="T216" i="5"/>
  <c r="T316" i="5"/>
  <c r="T220" i="5"/>
  <c r="T379" i="5"/>
  <c r="T283" i="5"/>
  <c r="T303" i="5"/>
  <c r="T338" i="5"/>
  <c r="T242" i="5"/>
  <c r="T319" i="5"/>
  <c r="T305" i="5"/>
  <c r="T209" i="5"/>
  <c r="T398" i="5"/>
  <c r="T403" i="5"/>
  <c r="T480" i="5"/>
  <c r="T438" i="5"/>
  <c r="T456" i="5"/>
  <c r="T429" i="5"/>
  <c r="T428" i="5"/>
  <c r="T427" i="5"/>
  <c r="T150" i="5"/>
  <c r="T122" i="5"/>
  <c r="T26" i="5"/>
  <c r="T153" i="5"/>
  <c r="T57" i="5"/>
  <c r="T184" i="5"/>
  <c r="T88" i="5"/>
  <c r="T86" i="5"/>
  <c r="T127" i="5"/>
  <c r="T31" i="5"/>
  <c r="T350" i="5"/>
  <c r="T254" i="5"/>
  <c r="T247" i="5"/>
  <c r="T293" i="5"/>
  <c r="T239" i="5"/>
  <c r="T308" i="5"/>
  <c r="T212" i="5"/>
  <c r="T371" i="5"/>
  <c r="T275" i="5"/>
  <c r="T360" i="5"/>
  <c r="T330" i="5"/>
  <c r="T234" i="5"/>
  <c r="T287" i="5"/>
  <c r="T297" i="5"/>
  <c r="T328" i="5"/>
  <c r="T390" i="5"/>
  <c r="T411" i="5"/>
  <c r="T426" i="5"/>
  <c r="T423" i="5"/>
  <c r="C15" i="1"/>
  <c r="D15" i="1" s="1"/>
  <c r="T432" i="5"/>
  <c r="T474" i="5"/>
  <c r="T444" i="5"/>
  <c r="T68" i="5"/>
  <c r="T179" i="5"/>
  <c r="T83" i="5"/>
  <c r="T202" i="5"/>
  <c r="T106" i="5"/>
  <c r="T102" i="5"/>
  <c r="T137" i="5"/>
  <c r="T41" i="5"/>
  <c r="T168" i="5"/>
  <c r="T72" i="5"/>
  <c r="T134" i="5"/>
  <c r="T111" i="5"/>
  <c r="T15" i="5"/>
  <c r="T334" i="5"/>
  <c r="T238" i="5"/>
  <c r="T373" i="5"/>
  <c r="T277" i="5"/>
  <c r="T255" i="5"/>
  <c r="T292" i="5"/>
  <c r="T248" i="5"/>
  <c r="T355" i="5"/>
  <c r="T259" i="5"/>
  <c r="T367" i="5"/>
  <c r="T314" i="5"/>
  <c r="T218" i="5"/>
  <c r="T377" i="5"/>
  <c r="T281" i="5"/>
  <c r="T311" i="5"/>
  <c r="T389" i="5"/>
  <c r="T404" i="5"/>
  <c r="T473" i="5"/>
  <c r="T472" i="5"/>
  <c r="T483" i="5"/>
  <c r="T482" i="5"/>
  <c r="T402" i="5" l="1"/>
  <c r="T422" i="5"/>
  <c r="T13" i="5"/>
  <c r="T387" i="5"/>
  <c r="T207" i="5"/>
  <c r="T12" i="5" l="1"/>
  <c r="T401" i="5"/>
  <c r="T11" i="5" s="1"/>
</calcChain>
</file>

<file path=xl/sharedStrings.xml><?xml version="1.0" encoding="utf-8"?>
<sst xmlns="http://schemas.openxmlformats.org/spreadsheetml/2006/main" count="11581" uniqueCount="2496">
  <si>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</si>
  <si>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</si>
  <si>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</si>
  <si>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</si>
  <si>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</si>
  <si>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גמל להשקעה - כללי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</si>
  <si>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</si>
  <si>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</si>
  <si>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</si>
  <si>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</si>
  <si>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</si>
  <si>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</si>
  <si>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</si>
  <si>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</si>
  <si>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</si>
  <si>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</si>
  <si>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</si>
  <si>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</si>
  <si>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</si>
  <si>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</si>
  <si>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</si>
  <si>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</si>
  <si>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</si>
  <si>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</si>
  <si>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</si>
  <si>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</si>
  <si>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</si>
  <si>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</si>
  <si>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</si>
  <si>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</si>
  <si>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</si>
  <si>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</si>
  <si>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</si>
  <si>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</si>
  <si>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</si>
  <si>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</si>
  <si>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</si>
  <si>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</si>
  <si>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</si>
  <si>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</si>
  <si>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</si>
  <si>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</si>
  <si>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</si>
  <si>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</si>
  <si>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</si>
  <si>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</si>
  <si>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</si>
  <si>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</si>
  <si>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</si>
  <si>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</si>
  <si>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</si>
  <si>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</si>
  <si>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</si>
  <si>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</si>
  <si>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</si>
  <si>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</si>
  <si>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</si>
  <si>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</si>
  <si>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</si>
  <si>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</si>
  <si>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</si>
  <si>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</si>
  <si>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</si>
  <si>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</si>
  <si>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</si>
  <si>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</si>
  <si>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17:31:32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</si>
  <si>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</si>
  <si>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</si>
  <si>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</si>
  <si>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</si>
  <si>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</si>
  <si>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</si>
  <si>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</si>
  <si>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</si>
  <si>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</si>
  <si>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</si>
  <si>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</si>
  <si>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</si>
  <si>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</si>
  <si>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</si>
  <si>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</si>
  <si>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</si>
  <si>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</si>
  <si>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</si>
  <si>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</si>
  <si>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</si>
  <si>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</si>
  <si>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</si>
  <si>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</si>
  <si>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</si>
  <si>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</si>
  <si>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</si>
  <si>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</si>
  <si>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</si>
  <si>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</si>
  <si>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</si>
  <si>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</si>
  <si>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</si>
  <si>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</si>
  <si>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</si>
  <si>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</si>
  <si>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</si>
  <si>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</si>
  <si>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</si>
  <si>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</si>
  <si>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</si>
  <si>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</si>
  <si>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</si>
  <si>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</si>
  <si>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</si>
  <si>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</si>
  <si>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</si>
  <si>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</si>
  <si>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</si>
  <si>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</si>
  <si>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</si>
  <si>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</si>
  <si>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</si>
  <si>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</si>
  <si>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</si>
  <si>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</si>
  <si>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</si>
  <si>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</si>
  <si>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</si>
  <si>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</si>
  <si>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</si>
  <si>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</si>
  <si>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</si>
  <si>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</si>
  <si>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</si>
  <si>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</si>
  <si>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</si>
  <si>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</si>
  <si>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</si>
  <si>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</si>
  <si>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</si>
  <si>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</si>
  <si>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</si>
  <si>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</si>
  <si>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</si>
  <si>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</si>
  <si>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</si>
  <si>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</si>
  <si>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</si>
  <si>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</si>
  <si>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</si>
  <si>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</si>
  <si>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</si>
  <si>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</si>
  <si>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</si>
  <si>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</si>
  <si>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</si>
  <si>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</si>
  <si>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</si>
  <si>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</si>
  <si>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</si>
  <si>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</si>
  <si>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</si>
  <si>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</si>
  <si>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</si>
  <si>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</si>
  <si>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</si>
  <si>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</si>
  <si>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</si>
  <si>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</si>
  <si>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</si>
  <si>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</si>
  <si>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</si>
  <si>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</si>
  <si>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</si>
  <si>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</si>
  <si>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</si>
  <si>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</si>
  <si>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</si>
  <si>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</si>
  <si>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</si>
  <si>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</si>
  <si>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</si>
  <si>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214</t>
  </si>
  <si>
    <t>8240210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</si>
  <si>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</si>
  <si>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</si>
  <si>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</si>
  <si>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1.00% 03/30</t>
  </si>
  <si>
    <t>1160985</t>
  </si>
  <si>
    <t>ממשלתית שקלית 1.3% 04/32</t>
  </si>
  <si>
    <t>1180660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</si>
  <si>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</si>
  <si>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</si>
  <si>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</si>
  <si>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</si>
  <si>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</si>
  <si>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</si>
  <si>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t>ממשלתית שקלית 3.75% 03/47</t>
  </si>
  <si>
    <t>1140193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</si>
  <si>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</si>
  <si>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</si>
  <si>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</si>
  <si>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</si>
  <si>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</si>
  <si>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</si>
  <si>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</si>
  <si>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</si>
  <si>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</si>
  <si>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</si>
  <si>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</si>
  <si>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</si>
  <si>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</si>
  <si>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</si>
  <si>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</si>
  <si>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</si>
  <si>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</si>
  <si>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</si>
  <si>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</si>
  <si>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</si>
  <si>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</si>
  <si>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</si>
  <si>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</si>
  <si>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</si>
  <si>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1.75 07/24</t>
  </si>
  <si>
    <t>US912828Y875</t>
  </si>
  <si>
    <t>NASDAQ</t>
  </si>
  <si>
    <t>T 1.875% 08/24</t>
  </si>
  <si>
    <t>US9128282U35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</si>
  <si>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</si>
  <si>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</si>
  <si>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</si>
  <si>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</si>
  <si>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</si>
  <si>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</si>
  <si>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</si>
  <si>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</si>
  <si>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</si>
  <si>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</si>
  <si>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</si>
  <si>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</si>
  <si>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</si>
  <si>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</si>
  <si>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</si>
  <si>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</si>
  <si>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</si>
  <si>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</si>
  <si>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</si>
  <si>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</si>
  <si>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</si>
  <si>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</si>
  <si>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</si>
  <si>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</si>
  <si>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</si>
  <si>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</si>
  <si>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</si>
  <si>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</si>
  <si>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</si>
  <si>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</si>
  <si>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</si>
  <si>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</si>
  <si>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</si>
  <si>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</si>
  <si>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</si>
  <si>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</si>
  <si>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</si>
  <si>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</si>
  <si>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</si>
  <si>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</si>
  <si>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</si>
  <si>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</si>
  <si>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</si>
  <si>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</si>
  <si>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</si>
  <si>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</si>
  <si>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</si>
  <si>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</si>
  <si>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</si>
  <si>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</si>
  <si>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</si>
  <si>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</si>
  <si>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</si>
  <si>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</si>
  <si>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</si>
  <si>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</si>
  <si>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</si>
  <si>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</si>
  <si>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</si>
  <si>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</si>
  <si>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</si>
  <si>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</si>
  <si>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</si>
  <si>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</si>
  <si>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</si>
  <si>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</si>
  <si>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</si>
  <si>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</si>
  <si>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</si>
  <si>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</si>
  <si>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</si>
  <si>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</si>
  <si>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</si>
  <si>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</si>
  <si>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</si>
  <si>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</si>
  <si>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</si>
  <si>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</si>
  <si>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</si>
  <si>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</si>
  <si>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</si>
  <si>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</si>
  <si>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</si>
  <si>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</si>
  <si>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</si>
  <si>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</si>
  <si>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</si>
  <si>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</si>
  <si>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</si>
  <si>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</si>
  <si>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</si>
  <si>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</si>
  <si>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</si>
  <si>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</si>
  <si>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</si>
  <si>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</si>
  <si>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</si>
  <si>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</si>
  <si>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</si>
  <si>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</si>
  <si>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</si>
  <si>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</si>
  <si>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</si>
  <si>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</si>
  <si>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</si>
  <si>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</si>
  <si>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</si>
  <si>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</si>
  <si>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</si>
  <si>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</si>
  <si>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</si>
  <si>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</si>
  <si>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</si>
  <si>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</si>
  <si>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</si>
  <si>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</si>
  <si>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</si>
  <si>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</si>
  <si>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</si>
  <si>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</si>
  <si>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</si>
  <si>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</si>
  <si>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</si>
  <si>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</si>
  <si>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</si>
  <si>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</si>
  <si>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</si>
  <si>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</si>
  <si>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</si>
  <si>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</si>
  <si>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</si>
  <si>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</si>
  <si>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</si>
  <si>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</si>
  <si>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</si>
  <si>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</si>
  <si>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</si>
  <si>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</si>
  <si>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</si>
  <si>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</si>
  <si>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</si>
  <si>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</si>
  <si>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</si>
  <si>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</si>
  <si>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</si>
  <si>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</si>
  <si>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</si>
  <si>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</si>
  <si>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</si>
  <si>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</si>
  <si>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</si>
  <si>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</si>
  <si>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</si>
  <si>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</si>
  <si>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</si>
  <si>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</si>
  <si>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</si>
  <si>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</si>
  <si>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</si>
  <si>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</si>
  <si>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</si>
  <si>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</si>
  <si>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</si>
  <si>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</si>
  <si>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</si>
  <si>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</si>
  <si>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</si>
  <si>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</si>
  <si>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</si>
  <si>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</si>
  <si>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</si>
  <si>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</si>
  <si>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</si>
  <si>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</si>
  <si>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</si>
  <si>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</si>
  <si>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</si>
  <si>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</si>
  <si>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</si>
  <si>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</si>
  <si>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</si>
  <si>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</si>
  <si>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</si>
  <si>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</si>
  <si>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</si>
  <si>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</si>
  <si>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</si>
  <si>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</si>
  <si>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</si>
  <si>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</si>
  <si>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</si>
  <si>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</si>
  <si>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</si>
  <si>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</si>
  <si>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</si>
  <si>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</si>
  <si>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</si>
  <si>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</si>
  <si>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</si>
  <si>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</si>
  <si>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</si>
  <si>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</si>
  <si>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</si>
  <si>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</si>
  <si>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</si>
  <si>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</si>
  <si>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</si>
  <si>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</si>
  <si>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</si>
  <si>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</si>
  <si>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</si>
  <si>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</si>
  <si>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</si>
  <si>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</si>
  <si>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</si>
  <si>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</si>
  <si>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</si>
  <si>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</si>
  <si>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</si>
  <si>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</si>
  <si>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</si>
  <si>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</si>
  <si>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</si>
  <si>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</si>
  <si>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</si>
  <si>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</si>
  <si>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</si>
  <si>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</si>
  <si>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</si>
  <si>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</si>
  <si>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</si>
  <si>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</si>
  <si>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</si>
  <si>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</si>
  <si>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</si>
  <si>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</si>
  <si>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</si>
  <si>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</si>
  <si>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</si>
  <si>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</si>
  <si>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</si>
  <si>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</si>
  <si>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</si>
  <si>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</si>
  <si>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</si>
  <si>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</si>
  <si>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</si>
  <si>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</si>
  <si>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</si>
  <si>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</si>
  <si>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</si>
  <si>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</si>
  <si>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</si>
  <si>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</si>
  <si>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</si>
  <si>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Aa3.il</t>
  </si>
  <si>
    <t>ישרס אגח יט</t>
  </si>
  <si>
    <t>6130348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</si>
  <si>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</si>
  <si>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</si>
  <si>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</si>
  <si>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</si>
  <si>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</si>
  <si>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</si>
  <si>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</si>
  <si>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</si>
  <si>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</si>
  <si>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</si>
  <si>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</si>
  <si>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</si>
  <si>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</si>
  <si>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</si>
  <si>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</si>
  <si>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</si>
  <si>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</si>
  <si>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</si>
  <si>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</si>
  <si>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</si>
  <si>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</si>
  <si>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</si>
  <si>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</si>
  <si>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</si>
  <si>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</si>
  <si>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</si>
  <si>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</si>
  <si>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</si>
  <si>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</si>
  <si>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</si>
  <si>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</si>
  <si>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</si>
  <si>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</si>
  <si>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</si>
  <si>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</si>
  <si>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</si>
  <si>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</si>
  <si>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</si>
  <si>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</si>
  <si>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</si>
  <si>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</si>
  <si>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</si>
  <si>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</si>
  <si>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</si>
  <si>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</si>
  <si>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</si>
  <si>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</si>
  <si>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</si>
  <si>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</si>
  <si>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</si>
  <si>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</si>
  <si>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</si>
  <si>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</si>
  <si>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</si>
  <si>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</si>
  <si>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</si>
  <si>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</si>
  <si>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</si>
  <si>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</si>
  <si>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</si>
  <si>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</si>
  <si>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</si>
  <si>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</si>
  <si>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</si>
  <si>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</si>
  <si>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</si>
  <si>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</si>
  <si>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</si>
  <si>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</si>
  <si>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</si>
  <si>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</si>
  <si>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</si>
  <si>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</si>
  <si>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</si>
  <si>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</si>
  <si>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</si>
  <si>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</si>
  <si>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</si>
  <si>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</si>
  <si>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</si>
  <si>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</si>
  <si>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</si>
  <si>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</si>
  <si>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</si>
  <si>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</si>
  <si>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</si>
  <si>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</si>
  <si>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</si>
  <si>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</si>
  <si>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</si>
  <si>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</si>
  <si>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</si>
  <si>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</si>
  <si>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</si>
  <si>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</si>
  <si>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</si>
  <si>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</si>
  <si>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</si>
  <si>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</si>
  <si>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</si>
  <si>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</si>
  <si>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</si>
  <si>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</si>
  <si>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</si>
  <si>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</si>
  <si>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</si>
  <si>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</si>
  <si>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</si>
  <si>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</si>
  <si>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</si>
  <si>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</si>
  <si>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</si>
  <si>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</si>
  <si>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</si>
  <si>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</si>
  <si>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</si>
  <si>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</si>
  <si>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</si>
  <si>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</si>
  <si>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</si>
  <si>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</si>
  <si>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</si>
  <si>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</si>
  <si>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</si>
  <si>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</si>
  <si>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</si>
  <si>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</si>
  <si>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</si>
  <si>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</si>
  <si>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</si>
  <si>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</si>
  <si>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</si>
  <si>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</si>
  <si>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</si>
  <si>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</si>
  <si>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</si>
  <si>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</si>
  <si>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</si>
  <si>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</si>
  <si>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</si>
  <si>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ג</t>
  </si>
  <si>
    <t>1133040</t>
  </si>
  <si>
    <t>ilBBB+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</si>
  <si>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</si>
  <si>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</si>
  <si>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</si>
  <si>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</si>
  <si>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</si>
  <si>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</si>
  <si>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</si>
  <si>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</si>
  <si>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</si>
  <si>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</si>
  <si>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</si>
  <si>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</si>
  <si>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</si>
  <si>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חנן מור אגח ט</t>
  </si>
  <si>
    <t>1160506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</si>
  <si>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</si>
  <si>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</si>
  <si>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</si>
  <si>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</si>
  <si>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</si>
  <si>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</si>
  <si>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</si>
  <si>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</si>
  <si>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</si>
  <si>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</si>
  <si>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</si>
  <si>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</si>
  <si>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</si>
  <si>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</si>
  <si>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</si>
  <si>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</si>
  <si>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</si>
  <si>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</si>
  <si>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</si>
  <si>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</si>
  <si>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</si>
  <si>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</si>
  <si>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</si>
  <si>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</si>
  <si>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</si>
  <si>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</si>
  <si>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</si>
  <si>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</si>
  <si>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</si>
  <si>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</si>
  <si>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</si>
  <si>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</si>
  <si>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</si>
  <si>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</si>
  <si>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</si>
  <si>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</si>
  <si>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40</t>
  </si>
  <si>
    <t>2310167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</si>
  <si>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</si>
  <si>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</si>
  <si>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</si>
  <si>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</si>
  <si>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</si>
  <si>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</si>
  <si>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</si>
  <si>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</si>
  <si>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</si>
  <si>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</si>
  <si>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</si>
  <si>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</si>
  <si>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</si>
  <si>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</si>
  <si>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</si>
  <si>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</si>
  <si>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</si>
  <si>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</si>
  <si>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</si>
  <si>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</si>
  <si>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</si>
  <si>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</si>
  <si>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</si>
  <si>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</si>
  <si>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</si>
  <si>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</si>
  <si>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</si>
  <si>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</si>
  <si>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</si>
  <si>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</si>
  <si>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</si>
  <si>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</si>
  <si>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</si>
  <si>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</si>
  <si>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</si>
  <si>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</si>
  <si>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</si>
  <si>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</si>
  <si>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</si>
  <si>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</si>
  <si>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</si>
  <si>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</si>
  <si>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</si>
  <si>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</si>
  <si>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</si>
  <si>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</si>
  <si>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</si>
  <si>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</si>
  <si>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</si>
  <si>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</si>
  <si>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</si>
  <si>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</si>
  <si>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</si>
  <si>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</si>
  <si>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</si>
  <si>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</si>
  <si>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</si>
  <si>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</si>
  <si>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</si>
  <si>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שלמה החז אגח יט</t>
  </si>
  <si>
    <t>1192731</t>
  </si>
  <si>
    <t>אלוני חץ אגח י</t>
  </si>
  <si>
    <t>3900362</t>
  </si>
  <si>
    <t>אלוני חץ אגח יא</t>
  </si>
  <si>
    <t>3900487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</si>
  <si>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</si>
  <si>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</si>
  <si>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</si>
  <si>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</si>
  <si>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</si>
  <si>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</si>
  <si>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</si>
  <si>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</si>
  <si>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</si>
  <si>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</si>
  <si>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</si>
  <si>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</si>
  <si>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</si>
  <si>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</si>
  <si>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</si>
  <si>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</si>
  <si>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</si>
  <si>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</si>
  <si>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ביטוח אגח ג</t>
  </si>
  <si>
    <t>1201391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</si>
  <si>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</si>
  <si>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</si>
  <si>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</si>
  <si>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</si>
  <si>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</si>
  <si>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</si>
  <si>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</si>
  <si>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</si>
  <si>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</si>
  <si>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</si>
  <si>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</si>
  <si>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</si>
  <si>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</si>
  <si>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</si>
  <si>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</si>
  <si>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</si>
  <si>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</si>
  <si>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</si>
  <si>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</si>
  <si>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</si>
  <si>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</si>
  <si>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</si>
  <si>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</si>
  <si>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</si>
  <si>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</si>
  <si>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</si>
  <si>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</si>
  <si>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</si>
  <si>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</si>
  <si>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</si>
  <si>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</si>
  <si>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</si>
  <si>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</si>
  <si>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</si>
  <si>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</si>
  <si>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</si>
  <si>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</si>
  <si>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</si>
  <si>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</si>
  <si>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</si>
  <si>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</si>
  <si>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</si>
  <si>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</si>
  <si>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</si>
  <si>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</si>
  <si>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</si>
  <si>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</si>
  <si>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</si>
  <si>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</si>
  <si>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ז</t>
  </si>
  <si>
    <t>1141191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</si>
  <si>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</si>
  <si>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</si>
  <si>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</si>
  <si>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</si>
  <si>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</si>
  <si>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</si>
  <si>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</si>
  <si>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</si>
  <si>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</si>
  <si>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</si>
  <si>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</si>
  <si>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</t>
  </si>
  <si>
    <t>מגדל הון אגח ט</t>
  </si>
  <si>
    <t>1185628</t>
  </si>
  <si>
    <t>מגדל הון אגח י</t>
  </si>
  <si>
    <t>1192079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</si>
  <si>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</si>
  <si>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</si>
  <si>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</si>
  <si>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</si>
  <si>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</si>
  <si>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</si>
  <si>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</si>
  <si>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</si>
  <si>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</si>
  <si>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</si>
  <si>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</si>
  <si>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</si>
  <si>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</si>
  <si>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</si>
  <si>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</si>
  <si>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</si>
  <si>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</si>
  <si>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</si>
  <si>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</si>
  <si>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</si>
  <si>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</si>
  <si>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</si>
  <si>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</si>
  <si>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</si>
  <si>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</si>
  <si>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</si>
  <si>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</si>
  <si>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</si>
  <si>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</si>
  <si>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</si>
  <si>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</si>
  <si>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</si>
  <si>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</si>
  <si>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</si>
  <si>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</si>
  <si>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</si>
  <si>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</si>
  <si>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</si>
  <si>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</si>
  <si>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</si>
  <si>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</si>
  <si>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</si>
  <si>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</si>
  <si>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ספנסר אגח ד</t>
  </si>
  <si>
    <t>1188788</t>
  </si>
  <si>
    <t>פנינסולה אגח ג</t>
  </si>
  <si>
    <t>3330222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</si>
  <si>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</si>
  <si>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</si>
  <si>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</si>
  <si>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</si>
  <si>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</si>
  <si>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</si>
  <si>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</si>
  <si>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</si>
  <si>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</si>
  <si>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</si>
  <si>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החזקות אגח להמרה 1</t>
  </si>
  <si>
    <t>1169721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</si>
  <si>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</si>
  <si>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</si>
  <si>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</si>
  <si>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</si>
  <si>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</si>
  <si>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</si>
  <si>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</si>
  <si>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</si>
  <si>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</si>
  <si>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</si>
  <si>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</si>
  <si>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</si>
  <si>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</si>
  <si>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</si>
  <si>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</si>
  <si>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</si>
  <si>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</si>
  <si>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</si>
  <si>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</si>
  <si>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</si>
  <si>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</si>
  <si>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</si>
  <si>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</si>
  <si>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</si>
  <si>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</si>
  <si>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</si>
  <si>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</si>
  <si>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</si>
  <si>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</si>
  <si>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</si>
  <si>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</si>
  <si>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</si>
  <si>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</si>
  <si>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</si>
  <si>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</si>
  <si>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</si>
  <si>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</si>
  <si>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</si>
  <si>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</si>
  <si>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</si>
  <si>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</si>
  <si>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</si>
  <si>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</si>
  <si>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</si>
  <si>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</si>
  <si>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</si>
  <si>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</si>
  <si>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</si>
  <si>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</si>
  <si>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</si>
  <si>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</si>
  <si>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</si>
  <si>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</si>
  <si>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</si>
  <si>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</si>
  <si>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מלרן אגח ד</t>
  </si>
  <si>
    <t>1186865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</si>
  <si>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</si>
  <si>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</si>
  <si>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</si>
  <si>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</si>
  <si>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</si>
  <si>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</si>
  <si>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</si>
  <si>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</si>
  <si>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</si>
  <si>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</si>
  <si>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</si>
  <si>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</si>
  <si>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</si>
  <si>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</si>
  <si>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</si>
  <si>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</si>
  <si>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</si>
  <si>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</si>
  <si>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</si>
  <si>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</si>
  <si>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</si>
  <si>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</si>
  <si>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</si>
  <si>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</si>
  <si>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</si>
  <si>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</si>
  <si>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</si>
  <si>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</si>
  <si>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</si>
  <si>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</si>
  <si>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</si>
  <si>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</si>
  <si>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</si>
  <si>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</si>
  <si>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</si>
  <si>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</si>
  <si>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</si>
  <si>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</si>
  <si>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</si>
  <si>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</si>
  <si>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</si>
  <si>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</si>
  <si>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</si>
  <si>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חנן מוןר אגח יג</t>
  </si>
  <si>
    <t>1181502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</si>
  <si>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</si>
  <si>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</si>
  <si>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</si>
  <si>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</si>
  <si>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</si>
  <si>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</si>
  <si>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</si>
  <si>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</si>
  <si>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</si>
  <si>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</si>
  <si>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</si>
  <si>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</si>
  <si>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</si>
  <si>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</si>
  <si>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</si>
  <si>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</si>
  <si>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</si>
  <si>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</si>
  <si>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</si>
  <si>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</si>
  <si>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</si>
  <si>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</si>
  <si>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</si>
  <si>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</si>
  <si>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</si>
  <si>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</si>
  <si>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</si>
  <si>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</si>
  <si>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</si>
  <si>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</si>
  <si>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</si>
  <si>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</si>
  <si>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</si>
  <si>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</si>
  <si>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</si>
  <si>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</si>
  <si>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</si>
  <si>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</si>
  <si>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</si>
  <si>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</si>
  <si>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</si>
  <si>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</si>
  <si>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</si>
  <si>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</si>
  <si>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</si>
  <si>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</si>
  <si>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</si>
  <si>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</si>
  <si>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</si>
  <si>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</si>
  <si>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</si>
  <si>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</si>
  <si>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</si>
  <si>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</si>
  <si>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</si>
  <si>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</si>
  <si>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</si>
  <si>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</si>
  <si>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</si>
  <si>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</si>
  <si>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</si>
  <si>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</si>
  <si>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</si>
  <si>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</si>
  <si>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</si>
  <si>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</si>
  <si>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</si>
  <si>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</si>
  <si>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</si>
  <si>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</si>
  <si>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</si>
  <si>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</si>
  <si>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</si>
  <si>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</si>
  <si>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</si>
  <si>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</si>
  <si>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</si>
  <si>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</si>
  <si>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</si>
  <si>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</si>
  <si>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</si>
  <si>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</si>
  <si>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</si>
  <si>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</si>
  <si>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</si>
  <si>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</si>
  <si>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</si>
  <si>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</si>
  <si>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</si>
  <si>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</si>
  <si>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</si>
  <si>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</si>
  <si>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</si>
  <si>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</si>
  <si>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</si>
  <si>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3.75 05/27</t>
  </si>
  <si>
    <t>XS2406607098</t>
  </si>
  <si>
    <t>Pharmaceuticals &amp; Biotechnology</t>
  </si>
  <si>
    <t>TEVA 4.375 5/30</t>
  </si>
  <si>
    <t>XS2406607171</t>
  </si>
  <si>
    <t>TEVA 4.75 05/27</t>
  </si>
  <si>
    <t>US88167AAP66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</si>
  <si>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</si>
  <si>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</si>
  <si>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</si>
  <si>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</si>
  <si>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</si>
  <si>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</si>
  <si>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</si>
  <si>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</si>
  <si>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</si>
  <si>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</si>
  <si>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</si>
  <si>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</si>
  <si>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</si>
  <si>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</si>
  <si>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</si>
  <si>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</si>
  <si>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</si>
  <si>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</si>
  <si>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</si>
  <si>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</si>
  <si>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</si>
  <si>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</si>
  <si>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</si>
  <si>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</si>
  <si>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</si>
  <si>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</si>
  <si>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</si>
  <si>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</si>
  <si>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</si>
  <si>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</si>
  <si>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</si>
  <si>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</si>
  <si>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</si>
  <si>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</si>
  <si>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</si>
  <si>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</si>
  <si>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</si>
  <si>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</si>
  <si>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</si>
  <si>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</si>
  <si>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</si>
  <si>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</si>
  <si>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</si>
  <si>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</si>
  <si>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</si>
  <si>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CVS 5.3 15/6/33</t>
  </si>
  <si>
    <t>US126650DY37</t>
  </si>
  <si>
    <t>DELL 5.75 02/33</t>
  </si>
  <si>
    <t>US24703DBL47</t>
  </si>
  <si>
    <t>DG 5.45 07/33</t>
  </si>
  <si>
    <t>US256677AP01</t>
  </si>
  <si>
    <t>Consumer Durables &amp; Apparel</t>
  </si>
  <si>
    <t>EDF 5.7 5/28</t>
  </si>
  <si>
    <t>USF29416AB40</t>
  </si>
  <si>
    <t>Utilities</t>
  </si>
  <si>
    <t>EDF 6.25 05/33</t>
  </si>
  <si>
    <t>US28504DAC74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</si>
  <si>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</si>
  <si>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</si>
  <si>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</si>
  <si>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</si>
  <si>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</si>
  <si>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</si>
  <si>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</si>
  <si>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</si>
  <si>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</si>
  <si>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</si>
  <si>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</si>
  <si>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</si>
  <si>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</si>
  <si>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</si>
  <si>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</si>
  <si>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</si>
  <si>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</si>
  <si>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</si>
  <si>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</si>
  <si>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</si>
  <si>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</si>
  <si>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</si>
  <si>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</si>
  <si>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</si>
  <si>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</si>
  <si>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</si>
  <si>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</si>
  <si>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</si>
  <si>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</si>
  <si>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</si>
  <si>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</si>
  <si>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</si>
  <si>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</si>
  <si>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</si>
  <si>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</si>
  <si>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</si>
  <si>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</si>
  <si>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</si>
  <si>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</si>
  <si>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</si>
  <si>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</si>
  <si>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</si>
  <si>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</si>
  <si>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</si>
  <si>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</si>
  <si>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</si>
  <si>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</si>
  <si>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</si>
  <si>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</si>
  <si>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</si>
  <si>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</si>
  <si>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</si>
  <si>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</si>
  <si>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</si>
  <si>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</si>
  <si>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</si>
  <si>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</si>
  <si>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</si>
  <si>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</si>
  <si>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</si>
  <si>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</si>
  <si>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</si>
  <si>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</si>
  <si>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</si>
  <si>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</si>
  <si>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</si>
  <si>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</si>
  <si>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</si>
  <si>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</si>
  <si>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</si>
  <si>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</si>
  <si>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</si>
  <si>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</si>
  <si>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</si>
  <si>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</si>
  <si>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</si>
  <si>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</si>
  <si>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</si>
  <si>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</si>
  <si>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</si>
  <si>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</si>
  <si>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</si>
  <si>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</si>
  <si>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</si>
  <si>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</si>
  <si>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</si>
  <si>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</si>
  <si>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</si>
  <si>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</si>
  <si>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</si>
  <si>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</si>
  <si>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</si>
  <si>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</si>
  <si>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</si>
  <si>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</si>
  <si>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</si>
  <si>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</si>
  <si>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</si>
  <si>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</si>
  <si>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</si>
  <si>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</si>
  <si>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</si>
  <si>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</si>
  <si>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</si>
  <si>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</si>
  <si>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</si>
  <si>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</si>
  <si>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</si>
  <si>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</si>
  <si>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</si>
  <si>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</si>
  <si>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</si>
  <si>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</si>
  <si>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</si>
  <si>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</si>
  <si>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</si>
  <si>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</si>
  <si>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</si>
  <si>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</si>
  <si>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</si>
  <si>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</si>
  <si>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</si>
  <si>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</si>
  <si>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</si>
  <si>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</si>
  <si>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</si>
  <si>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</si>
  <si>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</si>
  <si>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</si>
  <si>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</si>
  <si>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</si>
  <si>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</si>
  <si>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</si>
  <si>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</si>
  <si>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</si>
  <si>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</si>
  <si>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</si>
  <si>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</si>
  <si>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</si>
  <si>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</si>
  <si>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</si>
  <si>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</si>
  <si>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</si>
  <si>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</si>
  <si>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</si>
  <si>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</si>
  <si>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</si>
  <si>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</si>
  <si>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</si>
  <si>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</si>
  <si>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</si>
  <si>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תוכנה ואינטרנט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</si>
  <si>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</si>
  <si>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</si>
  <si>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</si>
  <si>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נקסט ויז'ן</t>
  </si>
  <si>
    <t>1176593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</si>
  <si>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</si>
  <si>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</si>
  <si>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</si>
  <si>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</si>
  <si>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</si>
  <si>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</si>
  <si>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</si>
  <si>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</si>
  <si>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</si>
  <si>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משק אנרגיה</t>
  </si>
  <si>
    <t>1166974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</si>
  <si>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</si>
  <si>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</si>
  <si>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</si>
  <si>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</si>
  <si>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</si>
  <si>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</si>
  <si>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</si>
  <si>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</si>
  <si>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</si>
  <si>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</si>
  <si>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</si>
  <si>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</si>
  <si>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</si>
  <si>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</si>
  <si>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</si>
  <si>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</si>
  <si>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</si>
  <si>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</si>
  <si>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</si>
  <si>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</si>
  <si>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</si>
  <si>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</si>
  <si>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</si>
  <si>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</si>
  <si>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</si>
  <si>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</si>
  <si>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דלק רכב מ"ר 1 ש"ח        </t>
  </si>
  <si>
    <t>829010</t>
  </si>
  <si>
    <t>קרסו מוטורס</t>
  </si>
  <si>
    <t>1123850</t>
  </si>
  <si>
    <t>אינרום בנייה מ"ר</t>
  </si>
  <si>
    <t>1132356</t>
  </si>
  <si>
    <t xml:space="preserve">ג'י סיטי בע"מ            </t>
  </si>
  <si>
    <t>126011</t>
  </si>
  <si>
    <t>סאמיט        1 שח</t>
  </si>
  <si>
    <t>1081686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</si>
  <si>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</si>
  <si>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</si>
  <si>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</si>
  <si>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</si>
  <si>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</si>
  <si>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</si>
  <si>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</si>
  <si>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</si>
  <si>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</si>
  <si>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</si>
  <si>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</si>
  <si>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</si>
  <si>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</si>
  <si>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</si>
  <si>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</si>
  <si>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</si>
  <si>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</si>
  <si>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</si>
  <si>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</si>
  <si>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</si>
  <si>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</si>
  <si>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</si>
  <si>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</si>
  <si>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</si>
  <si>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</si>
  <si>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</si>
  <si>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</si>
  <si>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</si>
  <si>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</si>
  <si>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</si>
  <si>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</si>
  <si>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שירותים פיננסיים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</si>
  <si>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</si>
  <si>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</si>
  <si>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</si>
  <si>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</si>
  <si>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</si>
  <si>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</si>
  <si>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</si>
  <si>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</si>
  <si>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</si>
  <si>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</si>
  <si>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</si>
  <si>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</si>
  <si>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</si>
  <si>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</si>
  <si>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11722870</t>
  </si>
  <si>
    <t>מכלול מימון</t>
  </si>
  <si>
    <t>1179753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</si>
  <si>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</si>
  <si>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</si>
  <si>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</si>
  <si>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</si>
  <si>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</si>
  <si>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</si>
  <si>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</si>
  <si>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</si>
  <si>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</si>
  <si>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</si>
  <si>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</si>
  <si>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</si>
  <si>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>מנרה יהש</t>
  </si>
  <si>
    <t>1178474</t>
  </si>
  <si>
    <t>השקעות בהייטק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</si>
  <si>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</si>
  <si>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</si>
  <si>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</si>
  <si>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</si>
  <si>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</si>
  <si>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</si>
  <si>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</si>
  <si>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</si>
  <si>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</si>
  <si>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</si>
  <si>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</si>
  <si>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</si>
  <si>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</si>
  <si>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</si>
  <si>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</si>
  <si>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</si>
  <si>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</si>
  <si>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</si>
  <si>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</si>
  <si>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</si>
  <si>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</si>
  <si>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</si>
  <si>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</si>
  <si>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</si>
  <si>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</si>
  <si>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</si>
  <si>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</si>
  <si>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</si>
  <si>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</si>
  <si>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</si>
  <si>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</si>
  <si>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</si>
  <si>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</si>
  <si>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</si>
  <si>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</si>
  <si>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</si>
  <si>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</si>
  <si>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</si>
  <si>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</si>
  <si>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</si>
  <si>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</si>
  <si>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</si>
  <si>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</si>
  <si>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</si>
  <si>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</si>
  <si>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זוז פאוור</t>
  </si>
  <si>
    <t>1174184</t>
  </si>
  <si>
    <t>קלינטק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</si>
  <si>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</si>
  <si>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</si>
  <si>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</si>
  <si>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</si>
  <si>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</si>
  <si>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</si>
  <si>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</si>
  <si>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</si>
  <si>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</si>
  <si>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</si>
  <si>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</si>
  <si>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</si>
  <si>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</si>
  <si>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</si>
  <si>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</si>
  <si>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</si>
  <si>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</si>
  <si>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</si>
  <si>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</si>
  <si>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</si>
  <si>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</si>
  <si>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</si>
  <si>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</si>
  <si>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</si>
  <si>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</si>
  <si>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</si>
  <si>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</si>
  <si>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</si>
  <si>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</si>
  <si>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</si>
  <si>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</si>
  <si>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</si>
  <si>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</si>
  <si>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</si>
  <si>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</si>
  <si>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</si>
  <si>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</si>
  <si>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</si>
  <si>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</si>
  <si>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</si>
  <si>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</si>
  <si>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</si>
  <si>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</si>
  <si>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</si>
  <si>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</si>
  <si>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</si>
  <si>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</si>
  <si>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</si>
  <si>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</si>
  <si>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</si>
  <si>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</si>
  <si>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</si>
  <si>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</si>
  <si>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</si>
  <si>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</si>
  <si>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</si>
  <si>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</si>
  <si>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</si>
  <si>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</si>
  <si>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</si>
  <si>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</si>
  <si>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</si>
  <si>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</si>
  <si>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</si>
  <si>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</si>
  <si>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</si>
  <si>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</si>
  <si>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</si>
  <si>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</si>
  <si>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</si>
  <si>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</si>
  <si>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</si>
  <si>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</si>
  <si>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</si>
  <si>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</si>
  <si>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</si>
  <si>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</si>
  <si>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</si>
  <si>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</si>
  <si>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</si>
  <si>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</si>
  <si>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</si>
  <si>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</si>
  <si>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</si>
  <si>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</si>
  <si>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</si>
  <si>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</si>
  <si>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</si>
  <si>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</si>
  <si>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</si>
  <si>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</si>
  <si>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</si>
  <si>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</si>
  <si>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NOVARATIS AG SPONSORED ADR</t>
  </si>
  <si>
    <t>US66987V1098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</si>
  <si>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</si>
  <si>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</si>
  <si>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</si>
  <si>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</si>
  <si>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</si>
  <si>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</si>
  <si>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</si>
  <si>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</si>
  <si>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</si>
  <si>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</si>
  <si>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</si>
  <si>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</si>
  <si>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</si>
  <si>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</si>
  <si>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</si>
  <si>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</si>
  <si>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</si>
  <si>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</si>
  <si>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</si>
  <si>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</si>
  <si>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</si>
  <si>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</si>
  <si>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</si>
  <si>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</si>
  <si>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</si>
  <si>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</si>
  <si>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</si>
  <si>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</si>
  <si>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</si>
  <si>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</si>
  <si>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</si>
  <si>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</si>
  <si>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</si>
  <si>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</si>
  <si>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</si>
  <si>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</si>
  <si>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</si>
  <si>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</si>
  <si>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</si>
  <si>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</si>
  <si>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</si>
  <si>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</si>
  <si>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</si>
  <si>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</si>
  <si>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</si>
  <si>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</si>
  <si>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</si>
  <si>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</si>
  <si>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t xml:space="preserve">                    SP 500 PTF</t>
  </si>
  <si>
    <t>5127469</t>
  </si>
  <si>
    <t>מניות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</si>
  <si>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</si>
  <si>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</si>
  <si>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</si>
  <si>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</si>
  <si>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</si>
  <si>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</si>
  <si>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</si>
  <si>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</si>
  <si>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</si>
  <si>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</si>
  <si>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</si>
  <si>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</si>
  <si>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</si>
  <si>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</si>
  <si>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גרופ 107 אפ 1</t>
  </si>
  <si>
    <t>1180199</t>
  </si>
  <si>
    <t>השקעות ואחזקות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</si>
  <si>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</si>
  <si>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</si>
  <si>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</si>
  <si>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</si>
  <si>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</si>
  <si>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</si>
  <si>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</si>
  <si>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</si>
  <si>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</si>
  <si>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</si>
  <si>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</si>
  <si>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</si>
  <si>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</si>
  <si>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</si>
  <si>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</si>
  <si>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</si>
  <si>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</si>
  <si>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</si>
  <si>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</si>
  <si>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</si>
  <si>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</si>
  <si>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</si>
  <si>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</si>
  <si>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</si>
  <si>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</si>
  <si>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</si>
  <si>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</si>
  <si>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</si>
  <si>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</si>
  <si>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</si>
  <si>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</si>
  <si>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</si>
  <si>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</si>
  <si>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</si>
  <si>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</si>
  <si>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</si>
  <si>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</si>
  <si>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</si>
  <si>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</si>
  <si>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</si>
  <si>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</si>
  <si>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</si>
  <si>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</si>
  <si>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</si>
  <si>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</si>
  <si>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</si>
  <si>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</si>
  <si>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</si>
  <si>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</si>
  <si>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</si>
  <si>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</si>
  <si>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</si>
  <si>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</si>
  <si>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</si>
  <si>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</si>
  <si>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</si>
  <si>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</si>
  <si>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</si>
  <si>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</si>
  <si>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</si>
  <si>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</si>
  <si>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</si>
  <si>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</si>
  <si>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</si>
  <si>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</si>
  <si>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</si>
  <si>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</si>
  <si>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</si>
  <si>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</si>
  <si>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</si>
  <si>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</si>
  <si>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</si>
  <si>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</si>
  <si>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</si>
  <si>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</si>
  <si>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</si>
  <si>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</si>
  <si>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</si>
  <si>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</si>
  <si>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</si>
  <si>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</si>
  <si>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</si>
  <si>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</si>
  <si>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</si>
  <si>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</si>
  <si>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</si>
  <si>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</si>
  <si>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</si>
  <si>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</si>
  <si>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</si>
  <si>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</si>
  <si>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</si>
  <si>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</si>
  <si>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</si>
  <si>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</si>
  <si>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</si>
  <si>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</si>
  <si>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</si>
  <si>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</si>
  <si>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</si>
  <si>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</si>
  <si>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</si>
  <si>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</si>
  <si>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</si>
  <si>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</si>
  <si>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</si>
  <si>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</si>
  <si>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</si>
  <si>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</si>
  <si>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</si>
  <si>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</si>
  <si>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</si>
  <si>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</si>
  <si>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</si>
  <si>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</si>
  <si>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</si>
  <si>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</si>
  <si>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</si>
  <si>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</si>
  <si>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</si>
  <si>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</si>
  <si>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</si>
  <si>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</si>
  <si>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</si>
  <si>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</si>
  <si>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</si>
  <si>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</si>
  <si>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</si>
  <si>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</si>
  <si>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</si>
  <si>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</si>
  <si>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</si>
  <si>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</si>
  <si>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</si>
  <si>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</si>
  <si>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</si>
  <si>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</si>
  <si>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</si>
  <si>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</si>
  <si>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</si>
  <si>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</si>
  <si>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</si>
  <si>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</si>
  <si>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</si>
  <si>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</si>
  <si>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</si>
  <si>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</si>
  <si>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</si>
  <si>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</si>
  <si>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</si>
  <si>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</si>
  <si>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</si>
  <si>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</si>
  <si>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</si>
  <si>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</si>
  <si>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</si>
  <si>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</si>
  <si>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</si>
  <si>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</si>
  <si>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</si>
  <si>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</si>
  <si>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</si>
  <si>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</si>
  <si>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</si>
  <si>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</si>
  <si>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</si>
  <si>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</si>
  <si>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</si>
  <si>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</si>
  <si>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</si>
  <si>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</si>
  <si>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</si>
  <si>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</si>
  <si>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</si>
  <si>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</si>
  <si>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</si>
  <si>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</si>
  <si>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</si>
  <si>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</si>
  <si>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</si>
  <si>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</si>
  <si>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</si>
  <si>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</si>
  <si>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</si>
  <si>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</si>
  <si>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</si>
  <si>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</si>
  <si>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</si>
  <si>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</si>
  <si>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</si>
  <si>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</si>
  <si>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</si>
  <si>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</si>
  <si>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</si>
  <si>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</si>
  <si>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</si>
  <si>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</si>
  <si>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</si>
  <si>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</si>
  <si>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</si>
  <si>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</si>
  <si>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</si>
  <si>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</si>
  <si>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</si>
  <si>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</si>
  <si>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</si>
  <si>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</si>
  <si>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</si>
  <si>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</si>
  <si>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</si>
  <si>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</si>
  <si>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</si>
  <si>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</si>
  <si>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</si>
  <si>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</si>
  <si>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</si>
  <si>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</si>
  <si>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</si>
  <si>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</si>
  <si>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</si>
  <si>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</si>
  <si>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</si>
  <si>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</si>
  <si>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</si>
  <si>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</si>
  <si>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</si>
  <si>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</si>
  <si>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</si>
  <si>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</si>
  <si>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</si>
  <si>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</si>
  <si>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</si>
  <si>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</si>
  <si>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</si>
  <si>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</si>
  <si>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</si>
  <si>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</si>
  <si>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</si>
  <si>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</si>
  <si>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</si>
  <si>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</si>
  <si>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</si>
  <si>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</si>
  <si>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CANDID 2</t>
  </si>
  <si>
    <t>11020458</t>
  </si>
  <si>
    <t>CARESYNTAX</t>
  </si>
  <si>
    <t>11019265</t>
  </si>
  <si>
    <t>PROSPECT CAPITAL CORP</t>
  </si>
  <si>
    <t>US74348T5083</t>
  </si>
  <si>
    <t>RONSON DEVELOPMENT SE</t>
  </si>
  <si>
    <t>11019575</t>
  </si>
  <si>
    <t>SHOWFIELDS</t>
  </si>
  <si>
    <t>11019982</t>
  </si>
  <si>
    <t>SHOWFIELDS 2</t>
  </si>
  <si>
    <t>11020483</t>
  </si>
  <si>
    <t>WISENSE TECHNOLOGIE</t>
  </si>
  <si>
    <t>11019193</t>
  </si>
  <si>
    <t>CHEQ</t>
  </si>
  <si>
    <t>11019014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</si>
  <si>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</si>
  <si>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</si>
  <si>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</si>
  <si>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</si>
  <si>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</si>
  <si>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</si>
  <si>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</si>
  <si>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</si>
  <si>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</si>
  <si>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</si>
  <si>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</si>
  <si>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</si>
  <si>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</si>
  <si>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</si>
  <si>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</si>
  <si>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</si>
  <si>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</si>
  <si>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</si>
  <si>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</si>
  <si>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</si>
  <si>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</si>
  <si>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</si>
  <si>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</si>
  <si>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</si>
  <si>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</si>
  <si>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</si>
  <si>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</si>
  <si>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</si>
  <si>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</si>
  <si>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</si>
  <si>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</si>
  <si>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</si>
  <si>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</si>
  <si>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</si>
  <si>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</si>
  <si>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</si>
  <si>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</si>
  <si>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</si>
  <si>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3</t>
  </si>
  <si>
    <t>11020011</t>
  </si>
  <si>
    <t>HPS CAPRICORN</t>
  </si>
  <si>
    <t>11019350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</si>
  <si>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</si>
  <si>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</si>
  <si>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</si>
  <si>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</si>
  <si>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</si>
  <si>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</si>
  <si>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</si>
  <si>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</si>
  <si>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</si>
  <si>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</si>
  <si>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</si>
  <si>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</si>
  <si>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</si>
  <si>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</si>
  <si>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</si>
  <si>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</si>
  <si>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</si>
  <si>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</si>
  <si>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</si>
  <si>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</si>
  <si>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</si>
  <si>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HENDERSON PARK REAL</t>
  </si>
  <si>
    <t>11020471</t>
  </si>
  <si>
    <t>LCN EURO FUND</t>
  </si>
  <si>
    <t>11018921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</si>
  <si>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</si>
  <si>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</si>
  <si>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</si>
  <si>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</si>
  <si>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</si>
  <si>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</si>
  <si>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</si>
  <si>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</si>
  <si>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</si>
  <si>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</si>
  <si>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</si>
  <si>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</si>
  <si>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</si>
  <si>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</si>
  <si>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</si>
  <si>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</si>
  <si>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</si>
  <si>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</si>
  <si>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</si>
  <si>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</si>
  <si>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</si>
  <si>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</si>
  <si>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</si>
  <si>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</si>
  <si>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</si>
  <si>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</si>
  <si>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</si>
  <si>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</si>
  <si>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</si>
  <si>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</si>
  <si>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</si>
  <si>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</si>
  <si>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</si>
  <si>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</si>
  <si>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</si>
  <si>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</si>
  <si>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</si>
  <si>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</si>
  <si>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</si>
  <si>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</si>
  <si>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</si>
  <si>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</si>
  <si>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</si>
  <si>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</si>
  <si>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</si>
  <si>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</si>
  <si>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</si>
  <si>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</si>
  <si>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</si>
  <si>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</si>
  <si>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</si>
  <si>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</si>
  <si>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</si>
  <si>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</si>
  <si>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</si>
  <si>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</si>
  <si>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</si>
  <si>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</si>
  <si>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</si>
  <si>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</si>
  <si>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</si>
  <si>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</si>
  <si>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</si>
  <si>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</si>
  <si>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</si>
  <si>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</si>
  <si>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</si>
  <si>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</si>
  <si>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</si>
  <si>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</si>
  <si>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</si>
  <si>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</si>
  <si>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SHEVA GROWTH INVESTMENTS S1</t>
  </si>
  <si>
    <t>11020002</t>
  </si>
  <si>
    <t>TARGET GLOBAL GROWTH FUND II</t>
  </si>
  <si>
    <t>11019295</t>
  </si>
  <si>
    <t>TARGET THE VETS</t>
  </si>
  <si>
    <t>11019470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</si>
  <si>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</si>
  <si>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</si>
  <si>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</si>
  <si>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</si>
  <si>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</si>
  <si>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</si>
  <si>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</si>
  <si>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</si>
  <si>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</si>
  <si>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</si>
  <si>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</si>
  <si>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</si>
  <si>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</si>
  <si>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</si>
  <si>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</si>
  <si>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</si>
  <si>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</si>
  <si>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</si>
  <si>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</si>
  <si>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</si>
  <si>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</si>
  <si>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</si>
  <si>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</si>
  <si>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</si>
  <si>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ולאיר1</t>
  </si>
  <si>
    <t>11019939</t>
  </si>
  <si>
    <t>סולאיר אופ ל.ס1</t>
  </si>
  <si>
    <t>11019938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</si>
  <si>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</si>
  <si>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</si>
  <si>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</si>
  <si>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</si>
  <si>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</si>
  <si>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</si>
  <si>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</si>
  <si>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</si>
  <si>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</si>
  <si>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</si>
  <si>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</si>
  <si>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</si>
  <si>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</si>
  <si>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</si>
  <si>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t>אפסי ברנ אופ2לס</t>
  </si>
  <si>
    <t>11019037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</si>
  <si>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</si>
  <si>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</si>
  <si>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</si>
  <si>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</si>
  <si>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</si>
  <si>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</si>
  <si>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</si>
  <si>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</si>
  <si>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</si>
  <si>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</si>
  <si>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</si>
  <si>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</si>
  <si>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</si>
  <si>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</si>
  <si>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</si>
  <si>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</si>
  <si>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t>SHOWFIELDS OPT</t>
  </si>
  <si>
    <t>11019983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</si>
  <si>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</si>
  <si>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</si>
  <si>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</si>
  <si>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</si>
  <si>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</si>
  <si>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</si>
  <si>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</si>
  <si>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</si>
  <si>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</si>
  <si>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</si>
  <si>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</si>
  <si>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</si>
  <si>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</si>
  <si>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</si>
  <si>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</si>
  <si>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</si>
  <si>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</si>
  <si>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</si>
  <si>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</si>
  <si>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</si>
  <si>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</si>
  <si>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</si>
  <si>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11020552</t>
  </si>
  <si>
    <t>11020553</t>
  </si>
  <si>
    <t>Currency Swap $/ILS 4/27</t>
  </si>
  <si>
    <t>11020548</t>
  </si>
  <si>
    <t>11020549</t>
  </si>
  <si>
    <t>Currency Swap $/ILS 5/38</t>
  </si>
  <si>
    <t>11020550</t>
  </si>
  <si>
    <t>11020551</t>
  </si>
  <si>
    <t>Currency Swap $/ILS 6/30</t>
  </si>
  <si>
    <t>11020558</t>
  </si>
  <si>
    <t>11020560</t>
  </si>
  <si>
    <t>Currency Swap EURILS 5/27</t>
  </si>
  <si>
    <t>11020556</t>
  </si>
  <si>
    <t>11020557</t>
  </si>
  <si>
    <t>Currency Swap EURILS 5/30</t>
  </si>
  <si>
    <t>11020539</t>
  </si>
  <si>
    <t>11020540</t>
  </si>
  <si>
    <t>11020541</t>
  </si>
  <si>
    <t>11020543</t>
  </si>
  <si>
    <t>11020546</t>
  </si>
  <si>
    <t>11020547</t>
  </si>
  <si>
    <t>11020554</t>
  </si>
  <si>
    <t>11020555</t>
  </si>
  <si>
    <t>Currency Swap EURILS 9/27</t>
  </si>
  <si>
    <t>11020544</t>
  </si>
  <si>
    <t>11020545</t>
  </si>
  <si>
    <t>DIL#8946516</t>
  </si>
  <si>
    <t>11020276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</si>
  <si>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</si>
  <si>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</si>
  <si>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</si>
  <si>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11020577</t>
  </si>
  <si>
    <t>11020578</t>
  </si>
  <si>
    <t>IR Swap 03/24 2.6525</t>
  </si>
  <si>
    <t>11020574</t>
  </si>
  <si>
    <t>11020576</t>
  </si>
  <si>
    <t>IR Swap 11/24 0.4725</t>
  </si>
  <si>
    <t>11020570</t>
  </si>
  <si>
    <t>11020571</t>
  </si>
  <si>
    <t>IR Swap 11/24 0.7749</t>
  </si>
  <si>
    <t>11020568</t>
  </si>
  <si>
    <t>11020569</t>
  </si>
  <si>
    <t>IR Swap 11/24 1%</t>
  </si>
  <si>
    <t>11020572</t>
  </si>
  <si>
    <t>11020573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</si>
  <si>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</si>
  <si>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</si>
  <si>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</si>
  <si>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</si>
  <si>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</si>
  <si>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</si>
  <si>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</si>
  <si>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</si>
  <si>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</si>
  <si>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</si>
  <si>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</si>
  <si>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</si>
  <si>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</si>
  <si>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</si>
  <si>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</si>
  <si>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</si>
  <si>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</si>
  <si>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</si>
  <si>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</si>
  <si>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</si>
  <si>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</si>
  <si>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</si>
  <si>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</si>
  <si>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</si>
  <si>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</si>
  <si>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</si>
  <si>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</si>
  <si>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</si>
  <si>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</si>
  <si>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</si>
  <si>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</si>
  <si>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</si>
  <si>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</si>
  <si>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</si>
  <si>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</si>
  <si>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</si>
  <si>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</si>
  <si>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</si>
  <si>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</si>
  <si>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</si>
  <si>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משתנה12538</t>
  </si>
  <si>
    <t>פיגורים 12538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</si>
  <si>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</si>
  <si>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</si>
  <si>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</si>
  <si>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</si>
  <si>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</si>
  <si>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</si>
  <si>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</si>
  <si>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</si>
  <si>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</si>
  <si>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</si>
  <si>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</si>
  <si>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</si>
  <si>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</si>
  <si>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</si>
  <si>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</si>
  <si>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</si>
  <si>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</si>
  <si>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</si>
  <si>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</si>
  <si>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פיקדון בנק פועל</t>
  </si>
  <si>
    <t>11020100</t>
  </si>
  <si>
    <t>פק לאומי 4.5 קב</t>
  </si>
  <si>
    <t>11019935</t>
  </si>
  <si>
    <t>פקדון ב.מזרחי</t>
  </si>
  <si>
    <t>11019578</t>
  </si>
  <si>
    <t>פקדון לאומי2.2</t>
  </si>
  <si>
    <t>11020110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</si>
  <si>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</si>
  <si>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</si>
  <si>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</si>
  <si>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</si>
  <si>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</si>
  <si>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</si>
  <si>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</si>
  <si>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</si>
  <si>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</si>
  <si>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</si>
  <si>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</si>
  <si>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</si>
  <si>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</si>
  <si>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</si>
  <si>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</si>
  <si>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</si>
  <si>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</si>
  <si>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</si>
  <si>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</si>
  <si>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ישראל קנדה מגדל צומת ערים</t>
  </si>
  <si>
    <t xml:space="preserve"> מגורים       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</si>
  <si>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</si>
  <si>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</si>
  <si>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</si>
  <si>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</si>
  <si>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</si>
  <si>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</si>
  <si>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</si>
  <si>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</si>
  <si>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</si>
  <si>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</si>
  <si>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</si>
  <si>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</si>
  <si>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</si>
  <si>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</si>
  <si>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</si>
  <si>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</si>
  <si>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</si>
  <si>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</si>
  <si>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</si>
  <si>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</si>
  <si>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</si>
  <si>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</si>
  <si>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</si>
  <si>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</si>
  <si>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</si>
  <si>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</si>
  <si>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</si>
  <si>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</si>
  <si>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</si>
  <si>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</si>
  <si>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</si>
  <si>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</si>
  <si>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</si>
  <si>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</si>
  <si>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</si>
  <si>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</si>
  <si>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</si>
  <si>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</si>
  <si>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</si>
  <si>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</si>
  <si>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</si>
  <si>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</si>
  <si>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</si>
  <si>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</si>
  <si>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</si>
  <si>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</si>
  <si>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</si>
  <si>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</si>
  <si>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</si>
  <si>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</si>
  <si>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</si>
  <si>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</si>
  <si>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</si>
  <si>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</si>
  <si>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</si>
  <si>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</si>
  <si>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</si>
  <si>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</si>
  <si>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</si>
  <si>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</si>
  <si>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</si>
  <si>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</si>
  <si>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</si>
  <si>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</si>
  <si>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Coller A</t>
  </si>
  <si>
    <t>Coller B</t>
  </si>
  <si>
    <t>Coller Credit Opportunities</t>
  </si>
  <si>
    <t>Coller Credit Opportunities I – Annex II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</si>
  <si>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</si>
  <si>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</si>
  <si>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</si>
  <si>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</si>
  <si>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</si>
  <si>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</si>
  <si>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Fund EQT Infrastructure V</t>
  </si>
  <si>
    <t>Group 11 Fund VI, L.P.</t>
  </si>
  <si>
    <t>Hanaco Growth Ventures III</t>
  </si>
  <si>
    <t>Harbert Generate Co-Investment Fund</t>
  </si>
  <si>
    <t xml:space="preserve">Henderson Park Real Estate Fund II </t>
  </si>
  <si>
    <t xml:space="preserve">HEQ Blue Ridge LLC </t>
  </si>
  <si>
    <t>HGI Multifamily Credit Fund LP HGI Multifamily Cr</t>
  </si>
  <si>
    <t>HPS-Capricorn Co-Invest LP HPS-Capricorn Co-Inves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</si>
  <si>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</si>
  <si>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</si>
  <si>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</si>
  <si>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</si>
  <si>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</si>
  <si>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</si>
  <si>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</si>
  <si>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</si>
  <si>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</si>
  <si>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phoenix co-invest</t>
  </si>
  <si>
    <t>Shenhai, LLC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</si>
  <si>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</si>
  <si>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</si>
  <si>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</si>
  <si>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</si>
  <si>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</si>
  <si>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</si>
  <si>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</t>
  </si>
  <si>
    <t>Value AP Partners Seeds (Tomatech)</t>
  </si>
  <si>
    <t>Vertex Israel Opportunity II Fund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</si>
  <si>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</si>
  <si>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</si>
  <si>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</si>
  <si>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</si>
  <si>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</si>
  <si>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</si>
  <si>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Rialto</t>
  </si>
  <si>
    <t>קרן מדיסון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</si>
  <si>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</si>
  <si>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</si>
  <si>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</si>
  <si>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</si>
  <si>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</si>
  <si>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</si>
  <si>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</si>
  <si>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</si>
  <si>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</si>
  <si>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</si>
  <si>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</si>
  <si>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</si>
  <si>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</si>
  <si>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</si>
  <si>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</si>
  <si>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</si>
  <si>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</si>
  <si>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</si>
  <si>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</si>
  <si>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</si>
  <si>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</si>
  <si>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</si>
  <si>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</si>
  <si>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</si>
  <si>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</si>
  <si>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</si>
  <si>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</si>
  <si>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</si>
  <si>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</si>
  <si>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</si>
  <si>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</si>
  <si>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</si>
  <si>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</si>
  <si>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גיבוי אחז ב ל.ס</t>
  </si>
  <si>
    <t xml:space="preserve"> חג'ג' אג"ח יא חסום</t>
  </si>
  <si>
    <t>הלוואה 9 08/2021</t>
  </si>
  <si>
    <t>הלוואה 14 10/2021</t>
  </si>
  <si>
    <t>הלוואה 13 10/2021</t>
  </si>
  <si>
    <t>הלוואה 22 01/2022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</si>
  <si>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</si>
  <si>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</si>
  <si>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</si>
  <si>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</si>
  <si>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</si>
  <si>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</si>
  <si>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</si>
  <si>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</si>
  <si>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2 04/2021</t>
  </si>
  <si>
    <t>הלוואה 31 03/2022</t>
  </si>
  <si>
    <t>הלוואה 20 01/2022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</si>
  <si>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</si>
  <si>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</si>
  <si>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</si>
  <si>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</si>
  <si>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</si>
  <si>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</si>
  <si>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</si>
  <si>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</si>
  <si>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</si>
  <si>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</si>
  <si>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</si>
  <si>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</si>
  <si>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</si>
  <si>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</si>
  <si>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</si>
  <si>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</si>
  <si>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</si>
  <si>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42 05/2022</t>
  </si>
  <si>
    <t>הלוואה 40 04/2022</t>
  </si>
  <si>
    <t>הלוואה 43 07/2022</t>
  </si>
  <si>
    <t>הלוואה 72 10/2022</t>
  </si>
  <si>
    <t>הלוואה 75 10/2022</t>
  </si>
  <si>
    <t>הלוואה 85 12/2022</t>
  </si>
  <si>
    <t>הלוואה 88 12/2022</t>
  </si>
  <si>
    <t>הלוואה 90 01/2023</t>
  </si>
  <si>
    <t>הלוואה 92 01/2023</t>
  </si>
  <si>
    <t>הלוואה 93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</si>
  <si>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</si>
  <si>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</si>
  <si>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</si>
  <si>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</si>
  <si>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</si>
  <si>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</si>
  <si>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109 04/2023</t>
  </si>
  <si>
    <t>הלוואה 110 04/2023</t>
  </si>
  <si>
    <t>הלוואה 111 04/2023</t>
  </si>
  <si>
    <t>הלוואה 115 04/2023</t>
  </si>
  <si>
    <t>הלוואה 116 04/2023</t>
  </si>
  <si>
    <t>הלוואה 120 05/2023</t>
  </si>
  <si>
    <t>הלוואה 122 05/2023</t>
  </si>
  <si>
    <t>הלוואה 124 06/2023</t>
  </si>
  <si>
    <t>הלוואה 125 06/2023</t>
  </si>
  <si>
    <t>הלוואה 126 06/2023</t>
  </si>
  <si>
    <t>הלוואה 129 06/2023</t>
  </si>
  <si>
    <t>הלוואה 132 06/2023</t>
  </si>
  <si>
    <t>הלוואה 133 07/2023</t>
  </si>
  <si>
    <t>הלוואה 136 07/2023</t>
  </si>
  <si>
    <t>הלוואה 140 08/2023</t>
  </si>
  <si>
    <t>הלוואה 142 08/2023</t>
  </si>
  <si>
    <t>הלוואה 145 09/2023</t>
  </si>
  <si>
    <t>הלוואה 149 10/2023</t>
  </si>
  <si>
    <t>הלוואה 151 10/2023</t>
  </si>
  <si>
    <t>הלוואה 153 10/2023</t>
  </si>
  <si>
    <t>הלוואה 156 11/2023</t>
  </si>
  <si>
    <t>הלוואה 157 11/2023</t>
  </si>
  <si>
    <t>הלוואה 158 11/2023</t>
  </si>
  <si>
    <t>הלוואה 159 11/2023</t>
  </si>
  <si>
    <t>הלוואה 161 12/2023</t>
  </si>
  <si>
    <t>הלוואה 162 12/2023</t>
  </si>
  <si>
    <t>הלוואה 163 12/2023</t>
  </si>
  <si>
    <t>הלוואה 164 12/2023</t>
  </si>
  <si>
    <t>הלוואה 141 08/2023</t>
  </si>
  <si>
    <t>הלוואה 123 05/2023</t>
  </si>
  <si>
    <t>הלוואה 96 01/2023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</si>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</sst>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1" fillId="0" borderId="8" xfId="0" applyFont="1" applyBorder="1" applyAlignment="1">
      <alignment horizontal="right" vertical="center" readingOrder="2"/>
    </xf>
    <xf numFmtId="0" fontId="0" fillId="0" borderId="8" xfId="0" applyBorder="1" applyAlignment="1">
      <alignment horizontal="right" vertical="center"/>
    </xf>
    <xf numFmtId="169" fontId="1" fillId="0" borderId="11" xfId="0" applyNumberFormat="1" applyFont="1" applyBorder="1" applyAlignment="1">
      <alignment horizontal="center" vertical="top"/>
    </xf>
    <xf numFmtId="164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600075</xdr:colOff>
      <xdr:row>1</xdr:row>
      <xdr:rowOff>142875</xdr:rowOff>
    </xdr:from>
    <xdr:to>
      <xdr:col>3</xdr:col>
      <xdr:colOff>933450</xdr:colOff>
      <xdr:row>3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7DB98F-A710-41A3-9944-EF48A69DF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76675" y="3048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582D72-08E4-4F1E-9062-FE492B190380}" name="TitleRegion1.b7.d65.1" displayName="TitleRegion1.b7.d65.1" ref="B7:D65" totalsRowShown="0" headerRowBorderDxfId="321" tableBorderDxfId="322">
  <autoFilter ref="B7:D65" xr:uid="{0B9901DA-6E45-4E00-850F-691082D88ED1}">
    <filterColumn colId="0" hiddenButton="1"/>
    <filterColumn colId="1" hiddenButton="1"/>
    <filterColumn colId="2" hiddenButton="1"/>
  </autoFilter>
  <tableColumns count="3">
    <tableColumn id="1" xr3:uid="{4616D0A9-D848-4CEA-B31A-974E6E47F160}" name="פירוט נכסים:"/>
    <tableColumn id="2" xr3:uid="{8C09CF0E-DE44-4600-A1DC-2CEE3CE8919D}" name="שווי הוגן" dataDxfId="320"/>
    <tableColumn id="3" xr3:uid="{90BEDA68-6473-42DB-B72E-D3A7C2DFD78B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9FC69B4-4BFF-4D37-93E8-92ADE871C9F9}" name="TitleRegion1.b6.q35.1" displayName="TitleRegion1.b6.q35.1" ref="B6:Q35" totalsRowShown="0" headerRowBorderDxfId="181" tableBorderDxfId="182">
  <autoFilter ref="B6:Q35" xr:uid="{3A8E0639-88A4-48D9-9AEC-A5DF51CE5A6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5BA5CE1E-7961-4FB9-94B5-56B014E11EA4}" name="1.ב  ניירות ערך סחירים:  " dataDxfId="180"/>
    <tableColumn id="2" xr3:uid="{05258974-E8AE-4151-BF03-023A99437240}" name="ריק במקור" dataDxfId="179"/>
    <tableColumn id="3" xr3:uid="{1973C7C1-6D71-4451-8EF2-58EC3AC1E1D4}" name="ריק במקור2" dataDxfId="178"/>
    <tableColumn id="4" xr3:uid="{A96885B3-2614-4F24-9B66-C43B6022FF30}" name="ריק במקור3" dataDxfId="177"/>
    <tableColumn id="5" xr3:uid="{566FCC0B-7A18-4BDC-BD7F-BA24F8A383F1}" name="ריק במקור4" dataDxfId="176"/>
    <tableColumn id="6" xr3:uid="{16763D35-616F-48C1-8D0B-069C46FD919A}" name="ריק במקור5" dataDxfId="175"/>
    <tableColumn id="7" xr3:uid="{66927A1A-C5F4-4666-97C5-D7630812B658}" name="ריק במקור6" dataDxfId="174"/>
    <tableColumn id="8" xr3:uid="{96D2BD72-CA7C-462B-8190-49F4DE76D48B}" name="ריק במקור7" dataDxfId="173"/>
    <tableColumn id="9" xr3:uid="{DCB7F2B4-E2C5-434A-ABBF-AFD148796433}" name="ריק במקור8" dataDxfId="172"/>
    <tableColumn id="10" xr3:uid="{61CBE738-FF94-471E-910B-6F1C1203AF69}" name="ריק במקור9" dataDxfId="171"/>
    <tableColumn id="11" xr3:uid="{565AA7D8-8AAC-41A8-B5F8-F1D39AE6DE53}" name="ריק במקור10" dataDxfId="170"/>
    <tableColumn id="12" xr3:uid="{B9560A3B-C95A-40C5-875F-9B8B98B4B4A8}" name="ריק במקור11" dataDxfId="169"/>
    <tableColumn id="13" xr3:uid="{39AAD97D-F90F-47B6-BB81-86A458F35CA8}" name="ריק במקור12" dataDxfId="168"/>
    <tableColumn id="14" xr3:uid="{5E1F3626-B367-433E-938E-23B0990949BF}" name="ריק במקור13" dataDxfId="167"/>
    <tableColumn id="15" xr3:uid="{E1A980A3-2CA4-4A66-9EB8-1A6391F12667}" name="ריק במקור14" dataDxfId="166"/>
    <tableColumn id="16" xr3:uid="{4A897FA5-083D-4A5B-AC64-A10F7A627697}" name="ריק במקור15" dataDxfId="16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833D478-B2F0-4526-A52B-F96184EE1ED9}" name="TitleRegion1.b6.s20.1" displayName="TitleRegion1.b6.s20.1" ref="B6:S20" totalsRowShown="0" headerRowBorderDxfId="163" tableBorderDxfId="164">
  <autoFilter ref="B6:S20" xr:uid="{459BEF5E-FB68-4D3F-A03E-AA2AE32E493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9A75C251-801E-4867-881B-0A701BCEFC59}" name="1.ג  ניירות ערך לא סחירים:" dataDxfId="162"/>
    <tableColumn id="2" xr3:uid="{42FBC74D-2BE0-464B-95E6-0D8D73773DC6}" name="ריק במקור" dataDxfId="161"/>
    <tableColumn id="3" xr3:uid="{C8FC1A65-AA9D-48AC-8BC8-6C3A7EF21A48}" name="ריק במקור2" dataDxfId="160"/>
    <tableColumn id="4" xr3:uid="{F86EB03F-0AEC-4486-A77C-3D08F4C27660}" name="ריק במקור3" dataDxfId="159"/>
    <tableColumn id="5" xr3:uid="{4DAF5468-2EA0-4BDE-9AAF-5F680EA9D566}" name="ריק במקור4" dataDxfId="158"/>
    <tableColumn id="6" xr3:uid="{10793DF1-CA8B-4294-AD57-002194524CF3}" name="ריק במקור5" dataDxfId="157"/>
    <tableColumn id="7" xr3:uid="{F2B4DF30-F245-40E7-BBBA-0491594F864E}" name="ריק במקור6" dataDxfId="156"/>
    <tableColumn id="8" xr3:uid="{F493F117-49B0-4077-BED6-FE77FFE1E16D}" name="ריק במקור7" dataDxfId="155"/>
    <tableColumn id="9" xr3:uid="{62F22897-EE8F-45F9-AAFF-E35CDBAD5C80}" name="ריק במקור8" dataDxfId="154"/>
    <tableColumn id="10" xr3:uid="{2050BECA-E91C-486B-9656-560A85AE3BFC}" name="ריק במקור9" dataDxfId="153"/>
    <tableColumn id="11" xr3:uid="{ABBC9AC1-934F-4B1C-8092-CB6A98F8DA5D}" name="ריק במקור10" dataDxfId="152"/>
    <tableColumn id="12" xr3:uid="{9ED88F70-37F5-4B26-8391-2A3C0A614FAF}" name="ריק במקור11" dataDxfId="151"/>
    <tableColumn id="13" xr3:uid="{34EC01CC-6476-491D-8822-582BCFD5ACCB}" name="ריק במקור12" dataDxfId="150"/>
    <tableColumn id="14" xr3:uid="{39F4CC7B-FA3E-4390-ADC3-4BC0302D211E}" name="ריק במקור13" dataDxfId="149"/>
    <tableColumn id="15" xr3:uid="{501866E1-2CDA-4B67-B92C-59D1C3D984C0}" name="ריק במקור14" dataDxfId="148"/>
    <tableColumn id="16" xr3:uid="{2CE9CEBB-7B80-41A5-BB84-A46ED3F87775}" name="ריק במקור15" dataDxfId="147"/>
    <tableColumn id="17" xr3:uid="{6C43854B-43B3-4B07-A069-474208883A30}" name="ריק במקור16" dataDxfId="146"/>
    <tableColumn id="18" xr3:uid="{3858C4F1-2031-4832-89AF-D45194099AC0}" name="ריק במקור17" dataDxfId="14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DCF2C07-A32F-46B1-8D94-7C3E94CB4185}" name="TitleRegion1.b6.s40.1" displayName="TitleRegion1.b6.s40.1" ref="B6:S40" totalsRowShown="0" headerRowBorderDxfId="143" tableBorderDxfId="144">
  <autoFilter ref="B6:S40" xr:uid="{F207E7A9-0DD1-43E9-8EEE-76AF432596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93815115-F3AC-4BE5-96A2-152B9B7DD680}" name="1.ג  ניירות ערך לא סחירים:" dataDxfId="142"/>
    <tableColumn id="2" xr3:uid="{1C55B2B2-EAAF-416E-AC4D-25949FEC6E66}" name="ריק במקור" dataDxfId="141"/>
    <tableColumn id="3" xr3:uid="{977B2F2E-0DA7-4198-865A-811A4479AE44}" name="ריק במקור2" dataDxfId="140"/>
    <tableColumn id="4" xr3:uid="{1DB2171C-A0A6-4D43-A4BC-43D230AE1843}" name="ריק במקור3" dataDxfId="139"/>
    <tableColumn id="5" xr3:uid="{AA6CE63E-FAC8-4EA4-A69B-8732D5C56AB4}" name="ריק במקור4" dataDxfId="138"/>
    <tableColumn id="6" xr3:uid="{7F39B3D8-06A3-4460-B18E-AE9FD1AD43D8}" name="ריק במקור5" dataDxfId="137"/>
    <tableColumn id="7" xr3:uid="{2D229D1D-323E-48D8-95D9-20112838BA2C}" name="ריק במקור6" dataDxfId="136"/>
    <tableColumn id="8" xr3:uid="{321345B6-452B-4924-9D39-51A890BF88C4}" name="ריק במקור7" dataDxfId="135"/>
    <tableColumn id="9" xr3:uid="{1BCDE3DA-7DC3-4E4B-A64E-3BEA61022609}" name="ריק במקור8" dataDxfId="134"/>
    <tableColumn id="10" xr3:uid="{E397771C-36C5-4932-B1AB-D328FEF629F5}" name="ריק במקור9" dataDxfId="133"/>
    <tableColumn id="11" xr3:uid="{3E5DA1DA-D440-4679-8658-C1E152CFB787}" name="ריק במקור10" dataDxfId="132"/>
    <tableColumn id="12" xr3:uid="{19FEE6C0-F911-4514-85A2-A9E3ECE9E528}" name="ריק במקור11" dataDxfId="131"/>
    <tableColumn id="13" xr3:uid="{6313AA5E-B7C8-4B70-9B68-0364B72E5E0E}" name="ריק במקור12" dataDxfId="130"/>
    <tableColumn id="14" xr3:uid="{565AEFCE-DE02-4F25-AD19-97AF4DC74B69}" name="ריק במקור13" dataDxfId="129"/>
    <tableColumn id="15" xr3:uid="{9C05C591-74A6-47E6-BBEE-E20D5D0B90D6}" name="ריק במקור14" dataDxfId="128"/>
    <tableColumn id="16" xr3:uid="{585B3D14-C4A2-4654-8231-126BC3E994F5}" name="ריק במקור15" dataDxfId="127"/>
    <tableColumn id="17" xr3:uid="{496C82C3-EC99-4AC2-9752-BDDEDFB773D3}" name="ריק במקור16" dataDxfId="126"/>
    <tableColumn id="18" xr3:uid="{B04EB1DA-A4E1-490D-A00D-ED153B76C71F}" name="ריק במקור17" dataDxfId="12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0D91E65-C4A9-4AD4-B985-687822ADD519}" name="TitleRegion1.b6.m55.1" displayName="TitleRegion1.b6.m55.1" ref="B6:M55" totalsRowShown="0" dataDxfId="110" headerRowBorderDxfId="123" tableBorderDxfId="124">
  <autoFilter ref="B6:M55" xr:uid="{E36FFBAF-2F52-433A-BA13-742C34600A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99D6434-D62F-4A42-A864-8AA6643E191B}" name="1.ג  ניירות ערך לא סחירים:" dataDxfId="122"/>
    <tableColumn id="2" xr3:uid="{F45CD894-2D89-4FBE-9813-18467F481E5C}" name="ריק במקור" dataDxfId="121"/>
    <tableColumn id="3" xr3:uid="{79D6C44E-ECF8-4610-A165-3EFA3D0F05EE}" name="ריק במקור2" dataDxfId="120"/>
    <tableColumn id="4" xr3:uid="{57C3115D-D7F8-40B1-95F6-EE4EC25F38E5}" name="ריק במקור3" dataDxfId="119"/>
    <tableColumn id="5" xr3:uid="{98FD40C4-A1DC-4888-9722-95590C11B7FA}" name="ריק במקור4" dataDxfId="118"/>
    <tableColumn id="6" xr3:uid="{BAA205E0-05B3-431E-9665-FF2C60566BFC}" name="ריק במקור5" dataDxfId="117"/>
    <tableColumn id="7" xr3:uid="{184A5AEE-F135-4017-B603-CAA087391E89}" name="ריק במקור6" dataDxfId="116"/>
    <tableColumn id="8" xr3:uid="{9BFB79F1-4756-42E6-BBD3-E1E3C5455B94}" name="ריק במקור7" dataDxfId="115"/>
    <tableColumn id="9" xr3:uid="{62CCD6D0-C849-44CC-90C1-1096D78B3FE1}" name="ריק במקור8" dataDxfId="114"/>
    <tableColumn id="10" xr3:uid="{A3239544-38F3-4A64-9A6A-ADE1CECE7966}" name="ריק במקור9" dataDxfId="113"/>
    <tableColumn id="11" xr3:uid="{A941730B-4B5C-4A02-B126-0D16E77E5612}" name="ריק במקור10" dataDxfId="112"/>
    <tableColumn id="12" xr3:uid="{61AFBE87-31E6-4FE2-BC67-6B7749C136DE}" name="ריק במקור11" dataDxfId="111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D5876E4-E611-4E94-B628-0BB0E21C0B84}" name="TitleRegion1.b6.k89.1" displayName="TitleRegion1.b6.k89.1" ref="B6:K89" totalsRowShown="0" dataDxfId="97" headerRowBorderDxfId="108" tableBorderDxfId="109">
  <autoFilter ref="B6:K89" xr:uid="{6A522D6D-EF1F-4AAE-A881-4A4348FB11E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CF44B989-1D34-49D5-8294-493F61B30BE6}" name="1.ג  ניירות ערך לא סחירים:" dataDxfId="107"/>
    <tableColumn id="2" xr3:uid="{673BFFC8-3117-4E4C-83EB-B403D1D7F216}" name="ריק במקור" dataDxfId="106"/>
    <tableColumn id="3" xr3:uid="{E9622F38-BF57-4819-91F9-A905C9E38B94}" name="ריק במקור2" dataDxfId="105"/>
    <tableColumn id="4" xr3:uid="{643166DD-193C-4E25-A648-68BDBEEE6427}" name="ריק במקור3" dataDxfId="104"/>
    <tableColumn id="5" xr3:uid="{0A63983E-B52F-4B31-B281-004AF24184EF}" name="ריק במקור4" dataDxfId="103"/>
    <tableColumn id="6" xr3:uid="{800C8185-6965-4414-B0D8-267F89A954D1}" name="ריק במקור5" dataDxfId="102"/>
    <tableColumn id="7" xr3:uid="{00AE27BF-4818-4220-82DE-8B8ADDB4F1D6}" name="ריק במקור6" dataDxfId="101"/>
    <tableColumn id="8" xr3:uid="{7A61CF6E-20C7-420F-A122-8C8F3764F5CA}" name="ריק במקור7" dataDxfId="100"/>
    <tableColumn id="9" xr3:uid="{C6752970-6FD2-40C5-A59F-866DDB6C50BF}" name="ריק במקור8" dataDxfId="99"/>
    <tableColumn id="10" xr3:uid="{8C0556A5-575F-4906-B3AA-ED2DDCE6DC93}" name="ריק במקור9" dataDxfId="9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0E1F9C3-D157-46F4-A968-F7A1D5D4DDBD}" name="TitleRegion1.b6.l36.1" displayName="TitleRegion1.b6.l36.1" ref="B6:L36" totalsRowShown="0" dataDxfId="83" headerRowBorderDxfId="95" tableBorderDxfId="96">
  <autoFilter ref="B6:L36" xr:uid="{A4C7A0E7-FBBE-4479-9A3E-8F9FD10E590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3791122-890E-4C64-97B5-8A8779BC69CB}" name="1.ג  ניירות ערך לא סחירים:  " dataDxfId="94"/>
    <tableColumn id="2" xr3:uid="{1AE36AE5-5D0C-4699-B583-CBF2729479E1}" name="ריק במקור" dataDxfId="93"/>
    <tableColumn id="3" xr3:uid="{5E51ABDD-B6E4-4F05-A8DB-789295517DB1}" name="ריק במקור2" dataDxfId="92"/>
    <tableColumn id="4" xr3:uid="{F2BB66BB-FCA7-45B6-A82D-B070A9C995C1}" name="ריק במקור3" dataDxfId="91"/>
    <tableColumn id="5" xr3:uid="{1B47F77C-363F-4DC0-B1AE-047E15D6F2B8}" name="ריק במקור4" dataDxfId="90"/>
    <tableColumn id="6" xr3:uid="{95EAE24E-95F2-4467-A69B-BE41240A59BD}" name="ריק במקור5" dataDxfId="89"/>
    <tableColumn id="7" xr3:uid="{B8489178-8472-468B-9323-30067823355C}" name="ריק במקור6" dataDxfId="88"/>
    <tableColumn id="8" xr3:uid="{663B25B2-7826-4FFB-9D06-9DC16B77058F}" name="ריק במקור7" dataDxfId="87"/>
    <tableColumn id="9" xr3:uid="{1E0CD236-2FD2-45B5-8DF1-F85B2549B3C8}" name="ריק במקור8" dataDxfId="86"/>
    <tableColumn id="10" xr3:uid="{46085D54-D8F1-4729-A427-756529E62F8F}" name="ריק במקור9" dataDxfId="85"/>
    <tableColumn id="11" xr3:uid="{FC57AEF2-6DC4-4C88-A9C0-506C0420A84B}" name="ריק במקור10" dataDxfId="84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96420569-1CE4-4304-AC4A-7904FE0AE821}" name="TitleRegion1.b6.k53.1" displayName="TitleRegion1.b6.k53.1" ref="B6:K53" totalsRowShown="0" headerRowBorderDxfId="81" tableBorderDxfId="82">
  <autoFilter ref="B6:K53" xr:uid="{7CEB4664-3F22-4D15-A972-08CDD6A7841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BC84E0B-D777-44E3-8549-FB116440142D}" name="1.ג  ניירות ערך לא סחירים:" dataDxfId="80"/>
    <tableColumn id="2" xr3:uid="{4CFB4794-E648-469E-8F3A-B58A5E987069}" name="ריק במקור" dataDxfId="79"/>
    <tableColumn id="3" xr3:uid="{B6296606-6CCA-4070-90D6-A8E576A7C204}" name="ריק במקור2" dataDxfId="78"/>
    <tableColumn id="4" xr3:uid="{EBD975F4-7055-4BDF-BF64-DBDF75DED539}" name="ריק במקור3" dataDxfId="77"/>
    <tableColumn id="5" xr3:uid="{C8E60B53-1B4A-40E3-9D97-E4B3A58EA0CB}" name="ריק במקור4" dataDxfId="76"/>
    <tableColumn id="6" xr3:uid="{32A6F936-B7F6-418D-BF01-7EAD575BD36E}" name="ריק במקור5" dataDxfId="75"/>
    <tableColumn id="7" xr3:uid="{9B534FBF-C11E-4790-88CE-60DE841A1693}" name="ריק במקור6" dataDxfId="74"/>
    <tableColumn id="8" xr3:uid="{4198ECD4-6CA1-4341-857C-41D9A83449CD}" name="ריק במקור7" dataDxfId="73"/>
    <tableColumn id="9" xr3:uid="{1F7910DE-EE30-4F77-A91E-9C72FE35146F}" name="ריק במקור8" dataDxfId="72"/>
    <tableColumn id="10" xr3:uid="{4DE081D1-DE0C-4C0D-854B-334D9911F8D5}" name="ריק במקור9" dataDxfId="7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2EC2951-DF26-435F-BF2B-7F16215D3576}" name="TitleRegion1.b6.q32.1" displayName="TitleRegion1.b6.q32.1" ref="B6:Q32" totalsRowShown="0" headerRowBorderDxfId="69" tableBorderDxfId="70">
  <autoFilter ref="B6:Q32" xr:uid="{ADD8F19C-9F25-406B-AC39-8E41B6A8C00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D83B6EF9-8E9C-4672-B931-B9F0911AF4C5}" name="  1.ג  ניירות ערך לא סחירים:" dataDxfId="68"/>
    <tableColumn id="2" xr3:uid="{712EA101-3C82-4B97-9F1F-529A2E68E614}" name="ריק במקור" dataDxfId="67"/>
    <tableColumn id="3" xr3:uid="{3F56238A-C71C-4710-BF47-30EA9BB32CB1}" name="ריק במקור2" dataDxfId="66"/>
    <tableColumn id="4" xr3:uid="{076DF63B-AE19-4C83-A088-07D969A6AB97}" name="ריק במקור3" dataDxfId="65"/>
    <tableColumn id="5" xr3:uid="{944C1FB0-BA83-4043-AB6C-839C6F50F570}" name="ריק במקור4" dataDxfId="64"/>
    <tableColumn id="6" xr3:uid="{4E190978-933C-4460-80FD-EAF9CD89320C}" name="ריק במקור5" dataDxfId="63"/>
    <tableColumn id="7" xr3:uid="{7B577CBB-620D-47FE-BAC4-82B601C6C3C0}" name="ריק במקור6" dataDxfId="62"/>
    <tableColumn id="8" xr3:uid="{64739B14-ADCF-4B99-8928-28F608C4BAD8}" name="ריק במקור7" dataDxfId="61"/>
    <tableColumn id="9" xr3:uid="{3B156817-CB48-403F-ABB2-36A2A0CAC31A}" name="ריק במקור8" dataDxfId="60"/>
    <tableColumn id="10" xr3:uid="{4836ABF4-D16D-4B68-997C-23984A8E31BD}" name="ריק במקור9" dataDxfId="59"/>
    <tableColumn id="11" xr3:uid="{35301606-F427-4EE9-A7E9-644B804EA2E4}" name="ריק במקור10" dataDxfId="58"/>
    <tableColumn id="12" xr3:uid="{A0466623-1E1B-4C32-A2D8-F261C6AD508A}" name="ריק במקור11" dataDxfId="57"/>
    <tableColumn id="13" xr3:uid="{4E3EA0CC-35C3-4811-9178-6D9C4CDCE5CF}" name="ריק במקור12" dataDxfId="56"/>
    <tableColumn id="14" xr3:uid="{4EB57CBC-FB2B-419A-A729-B8AAE155C944}" name="ריק במקור13" dataDxfId="55"/>
    <tableColumn id="15" xr3:uid="{56C154AB-940D-4CF7-9354-E12B86398E35}" name="ריק במקור14" dataDxfId="54"/>
    <tableColumn id="16" xr3:uid="{6388FACE-0264-44BA-A5A8-322960B6937D}" name="ריק במקור15" dataDxfId="5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424CF6B-9CF5-43BE-88DE-FE04D811747D}" name="TitleRegion1.b6.r101.1" displayName="TitleRegion1.b6.r101.1" ref="B6:R101" totalsRowShown="0" dataDxfId="33" headerRowBorderDxfId="51" tableBorderDxfId="52">
  <autoFilter ref="B6:R101" xr:uid="{0387A8E6-FE55-4B4C-968A-549B79DF24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D7928E0B-4270-435F-90F6-9793CD0D7426}" name="1.ד  הלוואות    " dataDxfId="50"/>
    <tableColumn id="2" xr3:uid="{A32C62CB-DFE4-46A7-98A2-42B0786DCF09}" name="ריק במקור" dataDxfId="49"/>
    <tableColumn id="3" xr3:uid="{9269B5B5-0227-4322-9242-D8566D3345C8}" name="ריק במקור2" dataDxfId="48"/>
    <tableColumn id="4" xr3:uid="{D65329C4-33C0-4EE9-AF97-FA7023774FD8}" name="ריק במקור3" dataDxfId="47"/>
    <tableColumn id="5" xr3:uid="{3A3B9D34-D89B-40CB-9633-2FA1E7BF6514}" name="ריק במקור4" dataDxfId="46"/>
    <tableColumn id="6" xr3:uid="{D28A62CF-99DC-4702-9EDC-186229CF0FAA}" name="ריק במקור5" dataDxfId="45"/>
    <tableColumn id="7" xr3:uid="{F2360132-96EF-42B0-92EC-2309852B27F7}" name="ריק במקור6" dataDxfId="44"/>
    <tableColumn id="8" xr3:uid="{B3CD844F-7893-4EC7-9A3D-C6797797BF98}" name="ריק במקור7" dataDxfId="43"/>
    <tableColumn id="9" xr3:uid="{128AC485-0201-4319-A424-37C91C79B4F7}" name="ריק במקור8" dataDxfId="42"/>
    <tableColumn id="10" xr3:uid="{2EC8A077-BD17-4D79-B9EC-1D7D37BB6312}" name="ריק במקור9" dataDxfId="41"/>
    <tableColumn id="11" xr3:uid="{ED276E3D-FC4C-4750-9827-4196789B974F}" name="ריק במקור10" dataDxfId="40"/>
    <tableColumn id="12" xr3:uid="{FB50C5D2-853B-42E9-B0AC-39120049D7C4}" name="ריק במקור11" dataDxfId="39"/>
    <tableColumn id="13" xr3:uid="{B29835E4-7BD3-4395-A3D8-E98B0AF1A4F0}" name="ריק במקור12" dataDxfId="38"/>
    <tableColumn id="14" xr3:uid="{755A813E-A851-46D7-AA5E-91BE4407972A}" name="ריק במקור13" dataDxfId="37"/>
    <tableColumn id="15" xr3:uid="{4EC79E17-AE83-4BC4-9F6C-E61CE3DB9841}" name="ריק במקור14" dataDxfId="36"/>
    <tableColumn id="16" xr3:uid="{FC77CF1D-1994-4BD8-937A-1472059963E4}" name="ריק במקור15" dataDxfId="35"/>
    <tableColumn id="17" xr3:uid="{D65F6568-A9D5-49BE-AE28-045544B6FC21}" name="ריק במקור16" dataDxfId="34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79DF3E3-BCA6-4415-9FD5-C82F664C8C51}" name="TitleRegion1.b6.o23.1" displayName="TitleRegion1.b6.o23.1_1" ref="B6:O23" totalsRowShown="0" headerRowBorderDxfId="31" tableBorderDxfId="32">
  <autoFilter ref="B6:O23" xr:uid="{DE218103-84AE-4EF7-8E27-425CA56FBAB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8546833-67EE-436D-AD90-D0E0DC7CA972}" name="1.ה  פקדונות מעל 3 חודשים" dataDxfId="30"/>
    <tableColumn id="2" xr3:uid="{DF7EDDD2-F918-4DAC-9991-039AD61A3AD7}" name="ריק במקור" dataDxfId="29"/>
    <tableColumn id="3" xr3:uid="{7CABE006-40D0-48D9-8EA2-5C06A6704F44}" name="ריק במקור2" dataDxfId="28"/>
    <tableColumn id="4" xr3:uid="{62AA619B-268D-431D-9254-BAB6AD49BEA0}" name="ריק במקור3" dataDxfId="27"/>
    <tableColumn id="5" xr3:uid="{841ABDB2-18B8-44DE-8DBD-A168EAE59A81}" name="ריק במקור4" dataDxfId="26"/>
    <tableColumn id="6" xr3:uid="{738E30AA-C656-4767-9B6F-5E99A57A54D6}" name="ריק במקור5" dataDxfId="25"/>
    <tableColumn id="7" xr3:uid="{6E83D53B-4ADD-45F5-98E2-2295ECD1C3C2}" name="ריק במקור6" dataDxfId="24"/>
    <tableColumn id="8" xr3:uid="{5FF393DC-9B58-4747-A615-718D6EA9D97D}" name="ריק במקור7" dataDxfId="23"/>
    <tableColumn id="9" xr3:uid="{79840281-4ECD-4AB2-9ED6-46B04399E556}" name="ריק במקור8" dataDxfId="22"/>
    <tableColumn id="10" xr3:uid="{609CE4E1-FB62-416A-8BA5-DE2D430B2F7A}" name="ריק במקור9" dataDxfId="21"/>
    <tableColumn id="11" xr3:uid="{522EA876-3D33-49D8-9085-F183127CCEF4}" name="ריק במקור10" dataDxfId="20"/>
    <tableColumn id="12" xr3:uid="{E7BFFE6A-BBF4-4782-A0F1-07216A2887DD}" name="ריק במקור11" dataDxfId="19"/>
    <tableColumn id="13" xr3:uid="{7F04C9DE-8B1C-4D06-B662-38AB12C35F53}" name="ריק במקור12" dataDxfId="18"/>
    <tableColumn id="14" xr3:uid="{067F18E8-CDE6-493F-9CC9-90D1CC49EF2D}" name="ריק במקור13" dataDxfId="17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59C765-5AE5-4397-BCE0-8E7A18EED0C4}" name="TitleRegion1.b6.l37.1" displayName="TitleRegion1.b6.l37.1" ref="B6:L37" totalsRowShown="0" headerRowBorderDxfId="318" tableBorderDxfId="319">
  <autoFilter ref="B6:L37" xr:uid="{6FBEC41D-37B0-4998-9E8E-BF79FDE47E4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B845C6D-A7EF-430C-B82F-154BE6C4305B}" name="1.א  מזומנים ושווי מזומנים  " dataDxfId="317"/>
    <tableColumn id="2" xr3:uid="{FD95B057-1A7F-47C3-BAEF-E7145C90146A}" name="ריק במקור" dataDxfId="316"/>
    <tableColumn id="3" xr3:uid="{1F7F26B9-A3C3-4D38-880B-2E1239D32DD0}" name="ריק במקור2" dataDxfId="315"/>
    <tableColumn id="4" xr3:uid="{7DF54965-BCCC-4CF9-82CB-90ADB4EF5AF5}" name="ריק במקור3" dataDxfId="314"/>
    <tableColumn id="5" xr3:uid="{F30ED545-96C5-40A3-8D5D-DCB6FF3B5937}" name="ריק במקור4" dataDxfId="313"/>
    <tableColumn id="6" xr3:uid="{3915836C-21B1-40D9-BCE4-C52D40A748A2}" name="ריק במקור5" dataDxfId="312"/>
    <tableColumn id="7" xr3:uid="{82F0278D-BB62-4D3E-9FAC-B62DF2421F0A}" name="ריק במקור6" dataDxfId="311"/>
    <tableColumn id="8" xr3:uid="{AFC6A6D8-2BC8-4817-88FE-604A8788C68C}" name="ריק במקור7" dataDxfId="310"/>
    <tableColumn id="9" xr3:uid="{EDEA0FF5-4202-4CFD-AC2D-7D25D31901DC}" name="ריק במקור8" dataDxfId="309"/>
    <tableColumn id="10" xr3:uid="{F1224F00-2BDE-4D02-BCA8-3E5501E1C5CE}" name="ריק במקור9" dataDxfId="308"/>
    <tableColumn id="11" xr3:uid="{DA37C3C4-2D54-4DA9-8602-43FC38A8FADC}" name="ריק במקור10" dataDxfId="307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0018F9C-FFDD-4437-BDFF-350ECED46B75}" name="TitleRegion1.b6.j36.1" displayName="TitleRegion1.b6.j36.1" ref="B6:J36" totalsRowShown="0" dataDxfId="5" headerRowBorderDxfId="15" tableBorderDxfId="16">
  <autoFilter ref="B6:J36" xr:uid="{260BF1F1-4300-4CBB-B461-F04D985BD01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FBC8A62-6505-471A-B9E2-801820F53F76}" name="1.ו  זכויות מקרקעין" dataDxfId="14"/>
    <tableColumn id="2" xr3:uid="{38FEA126-DDFA-4996-8545-B911800B66C5}" name="ריק במקור" dataDxfId="13"/>
    <tableColumn id="3" xr3:uid="{08BE4817-4AFD-4368-BCA2-1FF93DD0526A}" name="ריק במקור2" dataDxfId="12"/>
    <tableColumn id="4" xr3:uid="{D8FF94FA-A258-4865-BD18-51E0EFB1C753}" name="ריק במקור3" dataDxfId="11"/>
    <tableColumn id="5" xr3:uid="{06C529E8-268A-4BCC-AE6B-C25736E3BF61}" name="ריק במקור4" dataDxfId="10"/>
    <tableColumn id="6" xr3:uid="{B8EB4BC8-E297-4879-8421-E80B92ED73B5}" name="ריק במקור5" dataDxfId="9"/>
    <tableColumn id="7" xr3:uid="{6C701365-70B7-4DBF-8A45-D582A2F0CE41}" name="ריק במקור6" dataDxfId="8"/>
    <tableColumn id="8" xr3:uid="{84E7FF1C-4E43-4020-9685-E78EA2CC6707}" name="ריק במקור7" dataDxfId="7"/>
    <tableColumn id="9" xr3:uid="{79AB340E-35C0-4A0F-8AA6-C23404A7E0BE}" name="ריק במקור8" dataDxfId="6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E0BCEA0-9A79-46B5-B36C-6CD64D570AA7}" name="TitleRegion1.b6.d77.1" displayName="TitleRegion1.b6.d77.1" ref="B6:D77" totalsRowShown="0" headerRowBorderDxfId="3" tableBorderDxfId="4">
  <autoFilter ref="B6:D77" xr:uid="{BBB3D4A3-FF72-4428-A5C4-FF020E6C3F9C}">
    <filterColumn colId="0" hiddenButton="1"/>
    <filterColumn colId="1" hiddenButton="1"/>
    <filterColumn colId="2" hiddenButton="1"/>
  </autoFilter>
  <tableColumns count="3">
    <tableColumn id="1" xr3:uid="{6BF9DF5C-F277-43BA-997F-035A76FCD26C}" name="1.ט  יתרות התחייבות להשקעה:" dataDxfId="2"/>
    <tableColumn id="2" xr3:uid="{2D102D43-F1C6-412A-A838-E30469D8AD55}" name="ריק במקור" dataDxfId="1"/>
    <tableColumn id="3" xr3:uid="{32E4197A-5327-45FC-847A-3B7AB16C5491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9EDA99-58B7-46E8-8F74-C6423743DA7C}" name="TitleRegion1.b6.r44.1" displayName="TitleRegion1.b6.r44.1" ref="B6:R44" totalsRowShown="0" dataDxfId="287" headerRowBorderDxfId="305" tableBorderDxfId="306">
  <autoFilter ref="B6:R44" xr:uid="{3C5095FD-CA28-45C5-9282-68A2D71C31D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91A300C2-53E5-4E5F-8B6C-04BBF72AF22D}" name="1.ב  ניירות ערך סחירים:          " dataDxfId="304"/>
    <tableColumn id="2" xr3:uid="{F562D005-CFC4-4F36-91E2-82CEA8A5885B}" name="ריק במקור" dataDxfId="303"/>
    <tableColumn id="3" xr3:uid="{7C024B08-FA9D-48EE-A5E8-EA160B2A7E80}" name="ריק במקור2" dataDxfId="302"/>
    <tableColumn id="4" xr3:uid="{4E831A89-29A8-43CB-817E-F3B0F44602C8}" name="ריק במקור3" dataDxfId="301"/>
    <tableColumn id="5" xr3:uid="{D8FFD8E8-4C8A-4059-A708-9826F37FDB7F}" name="ריק במקור4" dataDxfId="300"/>
    <tableColumn id="6" xr3:uid="{64C0CC58-A026-4223-B073-EB8840CB3348}" name="ריק במקור5" dataDxfId="299"/>
    <tableColumn id="7" xr3:uid="{B7157B59-FE9D-4F1F-AD11-86CCB5A17FA6}" name="ריק במקור6" dataDxfId="298"/>
    <tableColumn id="8" xr3:uid="{49002BCF-4DEC-40B7-81CD-22666508994E}" name="ריק במקור7" dataDxfId="297"/>
    <tableColumn id="9" xr3:uid="{1E4E3579-025D-450F-B192-606F11AB64A2}" name="ריק במקור8" dataDxfId="296"/>
    <tableColumn id="10" xr3:uid="{5B401F72-B894-4EC9-912E-212A62E7D773}" name="ריק במקור9" dataDxfId="295"/>
    <tableColumn id="11" xr3:uid="{D268D856-B50A-4F3B-8B2E-44B03860230C}" name="ריק במקור10" dataDxfId="294"/>
    <tableColumn id="12" xr3:uid="{CC0ADF9E-7D6F-4FA3-96FC-E0A9CBE79EF5}" name="ריק במקור11" dataDxfId="293"/>
    <tableColumn id="13" xr3:uid="{6230C826-77EA-4315-B766-2A8D7EB78AA3}" name="ריק במקור12" dataDxfId="292"/>
    <tableColumn id="14" xr3:uid="{B4F99753-824C-47ED-8066-78F2237882C8}" name="ריק במקור13" dataDxfId="291"/>
    <tableColumn id="15" xr3:uid="{D56BE2D7-F75A-4D07-98F2-5F95272B5E34}" name="ריק במקור14" dataDxfId="290"/>
    <tableColumn id="16" xr3:uid="{2DDF95D0-D542-45D5-98A7-16FE8458AF54}" name="ריק במקור15" dataDxfId="289"/>
    <tableColumn id="17" xr3:uid="{24B62CC7-C36D-4D68-9425-2EECA44B0444}" name="ריק במקור16" dataDxfId="288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C35B892-055B-4D2D-B33E-23B59BBF373F}" name="TitleRegion1.b6.t19.1" displayName="TitleRegion1.b6.t19.1" ref="B6:T19" totalsRowShown="0" headerRowBorderDxfId="285" tableBorderDxfId="286">
  <autoFilter ref="B6:T19" xr:uid="{7BB16FAE-4863-4891-9D0C-0DA5327FFDA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0D234CA9-9F79-4613-AC1F-17D6AB845CC9}" name="1.ב  ניירות ערך סחירים:      " dataDxfId="284"/>
    <tableColumn id="2" xr3:uid="{9CE5D011-1DC5-43B7-B92C-2BE51359B03A}" name="ריק במקור" dataDxfId="283"/>
    <tableColumn id="3" xr3:uid="{F5577D25-8693-46B9-83F9-CD1BFA7254C5}" name="ריק במקור2" dataDxfId="282"/>
    <tableColumn id="4" xr3:uid="{BF3D528E-9B27-41F6-A64B-4D85C7427A33}" name="ריק במקור3" dataDxfId="281"/>
    <tableColumn id="5" xr3:uid="{992C5623-01D8-4FDE-85AF-6F5CB785F4F9}" name="ריק במקור4" dataDxfId="280"/>
    <tableColumn id="6" xr3:uid="{40010E6D-C42B-40C2-82E6-397EC381C760}" name="ריק במקור5" dataDxfId="279"/>
    <tableColumn id="7" xr3:uid="{ECC70A01-EBFB-420C-A39B-BAF053BF92EA}" name="ריק במקור6" dataDxfId="278"/>
    <tableColumn id="8" xr3:uid="{02E492E8-FA31-4B7A-A91C-49EA227BA26D}" name="ריק במקור7" dataDxfId="277"/>
    <tableColumn id="9" xr3:uid="{E89D5E60-84E0-46FC-AEEF-3961E46A3226}" name="ריק במקור8" dataDxfId="276"/>
    <tableColumn id="10" xr3:uid="{A3545D2F-4F49-49EE-B601-269D28C33088}" name="ריק במקור9" dataDxfId="275"/>
    <tableColumn id="11" xr3:uid="{E6F7C067-5244-4E11-9BA2-8DDA9CC55666}" name="ריק במקור10" dataDxfId="274"/>
    <tableColumn id="12" xr3:uid="{C8919F10-305C-48AC-BBEC-9C638E075274}" name="ריק במקור11" dataDxfId="273"/>
    <tableColumn id="13" xr3:uid="{088DD018-225F-479D-8121-656493EED23E}" name="ריק במקור12" dataDxfId="272"/>
    <tableColumn id="14" xr3:uid="{05ADD824-1416-4414-A6CC-80BE026FBA81}" name="ריק במקור13" dataDxfId="271"/>
    <tableColumn id="15" xr3:uid="{76846675-EF73-4E53-990F-983CABFAA894}" name="ריק במקור14" dataDxfId="270"/>
    <tableColumn id="16" xr3:uid="{8BA78604-D9AB-462F-84F4-3F8C56BEE4FD}" name="ריק במקור15" dataDxfId="269"/>
    <tableColumn id="17" xr3:uid="{69CEC3ED-278D-454A-AAC4-1E12B58A2896}" name="ריק במקור16" dataDxfId="268"/>
    <tableColumn id="18" xr3:uid="{1ADE9AEA-E43E-4BCE-A205-16503FA80C8A}" name="ריק במקור17" dataDxfId="267"/>
    <tableColumn id="19" xr3:uid="{1E4FEC99-60D7-4953-AF7C-5C917D060A93}" name="ריק במקור18" dataDxfId="26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9C30F1A-EF24-4DBD-94F8-3B5D56C0F8E9}" name="TitleRegion1.b6.u483.1" displayName="TitleRegion1.b6.u483.1" ref="B6:U483" totalsRowShown="0" dataDxfId="243" headerRowBorderDxfId="264" tableBorderDxfId="265">
  <autoFilter ref="B6:U483" xr:uid="{90D6D340-0677-455F-AE7E-1F2B820F886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05BB8BC-82E7-4FB2-98CA-2E9579871A8D}" name="1.ב  ניירות ערך סחירים:      " dataDxfId="263"/>
    <tableColumn id="2" xr3:uid="{E032C6C0-5288-47C6-8770-91C4CD30A5CF}" name="ריק במקור" dataDxfId="262"/>
    <tableColumn id="3" xr3:uid="{69D62A0E-BE53-4264-8753-A9E140E4DED8}" name="ריק במקור2" dataDxfId="261"/>
    <tableColumn id="4" xr3:uid="{F630387C-E774-4565-9030-EF5B1D4DBFEE}" name="ריק במקור3" dataDxfId="260"/>
    <tableColumn id="5" xr3:uid="{2EEB888C-43AF-4A90-BFF0-D15B0808A86A}" name="ריק במקור4" dataDxfId="259"/>
    <tableColumn id="6" xr3:uid="{7783189D-404E-4207-9338-88AE614E15D6}" name="ריק במקור5" dataDxfId="258"/>
    <tableColumn id="7" xr3:uid="{48727667-56F6-4BC6-9D2D-0F47576D0FD0}" name="ריק במקור6" dataDxfId="257"/>
    <tableColumn id="8" xr3:uid="{82DFACF8-DCBE-4638-9D6C-D6491C276D4D}" name="ריק במקור7" dataDxfId="256"/>
    <tableColumn id="9" xr3:uid="{5CE01AA4-4FFF-4973-9BDB-A3BF4F6DC887}" name="ריק במקור8" dataDxfId="255"/>
    <tableColumn id="10" xr3:uid="{A7C6A58B-E1AF-44D8-9100-20A143604CDB}" name="ריק במקור9" dataDxfId="254"/>
    <tableColumn id="11" xr3:uid="{297DC2A6-D802-4D41-BCBC-B9267AFC8586}" name="ריק במקור10" dataDxfId="253"/>
    <tableColumn id="12" xr3:uid="{CC1BED3A-1376-463A-BD6E-02D554E3F320}" name="ריק במקור11" dataDxfId="252"/>
    <tableColumn id="13" xr3:uid="{A52E8E0C-22EF-478C-8048-728BD609E507}" name="ריק במקור12" dataDxfId="251"/>
    <tableColumn id="14" xr3:uid="{7FB25CCF-5900-4DD4-AEA2-4FD8CA37253A}" name="ריק במקור13" dataDxfId="250"/>
    <tableColumn id="15" xr3:uid="{60266514-9A30-4A3A-87DB-3D5E61819DC0}" name="ריק במקור14" dataDxfId="249"/>
    <tableColumn id="16" xr3:uid="{FFD51AD2-9256-4BAB-B991-BAE06BCCCB8B}" name="ריק במקור15" dataDxfId="248"/>
    <tableColumn id="17" xr3:uid="{C7E7843A-B7AA-489A-B07D-5AB9A5E15327}" name="ריק במקור16" dataDxfId="247"/>
    <tableColumn id="18" xr3:uid="{207EE7AE-B064-4E26-9BB9-519840E5E4E9}" name="ריק במקור17" dataDxfId="246"/>
    <tableColumn id="19" xr3:uid="{93E57B26-AA43-4A98-B2B1-CC491ABA1250}" name="ריק במקור18" dataDxfId="245">
      <calculatedColumnFormula>+R7/$R$11</calculatedColumnFormula>
    </tableColumn>
    <tableColumn id="20" xr3:uid="{02EE043D-9168-41B3-AAD6-9B5BB7DF2E8D}" name="ריק במקור19" dataDxfId="244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08882D4-C75B-4FF5-9F4D-06F61D3DF27A}" name="TitleRegion1.b6.o178.1" displayName="TitleRegion1.b6.o178.1" ref="B6:O178" totalsRowShown="0" dataDxfId="226" headerRowBorderDxfId="241" tableBorderDxfId="242">
  <autoFilter ref="B6:O178" xr:uid="{CC451192-7E06-43DD-A829-0482F30E42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85AECF4-7E67-4566-8ACD-E7A05B2802FA}" name="1.ב  ניירות ערך סחירים:  " dataDxfId="240"/>
    <tableColumn id="2" xr3:uid="{C41B7CD1-3203-4284-B323-DE3B8BDCE877}" name="ריק במקור" dataDxfId="239"/>
    <tableColumn id="3" xr3:uid="{3097E10F-3B08-42F9-92E2-0568F21D5AC0}" name="ריק במקור2" dataDxfId="238"/>
    <tableColumn id="4" xr3:uid="{B84FC8DF-2D9D-4F7A-9933-EB7C6BA8DE83}" name="ריק במקור3" dataDxfId="237"/>
    <tableColumn id="5" xr3:uid="{CD036450-8DCD-4EDF-AAC6-8EB6DEBC4880}" name="ריק במקור4" dataDxfId="236"/>
    <tableColumn id="6" xr3:uid="{47C1A342-7BA2-4B9C-ADE6-FC6498A6EFC7}" name="ריק במקור5" dataDxfId="235"/>
    <tableColumn id="7" xr3:uid="{11AE196D-6E91-47D6-AF36-3C19007B36BB}" name="ריק במקור6" dataDxfId="234"/>
    <tableColumn id="8" xr3:uid="{0037745D-E9BC-4BDB-8999-BD18684BB801}" name="ריק במקור7" dataDxfId="233"/>
    <tableColumn id="9" xr3:uid="{493B262E-A3A8-44D0-A907-D0B16C51D4BD}" name="ריק במקור8" dataDxfId="232"/>
    <tableColumn id="10" xr3:uid="{E3791485-1FBC-4958-ABA4-C24F1E202025}" name="ריק במקור9" dataDxfId="231"/>
    <tableColumn id="11" xr3:uid="{96BDA458-77CD-4897-B66D-C519F675D1A7}" name="ריק במקור10" dataDxfId="230"/>
    <tableColumn id="12" xr3:uid="{CE16FF99-B5F7-439A-8BFF-E6C09679B9AB}" name="ריק במקור11" dataDxfId="229"/>
    <tableColumn id="13" xr3:uid="{8CE589FC-D9B2-47BC-AA12-A156CE7718EF}" name="ריק במקור12" dataDxfId="228"/>
    <tableColumn id="14" xr3:uid="{D85AA59E-AFB0-4E3D-843D-49FFA5285643}" name="ריק במקור13" dataDxfId="22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377D976-1E4E-4811-BAEE-34A97A42E5F5}" name="TitleRegion1.b6.o23.1" displayName="TitleRegion1.b6.o23.1" ref="B6:O23" totalsRowShown="0" headerRowBorderDxfId="224" tableBorderDxfId="225">
  <autoFilter ref="B6:O23" xr:uid="{9F9A4468-188D-46D6-8E78-B961166A83F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F58D23F-8C6C-4506-A117-537CA9ACFD7D}" name="1.ב  ניירות ערך סחירים:" dataDxfId="223"/>
    <tableColumn id="2" xr3:uid="{BC0228C7-F2C0-4130-A698-48DA3728A170}" name="ריק במקור" dataDxfId="222"/>
    <tableColumn id="3" xr3:uid="{A7C613ED-61BE-4508-806C-68564C907DC1}" name="ריק במקור2" dataDxfId="221"/>
    <tableColumn id="4" xr3:uid="{432EDBCE-7BEA-462D-8910-DBB77416AB47}" name="ריק במקור3" dataDxfId="220"/>
    <tableColumn id="5" xr3:uid="{710838CE-8D0E-488F-94F0-7381A29A3021}" name="ריק במקור4" dataDxfId="219"/>
    <tableColumn id="6" xr3:uid="{89DB73C1-6015-4D74-BC88-7F0BD691A824}" name="ריק במקור5" dataDxfId="218"/>
    <tableColumn id="7" xr3:uid="{63217480-FB54-4406-B93D-7641D21656F3}" name="ריק במקור6" dataDxfId="217"/>
    <tableColumn id="8" xr3:uid="{C7130628-49C4-48CC-9F28-7570C0E899AE}" name="ריק במקור7" dataDxfId="216"/>
    <tableColumn id="9" xr3:uid="{8C6347EE-389F-422B-A2BA-FC10B149369A}" name="ריק במקור8" dataDxfId="215"/>
    <tableColumn id="10" xr3:uid="{4BF16FFE-DCDC-4D60-9B1F-368B5D9CF018}" name="ריק במקור9" dataDxfId="214"/>
    <tableColumn id="11" xr3:uid="{157F0871-0DF8-4E24-A0A5-EC3E1BDEDF6F}" name="ריק במקור10" dataDxfId="213"/>
    <tableColumn id="12" xr3:uid="{098DDFD4-9977-4C71-B932-4F1B721B8BEB}" name="ריק במקור11" dataDxfId="212"/>
    <tableColumn id="13" xr3:uid="{C25F96A2-2378-4732-8057-0605C808933D}" name="ריק במקור12" dataDxfId="211"/>
    <tableColumn id="14" xr3:uid="{12CB542D-1CF2-4FCA-AA2D-9085C0F42153}" name="ריק במקור13" dataDxfId="21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B5A0CE7-4641-465A-8DBC-160875D5805D}" name="TitleRegion1.b6.l27.1" displayName="TitleRegion1.b6.l27.1" ref="B6:L27" totalsRowShown="0" dataDxfId="196" headerRowBorderDxfId="208" tableBorderDxfId="209">
  <autoFilter ref="B6:L27" xr:uid="{27CE3446-2069-4AD8-936B-3544E03D318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B4B4D21E-B5EF-40D9-9611-085CE85F69A2}" name="1.ב  ניירות ערך סחירים:" dataDxfId="207"/>
    <tableColumn id="2" xr3:uid="{EB6020EA-A335-4BE4-962F-10706CD07BBA}" name="ריק במקור" dataDxfId="206"/>
    <tableColumn id="3" xr3:uid="{D9533243-D110-494F-ADC1-C494E51B7578}" name="ריק במקור2" dataDxfId="205"/>
    <tableColumn id="4" xr3:uid="{4F1DF849-D1BD-46A4-BA69-AFB52D52E29E}" name="ריק במקור3" dataDxfId="204"/>
    <tableColumn id="5" xr3:uid="{81D88252-9FF6-4229-AC70-9F073B3DBE2E}" name="ריק במקור4" dataDxfId="203"/>
    <tableColumn id="6" xr3:uid="{A4B3737B-6812-4C9D-9196-FFCCBDEC3FAF}" name="ריק במקור5" dataDxfId="202"/>
    <tableColumn id="7" xr3:uid="{C8AFEA89-00B3-4F3C-A1BA-60A2086B62A6}" name="ריק במקור6" dataDxfId="201"/>
    <tableColumn id="8" xr3:uid="{5C6FA15E-5D98-4DBE-BECD-F47FC111627B}" name="ריק במקור7" dataDxfId="200"/>
    <tableColumn id="9" xr3:uid="{0E4EDCD1-81EE-4803-B55A-9C329477EDB0}" name="ריק במקור8" dataDxfId="199"/>
    <tableColumn id="10" xr3:uid="{150E102C-E74A-4319-AC8E-330DD8072166}" name="ריק במקור9" dataDxfId="198"/>
    <tableColumn id="11" xr3:uid="{7AB903D8-73B9-4184-85C2-F1603F310CE1}" name="ריק במקור10" dataDxfId="19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7EE1957-A8FD-497E-B5D2-376237C1F1BC}" name="TitleRegion1.b6.k24.1" displayName="TitleRegion1.b6.k24.1" ref="B6:K24" totalsRowShown="0" dataDxfId="183" headerRowBorderDxfId="194" tableBorderDxfId="195">
  <autoFilter ref="B6:K24" xr:uid="{85BE5FD0-A577-463A-B65D-66EEAA6FA78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3C4F59B-9B2F-47EE-9F13-14810CE853A1}" name="1.ב  ניירות ערך סחירים:" dataDxfId="193"/>
    <tableColumn id="2" xr3:uid="{ACF3B129-6469-48DA-8955-1F9785CE0652}" name="ריק במקור" dataDxfId="192"/>
    <tableColumn id="3" xr3:uid="{2D4466EA-884F-414F-9D5B-38B130EFDC5B}" name="ריק במקור2" dataDxfId="191"/>
    <tableColumn id="4" xr3:uid="{3878DA71-6014-4D4A-8875-A29609D29807}" name="ריק במקור3" dataDxfId="190"/>
    <tableColumn id="5" xr3:uid="{F255EF15-99BA-4D26-84FE-C8F74EE5E710}" name="ריק במקור4" dataDxfId="189"/>
    <tableColumn id="6" xr3:uid="{4F5F3C6D-E4E8-445F-99A6-EFC48D0E8E6E}" name="ריק במקור5" dataDxfId="188"/>
    <tableColumn id="7" xr3:uid="{33336F72-2D25-4A61-A641-93475B70E5BE}" name="ריק במקור6" dataDxfId="187"/>
    <tableColumn id="8" xr3:uid="{12EEC665-921D-4B08-B74E-2FB30B3C04A3}" name="ריק במקור7" dataDxfId="186"/>
    <tableColumn id="9" xr3:uid="{130CF1F1-F320-4724-8A44-1A8B9ED8C0EC}" name="ריק במקור8" dataDxfId="185"/>
    <tableColumn id="10" xr3:uid="{FB0A31DC-F0E8-43B9-B1C9-CE4FE1EEB5FB}" name="ריק במקור9" dataDxfId="18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12538</v>
      </c>
    </row>
    <row r="5" spans="1:4" ht="12.75" customHeight="1" x14ac:dyDescent="0.2"/>
    <row r="6" spans="1:4" ht="21" customHeight="1" x14ac:dyDescent="0.2">
      <c r="A6" s="41" t="s">
        <v>7</v>
      </c>
      <c r="B6" s="42"/>
      <c r="C6" s="42"/>
      <c r="D6" s="42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1" t="s">
        <v>2477</v>
      </c>
      <c r="C8" s="4" t="s">
        <v>11</v>
      </c>
      <c r="D8" s="4" t="s">
        <v>12</v>
      </c>
    </row>
    <row r="9" spans="1:4" x14ac:dyDescent="0.2">
      <c r="B9" s="52" t="s">
        <v>2477</v>
      </c>
      <c r="C9" s="6" t="s">
        <v>13</v>
      </c>
      <c r="D9" s="6" t="s">
        <v>14</v>
      </c>
    </row>
    <row r="10" spans="1:4" x14ac:dyDescent="0.2">
      <c r="B10" s="7" t="s">
        <v>15</v>
      </c>
      <c r="C10" s="51" t="s">
        <v>2477</v>
      </c>
      <c r="D10" s="51" t="s">
        <v>2477</v>
      </c>
    </row>
    <row r="11" spans="1:4" x14ac:dyDescent="0.2">
      <c r="B11" s="8" t="s">
        <v>16</v>
      </c>
      <c r="C11" s="10">
        <v>685545.84843000001</v>
      </c>
      <c r="D11" s="11">
        <v>0.18575351578099999</v>
      </c>
    </row>
    <row r="12" spans="1:4" x14ac:dyDescent="0.2">
      <c r="B12" s="8" t="s">
        <v>17</v>
      </c>
      <c r="C12" s="53" t="s">
        <v>2477</v>
      </c>
      <c r="D12" s="53" t="s">
        <v>2477</v>
      </c>
    </row>
    <row r="13" spans="1:4" x14ac:dyDescent="0.2">
      <c r="B13" s="7" t="s">
        <v>18</v>
      </c>
      <c r="C13" s="12">
        <v>757869.20678999997</v>
      </c>
      <c r="D13" s="13">
        <v>0.20535004330600001</v>
      </c>
    </row>
    <row r="14" spans="1:4" x14ac:dyDescent="0.2">
      <c r="B14" s="7" t="s">
        <v>19</v>
      </c>
      <c r="C14" s="12">
        <v>1015.65888</v>
      </c>
      <c r="D14" s="13">
        <v>2.7519998499999997E-4</v>
      </c>
    </row>
    <row r="15" spans="1:4" x14ac:dyDescent="0.2">
      <c r="B15" s="7" t="s">
        <v>20</v>
      </c>
      <c r="C15" s="12">
        <f>+'אג"ח קונצרני'!R11</f>
        <v>911669.14130999986</v>
      </c>
      <c r="D15" s="13">
        <f>+C15/C42</f>
        <v>0.24702322771744803</v>
      </c>
    </row>
    <row r="16" spans="1:4" x14ac:dyDescent="0.2">
      <c r="B16" s="7" t="s">
        <v>21</v>
      </c>
      <c r="C16" s="12">
        <v>462055.12092999998</v>
      </c>
      <c r="D16" s="13">
        <v>0.125197116128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16241.875249999999</v>
      </c>
      <c r="D18" s="13">
        <v>4.4008514339999999E-3</v>
      </c>
    </row>
    <row r="19" spans="2:4" x14ac:dyDescent="0.2">
      <c r="B19" s="7" t="s">
        <v>26</v>
      </c>
      <c r="C19" s="12">
        <v>423.73036000000002</v>
      </c>
      <c r="D19" s="13">
        <v>1.1481275E-4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34582.618439999998</v>
      </c>
      <c r="D21" s="13">
        <v>9.3704060409999998E-3</v>
      </c>
    </row>
    <row r="22" spans="2:4" x14ac:dyDescent="0.2">
      <c r="B22" s="7" t="s">
        <v>29</v>
      </c>
      <c r="C22" s="12">
        <f>+'מוצרים מובנים'!N11</f>
        <v>11775.866599999999</v>
      </c>
      <c r="D22" s="13">
        <f>+C22/C42</f>
        <v>3.1907546772091048E-3</v>
      </c>
    </row>
    <row r="23" spans="2:4" x14ac:dyDescent="0.2">
      <c r="B23" s="8" t="s">
        <v>30</v>
      </c>
      <c r="C23" s="53" t="s">
        <v>2477</v>
      </c>
      <c r="D23" s="53" t="s">
        <v>2477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11707.5</v>
      </c>
      <c r="D25" s="13">
        <v>3.1722302610000001E-3</v>
      </c>
    </row>
    <row r="26" spans="2:4" x14ac:dyDescent="0.2">
      <c r="B26" s="7" t="s">
        <v>20</v>
      </c>
      <c r="C26" s="12">
        <v>30182.149649999999</v>
      </c>
      <c r="D26" s="13">
        <v>8.1780677740000002E-3</v>
      </c>
    </row>
    <row r="27" spans="2:4" x14ac:dyDescent="0.2">
      <c r="B27" s="7" t="s">
        <v>21</v>
      </c>
      <c r="C27" s="12">
        <v>55389.506509999999</v>
      </c>
      <c r="D27" s="13">
        <v>1.5008180116000001E-2</v>
      </c>
    </row>
    <row r="28" spans="2:4" x14ac:dyDescent="0.2">
      <c r="B28" s="7" t="s">
        <v>31</v>
      </c>
      <c r="C28" s="12">
        <v>222171.63563999999</v>
      </c>
      <c r="D28" s="13">
        <v>6.0198982344999999E-2</v>
      </c>
    </row>
    <row r="29" spans="2:4" x14ac:dyDescent="0.2">
      <c r="B29" s="7" t="s">
        <v>32</v>
      </c>
      <c r="C29" s="12">
        <v>13318.71848</v>
      </c>
      <c r="D29" s="13">
        <v>3.6088013499999999E-3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-1845.0813499999999</v>
      </c>
      <c r="D31" s="13">
        <v>-4.99937893E-4</v>
      </c>
    </row>
    <row r="32" spans="2:4" x14ac:dyDescent="0.2">
      <c r="B32" s="7" t="s">
        <v>35</v>
      </c>
      <c r="C32" s="12">
        <v>3512.4956099999999</v>
      </c>
      <c r="D32" s="13">
        <v>9.5173562799999998E-4</v>
      </c>
    </row>
    <row r="33" spans="1:4" x14ac:dyDescent="0.2">
      <c r="B33" s="8" t="s">
        <v>36</v>
      </c>
      <c r="C33" s="10">
        <v>304453.39176999999</v>
      </c>
      <c r="D33" s="11">
        <v>8.2493808461999996E-2</v>
      </c>
    </row>
    <row r="34" spans="1:4" x14ac:dyDescent="0.2">
      <c r="B34" s="8" t="s">
        <v>37</v>
      </c>
      <c r="C34" s="10">
        <v>130917.898</v>
      </c>
      <c r="D34" s="11">
        <v>3.5473134126999997E-2</v>
      </c>
    </row>
    <row r="35" spans="1:4" x14ac:dyDescent="0.2">
      <c r="B35" s="8" t="s">
        <v>38</v>
      </c>
      <c r="C35" s="10">
        <v>39633.838559999997</v>
      </c>
      <c r="D35" s="11">
        <v>1.0739070002000001E-2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1" t="s">
        <v>2477</v>
      </c>
      <c r="D38" s="51" t="s">
        <v>2477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3690621.11986</v>
      </c>
      <c r="D42" s="11">
        <v>1</v>
      </c>
    </row>
    <row r="43" spans="1:4" x14ac:dyDescent="0.2">
      <c r="B43" s="7" t="s">
        <v>46</v>
      </c>
      <c r="C43" s="10">
        <v>197229.44174000001</v>
      </c>
      <c r="D43" s="53" t="s">
        <v>2477</v>
      </c>
    </row>
    <row r="44" spans="1:4" ht="12.75" customHeight="1" x14ac:dyDescent="0.2">
      <c r="B44" s="54" t="s">
        <v>2477</v>
      </c>
      <c r="C44" s="54" t="s">
        <v>2477</v>
      </c>
      <c r="D44" s="54" t="s">
        <v>2477</v>
      </c>
    </row>
    <row r="45" spans="1:4" x14ac:dyDescent="0.2">
      <c r="A45" s="42"/>
      <c r="B45" s="54" t="s">
        <v>2477</v>
      </c>
      <c r="C45" s="16" t="s">
        <v>47</v>
      </c>
      <c r="D45" s="16" t="s">
        <v>48</v>
      </c>
    </row>
    <row r="46" spans="1:4" x14ac:dyDescent="0.2">
      <c r="A46" s="42"/>
      <c r="B46" s="54" t="s">
        <v>2477</v>
      </c>
      <c r="C46" s="6" t="s">
        <v>13</v>
      </c>
      <c r="D46" s="6" t="s">
        <v>14</v>
      </c>
    </row>
    <row r="47" spans="1:4" x14ac:dyDescent="0.2">
      <c r="A47" s="42"/>
      <c r="B47" s="54" t="s">
        <v>2477</v>
      </c>
      <c r="C47" s="14" t="s">
        <v>49</v>
      </c>
      <c r="D47" s="17">
        <v>1</v>
      </c>
    </row>
    <row r="48" spans="1:4" x14ac:dyDescent="0.2">
      <c r="A48" s="42"/>
      <c r="B48" s="54" t="s">
        <v>2477</v>
      </c>
      <c r="C48" s="14" t="s">
        <v>50</v>
      </c>
      <c r="D48" s="17">
        <v>3.6269999999999998</v>
      </c>
    </row>
    <row r="49" spans="1:4" x14ac:dyDescent="0.2">
      <c r="A49" s="42"/>
      <c r="B49" s="54" t="s">
        <v>2477</v>
      </c>
      <c r="C49" s="14" t="s">
        <v>51</v>
      </c>
      <c r="D49" s="17">
        <v>4.0115999999999996</v>
      </c>
    </row>
    <row r="50" spans="1:4" x14ac:dyDescent="0.2">
      <c r="A50" s="42"/>
      <c r="B50" s="54" t="s">
        <v>2477</v>
      </c>
      <c r="C50" s="14" t="s">
        <v>52</v>
      </c>
      <c r="D50" s="17">
        <v>4.6208999999999998</v>
      </c>
    </row>
    <row r="51" spans="1:4" x14ac:dyDescent="0.2">
      <c r="A51" s="42"/>
      <c r="B51" s="54" t="s">
        <v>2477</v>
      </c>
      <c r="C51" s="14" t="s">
        <v>53</v>
      </c>
      <c r="D51" s="17">
        <v>2.7391000000000001</v>
      </c>
    </row>
    <row r="52" spans="1:4" x14ac:dyDescent="0.2">
      <c r="A52" s="42"/>
      <c r="B52" s="54" t="s">
        <v>2477</v>
      </c>
      <c r="C52" s="14" t="s">
        <v>54</v>
      </c>
      <c r="D52" s="17">
        <v>2.4752999999999998</v>
      </c>
    </row>
    <row r="53" spans="1:4" x14ac:dyDescent="0.2">
      <c r="A53" s="42"/>
      <c r="B53" s="54" t="s">
        <v>2477</v>
      </c>
      <c r="C53" s="14" t="s">
        <v>55</v>
      </c>
      <c r="D53" s="17">
        <v>0.46400000000000002</v>
      </c>
    </row>
    <row r="54" spans="1:4" x14ac:dyDescent="0.2">
      <c r="A54" s="42"/>
      <c r="B54" s="54" t="s">
        <v>2477</v>
      </c>
      <c r="C54" s="14" t="s">
        <v>56</v>
      </c>
      <c r="D54" s="17">
        <v>2.2963</v>
      </c>
    </row>
    <row r="55" spans="1:4" x14ac:dyDescent="0.2">
      <c r="A55" s="42"/>
      <c r="B55" s="54" t="s">
        <v>2477</v>
      </c>
      <c r="C55" s="14" t="s">
        <v>57</v>
      </c>
      <c r="D55" s="17">
        <v>0.53820000000000001</v>
      </c>
    </row>
    <row r="56" spans="1:4" x14ac:dyDescent="0.2">
      <c r="A56" s="42"/>
      <c r="B56" s="54" t="s">
        <v>2477</v>
      </c>
      <c r="C56" s="14" t="s">
        <v>58</v>
      </c>
      <c r="D56" s="17">
        <v>0.36270000000000002</v>
      </c>
    </row>
    <row r="57" spans="1:4" x14ac:dyDescent="0.2">
      <c r="A57" s="42"/>
      <c r="B57" s="54" t="s">
        <v>2477</v>
      </c>
      <c r="C57" s="14" t="s">
        <v>59</v>
      </c>
      <c r="D57" s="17">
        <v>2.5637E-2</v>
      </c>
    </row>
    <row r="58" spans="1:4" x14ac:dyDescent="0.2">
      <c r="A58" s="42"/>
      <c r="B58" s="54" t="s">
        <v>2477</v>
      </c>
      <c r="C58" s="14" t="s">
        <v>60</v>
      </c>
      <c r="D58" s="17">
        <v>0.2142</v>
      </c>
    </row>
    <row r="59" spans="1:4" x14ac:dyDescent="0.2">
      <c r="A59" s="42"/>
      <c r="B59" s="54" t="s">
        <v>2477</v>
      </c>
      <c r="C59" s="14" t="s">
        <v>61</v>
      </c>
      <c r="D59" s="17">
        <v>4.3135000000000003</v>
      </c>
    </row>
    <row r="60" spans="1:4" x14ac:dyDescent="0.2">
      <c r="A60" s="42"/>
      <c r="B60" s="54" t="s">
        <v>2477</v>
      </c>
      <c r="C60" s="14" t="s">
        <v>62</v>
      </c>
      <c r="D60" s="17">
        <v>0.74809999999999999</v>
      </c>
    </row>
    <row r="61" spans="1:4" x14ac:dyDescent="0.2">
      <c r="A61" s="42"/>
      <c r="B61" s="54" t="s">
        <v>2477</v>
      </c>
      <c r="C61" s="14" t="s">
        <v>63</v>
      </c>
      <c r="D61" s="17">
        <v>0.19539999999999999</v>
      </c>
    </row>
    <row r="62" spans="1:4" x14ac:dyDescent="0.2">
      <c r="A62" s="42"/>
      <c r="B62" s="54" t="s">
        <v>2477</v>
      </c>
      <c r="C62" s="14" t="s">
        <v>64</v>
      </c>
      <c r="D62" s="17">
        <v>2.7505999999999999</v>
      </c>
    </row>
    <row r="63" spans="1:4" x14ac:dyDescent="0.2">
      <c r="A63" s="42"/>
      <c r="B63" s="54" t="s">
        <v>2477</v>
      </c>
      <c r="C63" s="14" t="s">
        <v>65</v>
      </c>
      <c r="D63" s="53" t="s">
        <v>2477</v>
      </c>
    </row>
    <row r="64" spans="1:4" x14ac:dyDescent="0.2">
      <c r="A64" s="43" t="s">
        <v>66</v>
      </c>
      <c r="B64" s="38" t="s">
        <v>67</v>
      </c>
      <c r="C64" s="39" t="s">
        <v>68</v>
      </c>
      <c r="D64" s="40">
        <v>1</v>
      </c>
    </row>
    <row r="65" spans="1:4" ht="12.75" customHeight="1" x14ac:dyDescent="0.2">
      <c r="A65" s="42"/>
      <c r="B65" s="54" t="s">
        <v>2477</v>
      </c>
      <c r="C65" s="54" t="s">
        <v>2477</v>
      </c>
      <c r="D65" s="54" t="s">
        <v>2477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12538</v>
      </c>
    </row>
    <row r="6" spans="2:12" ht="12.75" customHeight="1" x14ac:dyDescent="0.2">
      <c r="B6" s="44" t="s">
        <v>1654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1655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138</v>
      </c>
      <c r="E8" s="4" t="s">
        <v>228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4" t="s">
        <v>230</v>
      </c>
    </row>
    <row r="9" spans="2:12" ht="12.75" customHeight="1" x14ac:dyDescent="0.2">
      <c r="B9" s="5"/>
      <c r="C9" s="5"/>
      <c r="D9" s="5"/>
      <c r="E9" s="5"/>
      <c r="F9" s="5"/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1656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1657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1658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1659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1660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1661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1662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1663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1664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1665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1666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1667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12538</v>
      </c>
    </row>
    <row r="5" spans="2:11" ht="12.75" customHeight="1" x14ac:dyDescent="0.2"/>
    <row r="6" spans="2:11" ht="12.75" customHeight="1" thickBot="1" x14ac:dyDescent="0.25">
      <c r="B6" s="62" t="s">
        <v>1668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</row>
    <row r="7" spans="2:11" ht="12.75" customHeight="1" thickBot="1" x14ac:dyDescent="0.25">
      <c r="B7" s="70" t="s">
        <v>1669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</row>
    <row r="8" spans="2:11" ht="12.75" customHeight="1" x14ac:dyDescent="0.2">
      <c r="B8" s="55" t="s">
        <v>71</v>
      </c>
      <c r="C8" s="4" t="s">
        <v>72</v>
      </c>
      <c r="D8" s="4" t="s">
        <v>138</v>
      </c>
      <c r="E8" s="4" t="s">
        <v>228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80</v>
      </c>
      <c r="K8" s="58" t="s">
        <v>230</v>
      </c>
    </row>
    <row r="9" spans="2:11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148</v>
      </c>
      <c r="H9" s="6" t="s">
        <v>149</v>
      </c>
      <c r="I9" s="6" t="s">
        <v>11</v>
      </c>
      <c r="J9" s="6" t="s">
        <v>12</v>
      </c>
      <c r="K9" s="59" t="s">
        <v>12</v>
      </c>
    </row>
    <row r="10" spans="2:11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1670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22">
        <v>34582.618439999998</v>
      </c>
      <c r="J11" s="20">
        <v>1</v>
      </c>
      <c r="K11" s="60">
        <v>9.3690672779999998E-3</v>
      </c>
    </row>
    <row r="12" spans="2:11" ht="12.75" customHeight="1" x14ac:dyDescent="0.2">
      <c r="B12" s="56" t="s">
        <v>1671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67" t="s">
        <v>2477</v>
      </c>
    </row>
    <row r="13" spans="2:11" ht="12.75" customHeight="1" x14ac:dyDescent="0.2">
      <c r="B13" s="56" t="s">
        <v>1672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22">
        <v>34582.618439999998</v>
      </c>
      <c r="J13" s="20">
        <v>1</v>
      </c>
      <c r="K13" s="60">
        <v>9.3690672779999998E-3</v>
      </c>
    </row>
    <row r="14" spans="2:11" ht="12.75" customHeight="1" x14ac:dyDescent="0.2">
      <c r="B14" s="57" t="s">
        <v>1673</v>
      </c>
      <c r="C14" s="14" t="s">
        <v>1674</v>
      </c>
      <c r="D14" s="14" t="s">
        <v>218</v>
      </c>
      <c r="E14" s="14" t="s">
        <v>1675</v>
      </c>
      <c r="F14" s="14" t="s">
        <v>50</v>
      </c>
      <c r="G14" s="23">
        <v>79</v>
      </c>
      <c r="H14" s="26">
        <v>204770</v>
      </c>
      <c r="I14" s="23">
        <v>2028.7395899999999</v>
      </c>
      <c r="J14" s="13">
        <v>5.8663562260000003E-2</v>
      </c>
      <c r="K14" s="61">
        <v>5.4962286099999997E-4</v>
      </c>
    </row>
    <row r="15" spans="2:11" ht="12.75" customHeight="1" x14ac:dyDescent="0.2">
      <c r="B15" s="57" t="s">
        <v>1676</v>
      </c>
      <c r="C15" s="14" t="s">
        <v>1677</v>
      </c>
      <c r="D15" s="14" t="s">
        <v>218</v>
      </c>
      <c r="E15" s="14" t="s">
        <v>1675</v>
      </c>
      <c r="F15" s="14" t="s">
        <v>50</v>
      </c>
      <c r="G15" s="23">
        <v>67</v>
      </c>
      <c r="H15" s="26">
        <v>3801200</v>
      </c>
      <c r="I15" s="23">
        <v>1465.1294499999999</v>
      </c>
      <c r="J15" s="13">
        <v>4.2366064690000003E-2</v>
      </c>
      <c r="K15" s="61">
        <v>3.9693051E-4</v>
      </c>
    </row>
    <row r="16" spans="2:11" ht="12.75" customHeight="1" x14ac:dyDescent="0.2">
      <c r="B16" s="57" t="s">
        <v>1678</v>
      </c>
      <c r="C16" s="14" t="s">
        <v>1679</v>
      </c>
      <c r="D16" s="14" t="s">
        <v>218</v>
      </c>
      <c r="E16" s="14" t="s">
        <v>1675</v>
      </c>
      <c r="F16" s="14" t="s">
        <v>50</v>
      </c>
      <c r="G16" s="23">
        <v>49</v>
      </c>
      <c r="H16" s="26">
        <v>1702350</v>
      </c>
      <c r="I16" s="23">
        <v>2044.37041</v>
      </c>
      <c r="J16" s="13">
        <v>5.9115547121999998E-2</v>
      </c>
      <c r="K16" s="61">
        <v>5.5385753799999996E-4</v>
      </c>
    </row>
    <row r="17" spans="2:11" ht="12.75" customHeight="1" x14ac:dyDescent="0.2">
      <c r="B17" s="57" t="s">
        <v>1680</v>
      </c>
      <c r="C17" s="14" t="s">
        <v>1681</v>
      </c>
      <c r="D17" s="14" t="s">
        <v>218</v>
      </c>
      <c r="E17" s="14" t="s">
        <v>1675</v>
      </c>
      <c r="F17" s="14" t="s">
        <v>50</v>
      </c>
      <c r="G17" s="23">
        <v>366</v>
      </c>
      <c r="H17" s="26">
        <v>103370</v>
      </c>
      <c r="I17" s="23">
        <v>2847.4488900000001</v>
      </c>
      <c r="J17" s="13">
        <v>8.2337573568000005E-2</v>
      </c>
      <c r="K17" s="61">
        <v>7.7142626599999999E-4</v>
      </c>
    </row>
    <row r="18" spans="2:11" ht="12.75" customHeight="1" x14ac:dyDescent="0.2">
      <c r="B18" s="57" t="s">
        <v>1682</v>
      </c>
      <c r="C18" s="14" t="s">
        <v>1683</v>
      </c>
      <c r="D18" s="14" t="s">
        <v>218</v>
      </c>
      <c r="E18" s="14" t="s">
        <v>1675</v>
      </c>
      <c r="F18" s="14" t="s">
        <v>53</v>
      </c>
      <c r="G18" s="23">
        <v>14</v>
      </c>
      <c r="H18" s="26">
        <v>127040</v>
      </c>
      <c r="I18" s="23">
        <v>290.05973</v>
      </c>
      <c r="J18" s="13">
        <v>8.3874426830000005E-3</v>
      </c>
      <c r="K18" s="61">
        <v>7.8582514795195405E-5</v>
      </c>
    </row>
    <row r="19" spans="2:11" ht="12.75" customHeight="1" x14ac:dyDescent="0.2">
      <c r="B19" s="57" t="s">
        <v>1684</v>
      </c>
      <c r="C19" s="14" t="s">
        <v>1685</v>
      </c>
      <c r="D19" s="14" t="s">
        <v>218</v>
      </c>
      <c r="E19" s="14" t="s">
        <v>1675</v>
      </c>
      <c r="F19" s="14" t="s">
        <v>50</v>
      </c>
      <c r="G19" s="23">
        <v>809</v>
      </c>
      <c r="H19" s="26">
        <v>482000</v>
      </c>
      <c r="I19" s="23">
        <v>20890.69514</v>
      </c>
      <c r="J19" s="13">
        <v>0.60408078052900005</v>
      </c>
      <c r="K19" s="61">
        <v>5.6596734740000003E-3</v>
      </c>
    </row>
    <row r="20" spans="2:11" ht="12.75" customHeight="1" x14ac:dyDescent="0.2">
      <c r="B20" s="57" t="s">
        <v>1686</v>
      </c>
      <c r="C20" s="14" t="s">
        <v>1687</v>
      </c>
      <c r="D20" s="14" t="s">
        <v>1688</v>
      </c>
      <c r="E20" s="14" t="s">
        <v>1675</v>
      </c>
      <c r="F20" s="14" t="s">
        <v>54</v>
      </c>
      <c r="G20" s="23">
        <v>31</v>
      </c>
      <c r="H20" s="26">
        <v>758500</v>
      </c>
      <c r="I20" s="23">
        <v>322.28406000000001</v>
      </c>
      <c r="J20" s="13">
        <v>9.3192498000000002E-3</v>
      </c>
      <c r="K20" s="61">
        <v>8.7312678368712705E-5</v>
      </c>
    </row>
    <row r="21" spans="2:11" ht="12.75" customHeight="1" x14ac:dyDescent="0.2">
      <c r="B21" s="57" t="s">
        <v>1689</v>
      </c>
      <c r="C21" s="14" t="s">
        <v>1690</v>
      </c>
      <c r="D21" s="14" t="s">
        <v>218</v>
      </c>
      <c r="E21" s="14" t="s">
        <v>1675</v>
      </c>
      <c r="F21" s="14" t="s">
        <v>51</v>
      </c>
      <c r="G21" s="23">
        <v>1145</v>
      </c>
      <c r="H21" s="26">
        <v>47980</v>
      </c>
      <c r="I21" s="23">
        <v>570.97090000000003</v>
      </c>
      <c r="J21" s="13">
        <v>1.6510343223000001E-2</v>
      </c>
      <c r="K21" s="61">
        <v>1.5468651599999999E-4</v>
      </c>
    </row>
    <row r="22" spans="2:11" ht="12.75" customHeight="1" x14ac:dyDescent="0.2">
      <c r="B22" s="57" t="s">
        <v>1691</v>
      </c>
      <c r="C22" s="14" t="s">
        <v>1692</v>
      </c>
      <c r="D22" s="14" t="s">
        <v>218</v>
      </c>
      <c r="E22" s="14" t="s">
        <v>1693</v>
      </c>
      <c r="F22" s="14" t="s">
        <v>59</v>
      </c>
      <c r="G22" s="23">
        <v>111</v>
      </c>
      <c r="H22" s="26">
        <v>3345000</v>
      </c>
      <c r="I22" s="23">
        <v>111.51152999999999</v>
      </c>
      <c r="J22" s="13">
        <v>3.2244964379999999E-3</v>
      </c>
      <c r="K22" s="61">
        <v>3.0210524073989399E-5</v>
      </c>
    </row>
    <row r="23" spans="2:11" ht="12.75" customHeight="1" thickBot="1" x14ac:dyDescent="0.25">
      <c r="B23" s="57" t="s">
        <v>1694</v>
      </c>
      <c r="C23" s="14" t="s">
        <v>1695</v>
      </c>
      <c r="D23" s="14" t="s">
        <v>218</v>
      </c>
      <c r="E23" s="14" t="s">
        <v>1693</v>
      </c>
      <c r="F23" s="14" t="s">
        <v>59</v>
      </c>
      <c r="G23" s="23">
        <v>19</v>
      </c>
      <c r="H23" s="26">
        <v>236600</v>
      </c>
      <c r="I23" s="23">
        <v>55.529739999999997</v>
      </c>
      <c r="J23" s="13">
        <v>1.6057124210000001E-3</v>
      </c>
      <c r="K23" s="61">
        <v>1.50440277080978E-5</v>
      </c>
    </row>
    <row r="24" spans="2:11" ht="12.75" customHeight="1" x14ac:dyDescent="0.2">
      <c r="B24" s="71" t="s">
        <v>1696</v>
      </c>
      <c r="C24" s="72" t="s">
        <v>1697</v>
      </c>
      <c r="D24" s="72" t="s">
        <v>218</v>
      </c>
      <c r="E24" s="72" t="s">
        <v>1693</v>
      </c>
      <c r="F24" s="72" t="s">
        <v>50</v>
      </c>
      <c r="G24" s="73">
        <v>218</v>
      </c>
      <c r="H24" s="79">
        <v>11801.56</v>
      </c>
      <c r="I24" s="73">
        <v>3955.8789999999999</v>
      </c>
      <c r="J24" s="74">
        <v>0.11438922726</v>
      </c>
      <c r="K24" s="75">
        <v>1.071720366E-3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26.2851562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2" width="12.7109375" bestFit="1" customWidth="1"/>
    <col min="13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12538</v>
      </c>
    </row>
    <row r="5" spans="2:17" ht="12.75" customHeight="1" x14ac:dyDescent="0.2"/>
    <row r="6" spans="2:17" ht="12.75" customHeight="1" thickBot="1" x14ac:dyDescent="0.25">
      <c r="B6" s="62" t="s">
        <v>1698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</row>
    <row r="7" spans="2:17" ht="12.75" customHeight="1" thickBot="1" x14ac:dyDescent="0.25">
      <c r="B7" s="70" t="s">
        <v>1699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</row>
    <row r="8" spans="2:17" ht="12.75" customHeight="1" x14ac:dyDescent="0.2">
      <c r="B8" s="55" t="s">
        <v>71</v>
      </c>
      <c r="C8" s="4" t="s">
        <v>72</v>
      </c>
      <c r="D8" s="4" t="s">
        <v>1700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249</v>
      </c>
      <c r="L8" s="4" t="s">
        <v>141</v>
      </c>
      <c r="M8" s="4" t="s">
        <v>142</v>
      </c>
      <c r="N8" s="4" t="s">
        <v>79</v>
      </c>
      <c r="O8" s="4" t="s">
        <v>144</v>
      </c>
      <c r="P8" s="4" t="s">
        <v>80</v>
      </c>
      <c r="Q8" s="58" t="s">
        <v>230</v>
      </c>
    </row>
    <row r="9" spans="2:17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146</v>
      </c>
      <c r="H9" s="6" t="s">
        <v>147</v>
      </c>
      <c r="I9" s="52" t="s">
        <v>2477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59" t="s">
        <v>12</v>
      </c>
    </row>
    <row r="10" spans="2:17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59" t="s">
        <v>154</v>
      </c>
    </row>
    <row r="11" spans="2:17" ht="12.75" customHeight="1" x14ac:dyDescent="0.2">
      <c r="B11" s="56" t="s">
        <v>1701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22">
        <v>3.2230579699090001</v>
      </c>
      <c r="I11" s="53" t="s">
        <v>2477</v>
      </c>
      <c r="J11" s="53" t="s">
        <v>2477</v>
      </c>
      <c r="K11" s="53" t="s">
        <v>2477</v>
      </c>
      <c r="L11" s="53" t="s">
        <v>2477</v>
      </c>
      <c r="M11" s="53" t="s">
        <v>2477</v>
      </c>
      <c r="N11" s="22">
        <f>+N12</f>
        <v>11775.866599999999</v>
      </c>
      <c r="O11" s="53" t="s">
        <v>2477</v>
      </c>
      <c r="P11" s="20">
        <f t="shared" ref="P11:Q13" si="0">+P12</f>
        <v>1.0000000000000002</v>
      </c>
      <c r="Q11" s="60">
        <f t="shared" si="0"/>
        <v>3.1907546772091048E-3</v>
      </c>
    </row>
    <row r="12" spans="2:17" ht="12.75" customHeight="1" x14ac:dyDescent="0.2">
      <c r="B12" s="56" t="s">
        <v>1702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22">
        <v>3.2230579699090001</v>
      </c>
      <c r="I12" s="53" t="s">
        <v>2477</v>
      </c>
      <c r="J12" s="53" t="s">
        <v>2477</v>
      </c>
      <c r="K12" s="53" t="s">
        <v>2477</v>
      </c>
      <c r="L12" s="53" t="s">
        <v>2477</v>
      </c>
      <c r="M12" s="53" t="s">
        <v>2477</v>
      </c>
      <c r="N12" s="22">
        <f>+N13</f>
        <v>11775.866599999999</v>
      </c>
      <c r="O12" s="53" t="s">
        <v>2477</v>
      </c>
      <c r="P12" s="20">
        <f t="shared" si="0"/>
        <v>1.0000000000000002</v>
      </c>
      <c r="Q12" s="60">
        <f t="shared" si="0"/>
        <v>3.1907546772091048E-3</v>
      </c>
    </row>
    <row r="13" spans="2:17" ht="12.75" customHeight="1" x14ac:dyDescent="0.2">
      <c r="B13" s="56" t="s">
        <v>1703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22">
        <v>3.2230579699090001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22">
        <f>+N14</f>
        <v>11775.866599999999</v>
      </c>
      <c r="O13" s="53" t="s">
        <v>2477</v>
      </c>
      <c r="P13" s="20">
        <f t="shared" si="0"/>
        <v>1.0000000000000002</v>
      </c>
      <c r="Q13" s="60">
        <f t="shared" si="0"/>
        <v>3.1907546772091048E-3</v>
      </c>
    </row>
    <row r="14" spans="2:17" ht="12.75" customHeight="1" x14ac:dyDescent="0.2">
      <c r="B14" s="81" t="s">
        <v>2477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53" t="s">
        <v>2477</v>
      </c>
      <c r="I14" s="53" t="s">
        <v>2477</v>
      </c>
      <c r="J14" s="53" t="s">
        <v>2477</v>
      </c>
      <c r="K14" s="53" t="s">
        <v>2477</v>
      </c>
      <c r="L14" s="53" t="s">
        <v>2477</v>
      </c>
      <c r="M14" s="53" t="s">
        <v>2477</v>
      </c>
      <c r="N14" s="22">
        <f>SUM(N15:N18)</f>
        <v>11775.866599999999</v>
      </c>
      <c r="O14" s="53" t="s">
        <v>2477</v>
      </c>
      <c r="P14" s="20">
        <f t="shared" ref="P14:Q14" si="1">SUM(P15:P18)</f>
        <v>1.0000000000000002</v>
      </c>
      <c r="Q14" s="60">
        <f t="shared" si="1"/>
        <v>3.1907546772091048E-3</v>
      </c>
    </row>
    <row r="15" spans="2:17" ht="12.75" customHeight="1" x14ac:dyDescent="0.2">
      <c r="B15" s="57" t="s">
        <v>1704</v>
      </c>
      <c r="C15" s="14" t="s">
        <v>1705</v>
      </c>
      <c r="D15" s="14" t="s">
        <v>65</v>
      </c>
      <c r="E15" s="14" t="s">
        <v>95</v>
      </c>
      <c r="F15" s="14" t="s">
        <v>96</v>
      </c>
      <c r="G15" s="27">
        <v>45039</v>
      </c>
      <c r="H15" s="24">
        <v>0.31</v>
      </c>
      <c r="I15" s="14" t="s">
        <v>49</v>
      </c>
      <c r="J15" s="13">
        <v>4.8899999999999999E-2</v>
      </c>
      <c r="K15" s="13">
        <v>4.9599999999999998E-2</v>
      </c>
      <c r="L15" s="23">
        <v>750000</v>
      </c>
      <c r="M15" s="23">
        <v>103.32</v>
      </c>
      <c r="N15" s="23">
        <v>774.9</v>
      </c>
      <c r="O15" s="13">
        <v>5.3370716500000001E-4</v>
      </c>
      <c r="P15" s="13">
        <f>+N15/$N$11</f>
        <v>6.5804074241126345E-2</v>
      </c>
      <c r="Q15" s="61">
        <f>+N15/'סכום נכסי הקרן'!$C$42</f>
        <v>2.0996465766428906E-4</v>
      </c>
    </row>
    <row r="16" spans="2:17" ht="12.75" customHeight="1" x14ac:dyDescent="0.2">
      <c r="B16" s="57" t="s">
        <v>1706</v>
      </c>
      <c r="C16" s="14" t="s">
        <v>1707</v>
      </c>
      <c r="D16" s="14" t="s">
        <v>65</v>
      </c>
      <c r="E16" s="14" t="s">
        <v>95</v>
      </c>
      <c r="F16" s="14" t="s">
        <v>96</v>
      </c>
      <c r="G16" s="27">
        <v>44054</v>
      </c>
      <c r="H16" s="24">
        <v>3.5</v>
      </c>
      <c r="I16" s="14" t="s">
        <v>49</v>
      </c>
      <c r="J16" s="13">
        <v>5.0000000000000001E-4</v>
      </c>
      <c r="K16" s="13">
        <v>2.12E-2</v>
      </c>
      <c r="L16" s="23">
        <v>7912733.3300000001</v>
      </c>
      <c r="M16" s="23">
        <v>103.01</v>
      </c>
      <c r="N16" s="23">
        <v>8150.9066000000003</v>
      </c>
      <c r="O16" s="13">
        <v>6.702197753E-3</v>
      </c>
      <c r="P16" s="13">
        <f t="shared" ref="P16:P18" si="2">+N16/$N$11</f>
        <v>0.6921704259115844</v>
      </c>
      <c r="Q16" s="61">
        <f>+N16/'סכום נכסי הקרן'!$C$42</f>
        <v>2.2085460239032058E-3</v>
      </c>
    </row>
    <row r="17" spans="2:17" ht="12.75" customHeight="1" x14ac:dyDescent="0.2">
      <c r="B17" s="77" t="s">
        <v>667</v>
      </c>
      <c r="C17" s="32" t="s">
        <v>668</v>
      </c>
      <c r="D17" s="32" t="s">
        <v>65</v>
      </c>
      <c r="E17" s="32" t="s">
        <v>283</v>
      </c>
      <c r="F17" s="32" t="s">
        <v>284</v>
      </c>
      <c r="G17" s="33">
        <v>43690</v>
      </c>
      <c r="H17" s="34">
        <v>0.6</v>
      </c>
      <c r="I17" s="32" t="s">
        <v>49</v>
      </c>
      <c r="J17" s="35">
        <v>4.99E-2</v>
      </c>
      <c r="K17" s="35">
        <v>4.9700000000000001E-2</v>
      </c>
      <c r="L17" s="36">
        <v>2000000</v>
      </c>
      <c r="M17" s="36">
        <v>107.3</v>
      </c>
      <c r="N17" s="36">
        <v>2146</v>
      </c>
      <c r="O17" s="35">
        <v>2.779502343E-3</v>
      </c>
      <c r="P17" s="13">
        <f t="shared" si="2"/>
        <v>0.18223711875268697</v>
      </c>
      <c r="Q17" s="61">
        <f>+N17/'סכום נכסי הקרן'!$C$42</f>
        <v>5.8147393902124704E-4</v>
      </c>
    </row>
    <row r="18" spans="2:17" ht="12.75" customHeight="1" x14ac:dyDescent="0.2">
      <c r="B18" s="77" t="s">
        <v>1018</v>
      </c>
      <c r="C18" s="32" t="s">
        <v>1019</v>
      </c>
      <c r="D18" s="32" t="s">
        <v>65</v>
      </c>
      <c r="E18" s="32" t="s">
        <v>241</v>
      </c>
      <c r="F18" s="32" t="s">
        <v>242</v>
      </c>
      <c r="G18" s="33">
        <v>45260</v>
      </c>
      <c r="H18" s="34">
        <v>9.92</v>
      </c>
      <c r="I18" s="32" t="s">
        <v>49</v>
      </c>
      <c r="J18" s="35">
        <v>4.9099999999999998E-2</v>
      </c>
      <c r="K18" s="35">
        <v>4.9099999999999998E-2</v>
      </c>
      <c r="L18" s="36">
        <v>700000</v>
      </c>
      <c r="M18" s="36">
        <v>100.58</v>
      </c>
      <c r="N18" s="36">
        <v>704.06</v>
      </c>
      <c r="O18" s="35">
        <v>1.322951315E-3</v>
      </c>
      <c r="P18" s="13">
        <f t="shared" si="2"/>
        <v>5.9788381094602411E-2</v>
      </c>
      <c r="Q18" s="61">
        <f>+N18/'סכום נכסי הקרן'!$C$42</f>
        <v>1.9077005662036307E-4</v>
      </c>
    </row>
    <row r="19" spans="2:17" ht="12.75" customHeight="1" x14ac:dyDescent="0.2">
      <c r="B19" s="56" t="s">
        <v>1708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53" t="s">
        <v>2477</v>
      </c>
      <c r="I19" s="53" t="s">
        <v>2477</v>
      </c>
      <c r="J19" s="53" t="s">
        <v>2477</v>
      </c>
      <c r="K19" s="53" t="s">
        <v>2477</v>
      </c>
      <c r="L19" s="53" t="s">
        <v>2477</v>
      </c>
      <c r="M19" s="53" t="s">
        <v>2477</v>
      </c>
      <c r="N19" s="53" t="s">
        <v>2477</v>
      </c>
      <c r="O19" s="53" t="s">
        <v>2477</v>
      </c>
      <c r="P19" s="53" t="s">
        <v>2477</v>
      </c>
      <c r="Q19" s="67" t="s">
        <v>2477</v>
      </c>
    </row>
    <row r="20" spans="2:17" ht="12.75" customHeight="1" x14ac:dyDescent="0.2">
      <c r="B20" s="81" t="s">
        <v>2477</v>
      </c>
      <c r="C20" s="53" t="s">
        <v>2477</v>
      </c>
      <c r="D20" s="53" t="s">
        <v>2477</v>
      </c>
      <c r="E20" s="53" t="s">
        <v>2477</v>
      </c>
      <c r="F20" s="53" t="s">
        <v>2477</v>
      </c>
      <c r="G20" s="53" t="s">
        <v>2477</v>
      </c>
      <c r="H20" s="53" t="s">
        <v>2477</v>
      </c>
      <c r="I20" s="53" t="s">
        <v>2477</v>
      </c>
      <c r="J20" s="53" t="s">
        <v>2477</v>
      </c>
      <c r="K20" s="53" t="s">
        <v>2477</v>
      </c>
      <c r="L20" s="53" t="s">
        <v>2477</v>
      </c>
      <c r="M20" s="53" t="s">
        <v>2477</v>
      </c>
      <c r="N20" s="53" t="s">
        <v>2477</v>
      </c>
      <c r="O20" s="53" t="s">
        <v>2477</v>
      </c>
      <c r="P20" s="82" t="s">
        <v>2477</v>
      </c>
      <c r="Q20" s="83" t="s">
        <v>2477</v>
      </c>
    </row>
    <row r="21" spans="2:17" ht="12.75" customHeight="1" x14ac:dyDescent="0.2">
      <c r="B21" s="56" t="s">
        <v>1709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53" t="s">
        <v>2477</v>
      </c>
      <c r="I21" s="53" t="s">
        <v>2477</v>
      </c>
      <c r="J21" s="53" t="s">
        <v>2477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53" t="s">
        <v>2477</v>
      </c>
      <c r="P21" s="53" t="s">
        <v>2477</v>
      </c>
      <c r="Q21" s="67" t="s">
        <v>2477</v>
      </c>
    </row>
    <row r="22" spans="2:17" ht="12.75" customHeight="1" x14ac:dyDescent="0.2">
      <c r="B22" s="56" t="s">
        <v>1710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53" t="s">
        <v>2477</v>
      </c>
      <c r="I22" s="53" t="s">
        <v>2477</v>
      </c>
      <c r="J22" s="53" t="s">
        <v>2477</v>
      </c>
      <c r="K22" s="53" t="s">
        <v>2477</v>
      </c>
      <c r="L22" s="53" t="s">
        <v>2477</v>
      </c>
      <c r="M22" s="53" t="s">
        <v>2477</v>
      </c>
      <c r="N22" s="53" t="s">
        <v>2477</v>
      </c>
      <c r="O22" s="53" t="s">
        <v>2477</v>
      </c>
      <c r="P22" s="53" t="s">
        <v>2477</v>
      </c>
      <c r="Q22" s="67" t="s">
        <v>2477</v>
      </c>
    </row>
    <row r="23" spans="2:17" ht="12.75" customHeight="1" x14ac:dyDescent="0.2">
      <c r="B23" s="56" t="s">
        <v>1711</v>
      </c>
      <c r="C23" s="53" t="s">
        <v>2477</v>
      </c>
      <c r="D23" s="53" t="s">
        <v>2477</v>
      </c>
      <c r="E23" s="53" t="s">
        <v>2477</v>
      </c>
      <c r="F23" s="53" t="s">
        <v>2477</v>
      </c>
      <c r="G23" s="53" t="s">
        <v>2477</v>
      </c>
      <c r="H23" s="53" t="s">
        <v>2477</v>
      </c>
      <c r="I23" s="53" t="s">
        <v>2477</v>
      </c>
      <c r="J23" s="53" t="s">
        <v>2477</v>
      </c>
      <c r="K23" s="53" t="s">
        <v>2477</v>
      </c>
      <c r="L23" s="53" t="s">
        <v>2477</v>
      </c>
      <c r="M23" s="53" t="s">
        <v>2477</v>
      </c>
      <c r="N23" s="53" t="s">
        <v>2477</v>
      </c>
      <c r="O23" s="53" t="s">
        <v>2477</v>
      </c>
      <c r="P23" s="53" t="s">
        <v>2477</v>
      </c>
      <c r="Q23" s="67" t="s">
        <v>2477</v>
      </c>
    </row>
    <row r="24" spans="2:17" ht="12.75" customHeight="1" x14ac:dyDescent="0.2">
      <c r="B24" s="56" t="s">
        <v>1712</v>
      </c>
      <c r="C24" s="53" t="s">
        <v>2477</v>
      </c>
      <c r="D24" s="53" t="s">
        <v>2477</v>
      </c>
      <c r="E24" s="53" t="s">
        <v>2477</v>
      </c>
      <c r="F24" s="53" t="s">
        <v>2477</v>
      </c>
      <c r="G24" s="53" t="s">
        <v>2477</v>
      </c>
      <c r="H24" s="53" t="s">
        <v>2477</v>
      </c>
      <c r="I24" s="53" t="s">
        <v>2477</v>
      </c>
      <c r="J24" s="53" t="s">
        <v>2477</v>
      </c>
      <c r="K24" s="53" t="s">
        <v>2477</v>
      </c>
      <c r="L24" s="53" t="s">
        <v>2477</v>
      </c>
      <c r="M24" s="53" t="s">
        <v>2477</v>
      </c>
      <c r="N24" s="53" t="s">
        <v>2477</v>
      </c>
      <c r="O24" s="53" t="s">
        <v>2477</v>
      </c>
      <c r="P24" s="53" t="s">
        <v>2477</v>
      </c>
      <c r="Q24" s="67" t="s">
        <v>2477</v>
      </c>
    </row>
    <row r="25" spans="2:17" ht="12.75" customHeight="1" x14ac:dyDescent="0.2">
      <c r="B25" s="56" t="s">
        <v>1713</v>
      </c>
      <c r="C25" s="53" t="s">
        <v>2477</v>
      </c>
      <c r="D25" s="53" t="s">
        <v>2477</v>
      </c>
      <c r="E25" s="53" t="s">
        <v>2477</v>
      </c>
      <c r="F25" s="53" t="s">
        <v>2477</v>
      </c>
      <c r="G25" s="53" t="s">
        <v>2477</v>
      </c>
      <c r="H25" s="53" t="s">
        <v>2477</v>
      </c>
      <c r="I25" s="53" t="s">
        <v>2477</v>
      </c>
      <c r="J25" s="53" t="s">
        <v>2477</v>
      </c>
      <c r="K25" s="53" t="s">
        <v>2477</v>
      </c>
      <c r="L25" s="53" t="s">
        <v>2477</v>
      </c>
      <c r="M25" s="53" t="s">
        <v>2477</v>
      </c>
      <c r="N25" s="53" t="s">
        <v>2477</v>
      </c>
      <c r="O25" s="53" t="s">
        <v>2477</v>
      </c>
      <c r="P25" s="53" t="s">
        <v>2477</v>
      </c>
      <c r="Q25" s="67" t="s">
        <v>2477</v>
      </c>
    </row>
    <row r="26" spans="2:17" ht="12.75" customHeight="1" x14ac:dyDescent="0.2">
      <c r="B26" s="56" t="s">
        <v>1714</v>
      </c>
      <c r="C26" s="53" t="s">
        <v>2477</v>
      </c>
      <c r="D26" s="53" t="s">
        <v>2477</v>
      </c>
      <c r="E26" s="53" t="s">
        <v>2477</v>
      </c>
      <c r="F26" s="53" t="s">
        <v>2477</v>
      </c>
      <c r="G26" s="53" t="s">
        <v>2477</v>
      </c>
      <c r="H26" s="53" t="s">
        <v>2477</v>
      </c>
      <c r="I26" s="53" t="s">
        <v>2477</v>
      </c>
      <c r="J26" s="53" t="s">
        <v>2477</v>
      </c>
      <c r="K26" s="53" t="s">
        <v>2477</v>
      </c>
      <c r="L26" s="53" t="s">
        <v>2477</v>
      </c>
      <c r="M26" s="53" t="s">
        <v>2477</v>
      </c>
      <c r="N26" s="53" t="s">
        <v>2477</v>
      </c>
      <c r="O26" s="53" t="s">
        <v>2477</v>
      </c>
      <c r="P26" s="53" t="s">
        <v>2477</v>
      </c>
      <c r="Q26" s="67" t="s">
        <v>2477</v>
      </c>
    </row>
    <row r="27" spans="2:17" ht="12.75" customHeight="1" x14ac:dyDescent="0.2">
      <c r="B27" s="56" t="s">
        <v>1715</v>
      </c>
      <c r="C27" s="53" t="s">
        <v>2477</v>
      </c>
      <c r="D27" s="53" t="s">
        <v>2477</v>
      </c>
      <c r="E27" s="53" t="s">
        <v>2477</v>
      </c>
      <c r="F27" s="53" t="s">
        <v>2477</v>
      </c>
      <c r="G27" s="53" t="s">
        <v>2477</v>
      </c>
      <c r="H27" s="53" t="s">
        <v>2477</v>
      </c>
      <c r="I27" s="53" t="s">
        <v>2477</v>
      </c>
      <c r="J27" s="53" t="s">
        <v>2477</v>
      </c>
      <c r="K27" s="53" t="s">
        <v>2477</v>
      </c>
      <c r="L27" s="53" t="s">
        <v>2477</v>
      </c>
      <c r="M27" s="53" t="s">
        <v>2477</v>
      </c>
      <c r="N27" s="53" t="s">
        <v>2477</v>
      </c>
      <c r="O27" s="53" t="s">
        <v>2477</v>
      </c>
      <c r="P27" s="53" t="s">
        <v>2477</v>
      </c>
      <c r="Q27" s="67" t="s">
        <v>2477</v>
      </c>
    </row>
    <row r="28" spans="2:17" ht="12.75" customHeight="1" x14ac:dyDescent="0.2">
      <c r="B28" s="81" t="s">
        <v>2477</v>
      </c>
      <c r="C28" s="53" t="s">
        <v>2477</v>
      </c>
      <c r="D28" s="53" t="s">
        <v>2477</v>
      </c>
      <c r="E28" s="53" t="s">
        <v>2477</v>
      </c>
      <c r="F28" s="53" t="s">
        <v>2477</v>
      </c>
      <c r="G28" s="53" t="s">
        <v>2477</v>
      </c>
      <c r="H28" s="53" t="s">
        <v>2477</v>
      </c>
      <c r="I28" s="53" t="s">
        <v>2477</v>
      </c>
      <c r="J28" s="53" t="s">
        <v>2477</v>
      </c>
      <c r="K28" s="53" t="s">
        <v>2477</v>
      </c>
      <c r="L28" s="53" t="s">
        <v>2477</v>
      </c>
      <c r="M28" s="53" t="s">
        <v>2477</v>
      </c>
      <c r="N28" s="53" t="s">
        <v>2477</v>
      </c>
      <c r="O28" s="53" t="s">
        <v>2477</v>
      </c>
      <c r="P28" s="53" t="s">
        <v>2477</v>
      </c>
      <c r="Q28" s="67" t="s">
        <v>2477</v>
      </c>
    </row>
    <row r="29" spans="2:17" ht="12.75" customHeight="1" x14ac:dyDescent="0.2">
      <c r="B29" s="56" t="s">
        <v>1716</v>
      </c>
      <c r="C29" s="53" t="s">
        <v>2477</v>
      </c>
      <c r="D29" s="53" t="s">
        <v>2477</v>
      </c>
      <c r="E29" s="53" t="s">
        <v>2477</v>
      </c>
      <c r="F29" s="53" t="s">
        <v>2477</v>
      </c>
      <c r="G29" s="53" t="s">
        <v>2477</v>
      </c>
      <c r="H29" s="53" t="s">
        <v>2477</v>
      </c>
      <c r="I29" s="53" t="s">
        <v>2477</v>
      </c>
      <c r="J29" s="53" t="s">
        <v>2477</v>
      </c>
      <c r="K29" s="53" t="s">
        <v>2477</v>
      </c>
      <c r="L29" s="53" t="s">
        <v>2477</v>
      </c>
      <c r="M29" s="53" t="s">
        <v>2477</v>
      </c>
      <c r="N29" s="53" t="s">
        <v>2477</v>
      </c>
      <c r="O29" s="53" t="s">
        <v>2477</v>
      </c>
      <c r="P29" s="53" t="s">
        <v>2477</v>
      </c>
      <c r="Q29" s="67" t="s">
        <v>2477</v>
      </c>
    </row>
    <row r="30" spans="2:17" ht="12.75" customHeight="1" x14ac:dyDescent="0.2">
      <c r="B30" s="81" t="s">
        <v>2477</v>
      </c>
      <c r="C30" s="53" t="s">
        <v>2477</v>
      </c>
      <c r="D30" s="53" t="s">
        <v>2477</v>
      </c>
      <c r="E30" s="53" t="s">
        <v>2477</v>
      </c>
      <c r="F30" s="53" t="s">
        <v>2477</v>
      </c>
      <c r="G30" s="53" t="s">
        <v>2477</v>
      </c>
      <c r="H30" s="53" t="s">
        <v>2477</v>
      </c>
      <c r="I30" s="53" t="s">
        <v>2477</v>
      </c>
      <c r="J30" s="53" t="s">
        <v>2477</v>
      </c>
      <c r="K30" s="53" t="s">
        <v>2477</v>
      </c>
      <c r="L30" s="53" t="s">
        <v>2477</v>
      </c>
      <c r="M30" s="53" t="s">
        <v>2477</v>
      </c>
      <c r="N30" s="53" t="s">
        <v>2477</v>
      </c>
      <c r="O30" s="53" t="s">
        <v>2477</v>
      </c>
      <c r="P30" s="53" t="s">
        <v>2477</v>
      </c>
      <c r="Q30" s="67" t="s">
        <v>2477</v>
      </c>
    </row>
    <row r="31" spans="2:17" ht="12.75" customHeight="1" x14ac:dyDescent="0.2">
      <c r="B31" s="56" t="s">
        <v>1717</v>
      </c>
      <c r="C31" s="53" t="s">
        <v>2477</v>
      </c>
      <c r="D31" s="53" t="s">
        <v>2477</v>
      </c>
      <c r="E31" s="53" t="s">
        <v>2477</v>
      </c>
      <c r="F31" s="53" t="s">
        <v>2477</v>
      </c>
      <c r="G31" s="53" t="s">
        <v>2477</v>
      </c>
      <c r="H31" s="53" t="s">
        <v>2477</v>
      </c>
      <c r="I31" s="53" t="s">
        <v>2477</v>
      </c>
      <c r="J31" s="53" t="s">
        <v>2477</v>
      </c>
      <c r="K31" s="53" t="s">
        <v>2477</v>
      </c>
      <c r="L31" s="53" t="s">
        <v>2477</v>
      </c>
      <c r="M31" s="53" t="s">
        <v>2477</v>
      </c>
      <c r="N31" s="53" t="s">
        <v>2477</v>
      </c>
      <c r="O31" s="53" t="s">
        <v>2477</v>
      </c>
      <c r="P31" s="53" t="s">
        <v>2477</v>
      </c>
      <c r="Q31" s="67" t="s">
        <v>2477</v>
      </c>
    </row>
    <row r="32" spans="2:17" ht="12.75" customHeight="1" x14ac:dyDescent="0.2">
      <c r="B32" s="56" t="s">
        <v>1718</v>
      </c>
      <c r="C32" s="53" t="s">
        <v>2477</v>
      </c>
      <c r="D32" s="53" t="s">
        <v>2477</v>
      </c>
      <c r="E32" s="53" t="s">
        <v>2477</v>
      </c>
      <c r="F32" s="53" t="s">
        <v>2477</v>
      </c>
      <c r="G32" s="53" t="s">
        <v>2477</v>
      </c>
      <c r="H32" s="53" t="s">
        <v>2477</v>
      </c>
      <c r="I32" s="53" t="s">
        <v>2477</v>
      </c>
      <c r="J32" s="53" t="s">
        <v>2477</v>
      </c>
      <c r="K32" s="53" t="s">
        <v>2477</v>
      </c>
      <c r="L32" s="53" t="s">
        <v>2477</v>
      </c>
      <c r="M32" s="53" t="s">
        <v>2477</v>
      </c>
      <c r="N32" s="53" t="s">
        <v>2477</v>
      </c>
      <c r="O32" s="53" t="s">
        <v>2477</v>
      </c>
      <c r="P32" s="53" t="s">
        <v>2477</v>
      </c>
      <c r="Q32" s="67" t="s">
        <v>2477</v>
      </c>
    </row>
    <row r="33" spans="2:17" ht="12.75" customHeight="1" x14ac:dyDescent="0.2">
      <c r="B33" s="56" t="s">
        <v>1719</v>
      </c>
      <c r="C33" s="53" t="s">
        <v>2477</v>
      </c>
      <c r="D33" s="53" t="s">
        <v>2477</v>
      </c>
      <c r="E33" s="53" t="s">
        <v>2477</v>
      </c>
      <c r="F33" s="53" t="s">
        <v>2477</v>
      </c>
      <c r="G33" s="53" t="s">
        <v>2477</v>
      </c>
      <c r="H33" s="53" t="s">
        <v>2477</v>
      </c>
      <c r="I33" s="53" t="s">
        <v>2477</v>
      </c>
      <c r="J33" s="53" t="s">
        <v>2477</v>
      </c>
      <c r="K33" s="53" t="s">
        <v>2477</v>
      </c>
      <c r="L33" s="53" t="s">
        <v>2477</v>
      </c>
      <c r="M33" s="53" t="s">
        <v>2477</v>
      </c>
      <c r="N33" s="53" t="s">
        <v>2477</v>
      </c>
      <c r="O33" s="53" t="s">
        <v>2477</v>
      </c>
      <c r="P33" s="53" t="s">
        <v>2477</v>
      </c>
      <c r="Q33" s="67" t="s">
        <v>2477</v>
      </c>
    </row>
    <row r="34" spans="2:17" ht="12.75" customHeight="1" thickBot="1" x14ac:dyDescent="0.25">
      <c r="B34" s="56" t="s">
        <v>1720</v>
      </c>
      <c r="C34" s="53" t="s">
        <v>2477</v>
      </c>
      <c r="D34" s="53" t="s">
        <v>2477</v>
      </c>
      <c r="E34" s="53" t="s">
        <v>2477</v>
      </c>
      <c r="F34" s="53" t="s">
        <v>2477</v>
      </c>
      <c r="G34" s="53" t="s">
        <v>2477</v>
      </c>
      <c r="H34" s="53" t="s">
        <v>2477</v>
      </c>
      <c r="I34" s="53" t="s">
        <v>2477</v>
      </c>
      <c r="J34" s="53" t="s">
        <v>2477</v>
      </c>
      <c r="K34" s="53" t="s">
        <v>2477</v>
      </c>
      <c r="L34" s="53" t="s">
        <v>2477</v>
      </c>
      <c r="M34" s="53" t="s">
        <v>2477</v>
      </c>
      <c r="N34" s="53" t="s">
        <v>2477</v>
      </c>
      <c r="O34" s="53" t="s">
        <v>2477</v>
      </c>
      <c r="P34" s="53" t="s">
        <v>2477</v>
      </c>
      <c r="Q34" s="67" t="s">
        <v>2477</v>
      </c>
    </row>
    <row r="35" spans="2:17" ht="12.75" customHeight="1" x14ac:dyDescent="0.2">
      <c r="B35" s="63" t="s">
        <v>1721</v>
      </c>
      <c r="C35" s="68" t="s">
        <v>2477</v>
      </c>
      <c r="D35" s="68" t="s">
        <v>2477</v>
      </c>
      <c r="E35" s="68" t="s">
        <v>2477</v>
      </c>
      <c r="F35" s="68" t="s">
        <v>2477</v>
      </c>
      <c r="G35" s="68" t="s">
        <v>2477</v>
      </c>
      <c r="H35" s="68" t="s">
        <v>2477</v>
      </c>
      <c r="I35" s="68" t="s">
        <v>2477</v>
      </c>
      <c r="J35" s="68" t="s">
        <v>2477</v>
      </c>
      <c r="K35" s="68" t="s">
        <v>2477</v>
      </c>
      <c r="L35" s="68" t="s">
        <v>2477</v>
      </c>
      <c r="M35" s="68" t="s">
        <v>2477</v>
      </c>
      <c r="N35" s="68" t="s">
        <v>2477</v>
      </c>
      <c r="O35" s="68" t="s">
        <v>2477</v>
      </c>
      <c r="P35" s="68" t="s">
        <v>2477</v>
      </c>
      <c r="Q35" s="69" t="s">
        <v>2477</v>
      </c>
    </row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12538</v>
      </c>
    </row>
    <row r="6" spans="2:16" ht="12.75" customHeight="1" x14ac:dyDescent="0.2">
      <c r="B6" s="44" t="s">
        <v>1722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47" t="s">
        <v>1723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139</v>
      </c>
      <c r="G8" s="4" t="s">
        <v>140</v>
      </c>
      <c r="H8" s="4" t="s">
        <v>76</v>
      </c>
      <c r="I8" s="4" t="s">
        <v>77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144</v>
      </c>
      <c r="O8" s="4" t="s">
        <v>80</v>
      </c>
      <c r="P8" s="4" t="s">
        <v>145</v>
      </c>
    </row>
    <row r="9" spans="2:16" ht="12.75" customHeight="1" x14ac:dyDescent="0.2">
      <c r="B9" s="5"/>
      <c r="C9" s="5"/>
      <c r="D9" s="5"/>
      <c r="E9" s="5"/>
      <c r="F9" s="6" t="s">
        <v>146</v>
      </c>
      <c r="G9" s="6" t="s">
        <v>147</v>
      </c>
      <c r="H9" s="5"/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1724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1725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1726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1727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1728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1729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3.710937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12538</v>
      </c>
    </row>
    <row r="5" spans="2:19" ht="12.75" customHeight="1" x14ac:dyDescent="0.2"/>
    <row r="6" spans="2:19" ht="12.75" customHeight="1" thickBot="1" x14ac:dyDescent="0.25">
      <c r="B6" s="62" t="s">
        <v>1730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  <c r="S6" s="64" t="s">
        <v>2493</v>
      </c>
    </row>
    <row r="7" spans="2:19" ht="12.75" customHeight="1" thickBot="1" x14ac:dyDescent="0.25">
      <c r="B7" s="70" t="s">
        <v>1731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  <c r="S7" s="76" t="s">
        <v>2477</v>
      </c>
    </row>
    <row r="8" spans="2:19" ht="12.75" customHeight="1" x14ac:dyDescent="0.2">
      <c r="B8" s="55" t="s">
        <v>71</v>
      </c>
      <c r="C8" s="4" t="s">
        <v>72</v>
      </c>
      <c r="D8" s="4" t="s">
        <v>227</v>
      </c>
      <c r="E8" s="4" t="s">
        <v>73</v>
      </c>
      <c r="F8" s="4" t="s">
        <v>228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229</v>
      </c>
      <c r="M8" s="4" t="s">
        <v>78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58" t="s">
        <v>230</v>
      </c>
    </row>
    <row r="9" spans="2:19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6" t="s">
        <v>146</v>
      </c>
      <c r="J9" s="6" t="s">
        <v>147</v>
      </c>
      <c r="K9" s="52" t="s">
        <v>2477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59" t="s">
        <v>12</v>
      </c>
    </row>
    <row r="10" spans="2:19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59" t="s">
        <v>231</v>
      </c>
    </row>
    <row r="11" spans="2:19" ht="12.75" customHeight="1" x14ac:dyDescent="0.2">
      <c r="B11" s="84" t="s">
        <v>1732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22">
        <v>0.23271877001899999</v>
      </c>
      <c r="K11" s="53" t="s">
        <v>2477</v>
      </c>
      <c r="L11" s="53" t="s">
        <v>2477</v>
      </c>
      <c r="M11" s="53" t="s">
        <v>2477</v>
      </c>
      <c r="N11" s="53" t="s">
        <v>2477</v>
      </c>
      <c r="O11" s="53" t="s">
        <v>2477</v>
      </c>
      <c r="P11" s="22">
        <v>11707.5</v>
      </c>
      <c r="Q11" s="53" t="s">
        <v>2477</v>
      </c>
      <c r="R11" s="20">
        <v>1</v>
      </c>
      <c r="S11" s="60">
        <v>3.17177704E-3</v>
      </c>
    </row>
    <row r="12" spans="2:19" ht="12.75" customHeight="1" x14ac:dyDescent="0.2">
      <c r="B12" s="84" t="s">
        <v>1733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22">
        <v>0.23271877001899999</v>
      </c>
      <c r="K12" s="53" t="s">
        <v>2477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22">
        <v>11707.5</v>
      </c>
      <c r="Q12" s="53" t="s">
        <v>2477</v>
      </c>
      <c r="R12" s="20">
        <v>1</v>
      </c>
      <c r="S12" s="60">
        <v>3.17177704E-3</v>
      </c>
    </row>
    <row r="13" spans="2:19" ht="12.75" customHeight="1" x14ac:dyDescent="0.2">
      <c r="B13" s="84" t="s">
        <v>1734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53" t="s">
        <v>2477</v>
      </c>
      <c r="Q13" s="53" t="s">
        <v>2477</v>
      </c>
      <c r="R13" s="53" t="s">
        <v>2477</v>
      </c>
      <c r="S13" s="67" t="s">
        <v>2477</v>
      </c>
    </row>
    <row r="14" spans="2:19" ht="12.75" customHeight="1" x14ac:dyDescent="0.2">
      <c r="B14" s="84" t="s">
        <v>1735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53" t="s">
        <v>2477</v>
      </c>
      <c r="I14" s="53" t="s">
        <v>2477</v>
      </c>
      <c r="J14" s="22">
        <v>0.23271877001899999</v>
      </c>
      <c r="K14" s="53" t="s">
        <v>2477</v>
      </c>
      <c r="L14" s="53" t="s">
        <v>2477</v>
      </c>
      <c r="M14" s="53" t="s">
        <v>2477</v>
      </c>
      <c r="N14" s="53" t="s">
        <v>2477</v>
      </c>
      <c r="O14" s="53" t="s">
        <v>2477</v>
      </c>
      <c r="P14" s="22">
        <v>11707.5</v>
      </c>
      <c r="Q14" s="53" t="s">
        <v>2477</v>
      </c>
      <c r="R14" s="20">
        <v>1</v>
      </c>
      <c r="S14" s="60">
        <v>3.17177704E-3</v>
      </c>
    </row>
    <row r="15" spans="2:19" ht="12.75" customHeight="1" x14ac:dyDescent="0.2">
      <c r="B15" s="85" t="s">
        <v>1736</v>
      </c>
      <c r="C15" s="14" t="s">
        <v>1737</v>
      </c>
      <c r="D15" s="14" t="s">
        <v>1738</v>
      </c>
      <c r="E15" s="21">
        <v>520036070</v>
      </c>
      <c r="F15" s="14" t="s">
        <v>1386</v>
      </c>
      <c r="G15" s="14" t="s">
        <v>241</v>
      </c>
      <c r="H15" s="14" t="s">
        <v>242</v>
      </c>
      <c r="I15" s="27">
        <v>44678</v>
      </c>
      <c r="J15" s="24">
        <v>0.09</v>
      </c>
      <c r="K15" s="14" t="s">
        <v>49</v>
      </c>
      <c r="L15" s="13">
        <v>4.9000000000000002E-2</v>
      </c>
      <c r="M15" s="13">
        <v>9.0800000000000006E-2</v>
      </c>
      <c r="N15" s="23">
        <v>6000000</v>
      </c>
      <c r="O15" s="23">
        <v>108.1</v>
      </c>
      <c r="P15" s="23">
        <v>6486</v>
      </c>
      <c r="Q15" s="13">
        <v>0.01</v>
      </c>
      <c r="R15" s="13">
        <v>0.55400384368900002</v>
      </c>
      <c r="S15" s="61">
        <v>1.757176671E-3</v>
      </c>
    </row>
    <row r="16" spans="2:19" ht="12.75" customHeight="1" x14ac:dyDescent="0.2">
      <c r="B16" s="85" t="s">
        <v>1739</v>
      </c>
      <c r="C16" s="14" t="s">
        <v>1740</v>
      </c>
      <c r="D16" s="14" t="s">
        <v>1738</v>
      </c>
      <c r="E16" s="21">
        <v>520036104</v>
      </c>
      <c r="F16" s="14" t="s">
        <v>1386</v>
      </c>
      <c r="G16" s="14" t="s">
        <v>241</v>
      </c>
      <c r="H16" s="14" t="s">
        <v>242</v>
      </c>
      <c r="I16" s="27">
        <v>45077</v>
      </c>
      <c r="J16" s="24">
        <v>0.41</v>
      </c>
      <c r="K16" s="14" t="s">
        <v>49</v>
      </c>
      <c r="L16" s="13">
        <v>3.6499999999999998E-2</v>
      </c>
      <c r="M16" s="13">
        <v>6.8900000000000003E-2</v>
      </c>
      <c r="N16" s="23">
        <v>5000000</v>
      </c>
      <c r="O16" s="23">
        <v>104.43</v>
      </c>
      <c r="P16" s="23">
        <v>5221.5</v>
      </c>
      <c r="Q16" s="13">
        <v>3.3913043479999998E-3</v>
      </c>
      <c r="R16" s="13">
        <v>0.44599615631</v>
      </c>
      <c r="S16" s="61">
        <v>1.4146003680000001E-3</v>
      </c>
    </row>
    <row r="17" spans="2:19" ht="12.75" customHeight="1" x14ac:dyDescent="0.2">
      <c r="B17" s="84" t="s">
        <v>1741</v>
      </c>
      <c r="C17" s="53" t="s">
        <v>2477</v>
      </c>
      <c r="D17" s="53" t="s">
        <v>2477</v>
      </c>
      <c r="E17" s="53" t="s">
        <v>2477</v>
      </c>
      <c r="F17" s="53" t="s">
        <v>2477</v>
      </c>
      <c r="G17" s="53" t="s">
        <v>2477</v>
      </c>
      <c r="H17" s="53" t="s">
        <v>2477</v>
      </c>
      <c r="I17" s="53" t="s">
        <v>2477</v>
      </c>
      <c r="J17" s="53" t="s">
        <v>2477</v>
      </c>
      <c r="K17" s="53" t="s">
        <v>2477</v>
      </c>
      <c r="L17" s="53" t="s">
        <v>2477</v>
      </c>
      <c r="M17" s="53" t="s">
        <v>2477</v>
      </c>
      <c r="N17" s="53" t="s">
        <v>2477</v>
      </c>
      <c r="O17" s="53" t="s">
        <v>2477</v>
      </c>
      <c r="P17" s="53" t="s">
        <v>2477</v>
      </c>
      <c r="Q17" s="53" t="s">
        <v>2477</v>
      </c>
      <c r="R17" s="53" t="s">
        <v>2477</v>
      </c>
      <c r="S17" s="67" t="s">
        <v>2477</v>
      </c>
    </row>
    <row r="18" spans="2:19" ht="12.75" customHeight="1" x14ac:dyDescent="0.2">
      <c r="B18" s="84" t="s">
        <v>1742</v>
      </c>
      <c r="C18" s="53" t="s">
        <v>2477</v>
      </c>
      <c r="D18" s="53" t="s">
        <v>2477</v>
      </c>
      <c r="E18" s="53" t="s">
        <v>2477</v>
      </c>
      <c r="F18" s="53" t="s">
        <v>2477</v>
      </c>
      <c r="G18" s="53" t="s">
        <v>2477</v>
      </c>
      <c r="H18" s="53" t="s">
        <v>2477</v>
      </c>
      <c r="I18" s="53" t="s">
        <v>2477</v>
      </c>
      <c r="J18" s="53" t="s">
        <v>2477</v>
      </c>
      <c r="K18" s="53" t="s">
        <v>2477</v>
      </c>
      <c r="L18" s="53" t="s">
        <v>2477</v>
      </c>
      <c r="M18" s="53" t="s">
        <v>2477</v>
      </c>
      <c r="N18" s="53" t="s">
        <v>2477</v>
      </c>
      <c r="O18" s="53" t="s">
        <v>2477</v>
      </c>
      <c r="P18" s="53" t="s">
        <v>2477</v>
      </c>
      <c r="Q18" s="53" t="s">
        <v>2477</v>
      </c>
      <c r="R18" s="53" t="s">
        <v>2477</v>
      </c>
      <c r="S18" s="67" t="s">
        <v>2477</v>
      </c>
    </row>
    <row r="19" spans="2:19" ht="12.75" customHeight="1" thickBot="1" x14ac:dyDescent="0.25">
      <c r="B19" s="84" t="s">
        <v>1743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53" t="s">
        <v>2477</v>
      </c>
      <c r="I19" s="53" t="s">
        <v>2477</v>
      </c>
      <c r="J19" s="53" t="s">
        <v>2477</v>
      </c>
      <c r="K19" s="53" t="s">
        <v>2477</v>
      </c>
      <c r="L19" s="53" t="s">
        <v>2477</v>
      </c>
      <c r="M19" s="53" t="s">
        <v>2477</v>
      </c>
      <c r="N19" s="53" t="s">
        <v>2477</v>
      </c>
      <c r="O19" s="53" t="s">
        <v>2477</v>
      </c>
      <c r="P19" s="53" t="s">
        <v>2477</v>
      </c>
      <c r="Q19" s="53" t="s">
        <v>2477</v>
      </c>
      <c r="R19" s="53" t="s">
        <v>2477</v>
      </c>
      <c r="S19" s="67" t="s">
        <v>2477</v>
      </c>
    </row>
    <row r="20" spans="2:19" ht="12.75" customHeight="1" x14ac:dyDescent="0.2">
      <c r="B20" s="86" t="s">
        <v>1744</v>
      </c>
      <c r="C20" s="68" t="s">
        <v>2477</v>
      </c>
      <c r="D20" s="68" t="s">
        <v>2477</v>
      </c>
      <c r="E20" s="68" t="s">
        <v>2477</v>
      </c>
      <c r="F20" s="68" t="s">
        <v>2477</v>
      </c>
      <c r="G20" s="68" t="s">
        <v>2477</v>
      </c>
      <c r="H20" s="68" t="s">
        <v>2477</v>
      </c>
      <c r="I20" s="68" t="s">
        <v>2477</v>
      </c>
      <c r="J20" s="68" t="s">
        <v>2477</v>
      </c>
      <c r="K20" s="68" t="s">
        <v>2477</v>
      </c>
      <c r="L20" s="68" t="s">
        <v>2477</v>
      </c>
      <c r="M20" s="68" t="s">
        <v>2477</v>
      </c>
      <c r="N20" s="68" t="s">
        <v>2477</v>
      </c>
      <c r="O20" s="68" t="s">
        <v>2477</v>
      </c>
      <c r="P20" s="68" t="s">
        <v>2477</v>
      </c>
      <c r="Q20" s="68" t="s">
        <v>2477</v>
      </c>
      <c r="R20" s="68" t="s">
        <v>2477</v>
      </c>
      <c r="S20" s="69" t="s">
        <v>2477</v>
      </c>
    </row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12538</v>
      </c>
    </row>
    <row r="5" spans="2:19" ht="12.75" customHeight="1" x14ac:dyDescent="0.2"/>
    <row r="6" spans="2:19" ht="12.75" customHeight="1" thickBot="1" x14ac:dyDescent="0.25">
      <c r="B6" s="62" t="s">
        <v>1745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  <c r="S6" s="64" t="s">
        <v>2493</v>
      </c>
    </row>
    <row r="7" spans="2:19" ht="12.75" customHeight="1" thickBot="1" x14ac:dyDescent="0.25">
      <c r="B7" s="70" t="s">
        <v>1746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  <c r="S7" s="76" t="s">
        <v>2477</v>
      </c>
    </row>
    <row r="8" spans="2:19" ht="12.75" customHeight="1" x14ac:dyDescent="0.2">
      <c r="B8" s="55" t="s">
        <v>71</v>
      </c>
      <c r="C8" s="4" t="s">
        <v>72</v>
      </c>
      <c r="D8" s="4" t="s">
        <v>1747</v>
      </c>
      <c r="E8" s="4" t="s">
        <v>73</v>
      </c>
      <c r="F8" s="4" t="s">
        <v>228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77</v>
      </c>
      <c r="M8" s="4" t="s">
        <v>249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58" t="s">
        <v>230</v>
      </c>
    </row>
    <row r="9" spans="2:19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6" t="s">
        <v>146</v>
      </c>
      <c r="J9" s="6" t="s">
        <v>147</v>
      </c>
      <c r="K9" s="52" t="s">
        <v>2477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59" t="s">
        <v>12</v>
      </c>
    </row>
    <row r="10" spans="2:19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59" t="s">
        <v>231</v>
      </c>
    </row>
    <row r="11" spans="2:19" ht="12.75" customHeight="1" x14ac:dyDescent="0.2">
      <c r="B11" s="56" t="s">
        <v>1748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22">
        <v>4.3650010208200003</v>
      </c>
      <c r="K11" s="53" t="s">
        <v>2477</v>
      </c>
      <c r="L11" s="53" t="s">
        <v>2477</v>
      </c>
      <c r="M11" s="53" t="s">
        <v>2477</v>
      </c>
      <c r="N11" s="53" t="s">
        <v>2477</v>
      </c>
      <c r="O11" s="53" t="s">
        <v>2477</v>
      </c>
      <c r="P11" s="22">
        <v>30182.149649999999</v>
      </c>
      <c r="Q11" s="53" t="s">
        <v>2477</v>
      </c>
      <c r="R11" s="20">
        <v>1</v>
      </c>
      <c r="S11" s="60">
        <v>8.1768993620000008E-3</v>
      </c>
    </row>
    <row r="12" spans="2:19" ht="12.75" customHeight="1" x14ac:dyDescent="0.2">
      <c r="B12" s="56" t="s">
        <v>1749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22">
        <v>4.3650010208200003</v>
      </c>
      <c r="K12" s="53" t="s">
        <v>2477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22">
        <v>30182.149649999999</v>
      </c>
      <c r="Q12" s="53" t="s">
        <v>2477</v>
      </c>
      <c r="R12" s="20">
        <v>1</v>
      </c>
      <c r="S12" s="60">
        <v>8.1768993620000008E-3</v>
      </c>
    </row>
    <row r="13" spans="2:19" ht="12.75" customHeight="1" x14ac:dyDescent="0.2">
      <c r="B13" s="56" t="s">
        <v>1750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22">
        <v>6.2175594183839999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22">
        <v>12548.0447</v>
      </c>
      <c r="Q13" s="53" t="s">
        <v>2477</v>
      </c>
      <c r="R13" s="20">
        <v>0.41574390311800002</v>
      </c>
      <c r="S13" s="60">
        <v>3.3994960559999999E-3</v>
      </c>
    </row>
    <row r="14" spans="2:19" ht="12.75" customHeight="1" x14ac:dyDescent="0.2">
      <c r="B14" s="57" t="s">
        <v>1751</v>
      </c>
      <c r="C14" s="14" t="s">
        <v>1752</v>
      </c>
      <c r="D14" s="14" t="s">
        <v>1738</v>
      </c>
      <c r="E14" s="21">
        <v>1150</v>
      </c>
      <c r="F14" s="14" t="s">
        <v>720</v>
      </c>
      <c r="G14" s="14" t="s">
        <v>95</v>
      </c>
      <c r="H14" s="14" t="s">
        <v>96</v>
      </c>
      <c r="I14" s="27">
        <v>44951</v>
      </c>
      <c r="J14" s="23">
        <v>6.12</v>
      </c>
      <c r="K14" s="14" t="s">
        <v>49</v>
      </c>
      <c r="L14" s="13">
        <v>4.9000000000000002E-2</v>
      </c>
      <c r="M14" s="13">
        <v>2.6599999999999999E-2</v>
      </c>
      <c r="N14" s="23">
        <v>742857.21</v>
      </c>
      <c r="O14" s="23">
        <v>153.22999999999999</v>
      </c>
      <c r="P14" s="23">
        <v>1138.2800999999999</v>
      </c>
      <c r="Q14" s="13">
        <v>4.9484484800000001E-4</v>
      </c>
      <c r="R14" s="13">
        <v>3.7713685512000002E-2</v>
      </c>
      <c r="S14" s="61">
        <v>3.08381011E-4</v>
      </c>
    </row>
    <row r="15" spans="2:19" ht="12.75" customHeight="1" x14ac:dyDescent="0.2">
      <c r="B15" s="57" t="s">
        <v>1753</v>
      </c>
      <c r="C15" s="14" t="s">
        <v>1754</v>
      </c>
      <c r="D15" s="14" t="s">
        <v>1738</v>
      </c>
      <c r="E15" s="21">
        <v>1150</v>
      </c>
      <c r="F15" s="14" t="s">
        <v>1755</v>
      </c>
      <c r="G15" s="14" t="s">
        <v>95</v>
      </c>
      <c r="H15" s="14" t="s">
        <v>96</v>
      </c>
      <c r="I15" s="27">
        <v>44458</v>
      </c>
      <c r="J15" s="23">
        <v>9.7899999999999991</v>
      </c>
      <c r="K15" s="14" t="s">
        <v>49</v>
      </c>
      <c r="L15" s="13">
        <v>4.1000000000000002E-2</v>
      </c>
      <c r="M15" s="13">
        <v>2.8299999999999999E-2</v>
      </c>
      <c r="N15" s="23">
        <v>2770655.43</v>
      </c>
      <c r="O15" s="23">
        <v>132.19</v>
      </c>
      <c r="P15" s="23">
        <v>3662.5294100000001</v>
      </c>
      <c r="Q15" s="13">
        <v>7.6299627700000003E-4</v>
      </c>
      <c r="R15" s="13">
        <v>0.121347533309</v>
      </c>
      <c r="S15" s="61">
        <v>9.9224656699999992E-4</v>
      </c>
    </row>
    <row r="16" spans="2:19" ht="12.75" customHeight="1" x14ac:dyDescent="0.2">
      <c r="B16" s="57" t="s">
        <v>1756</v>
      </c>
      <c r="C16" s="14" t="s">
        <v>1757</v>
      </c>
      <c r="D16" s="14" t="s">
        <v>1738</v>
      </c>
      <c r="E16" s="21">
        <v>1315</v>
      </c>
      <c r="F16" s="14" t="s">
        <v>689</v>
      </c>
      <c r="G16" s="14" t="s">
        <v>283</v>
      </c>
      <c r="H16" s="14" t="s">
        <v>284</v>
      </c>
      <c r="I16" s="27">
        <v>44320</v>
      </c>
      <c r="J16" s="23">
        <v>5.29</v>
      </c>
      <c r="K16" s="14" t="s">
        <v>49</v>
      </c>
      <c r="L16" s="13">
        <v>2.1399999999999999E-2</v>
      </c>
      <c r="M16" s="13">
        <v>2.1499999999999998E-2</v>
      </c>
      <c r="N16" s="23">
        <v>1671702.6</v>
      </c>
      <c r="O16" s="23">
        <v>113.7</v>
      </c>
      <c r="P16" s="23">
        <v>1900.72586</v>
      </c>
      <c r="Q16" s="13">
        <v>4.2865816809999997E-3</v>
      </c>
      <c r="R16" s="13">
        <v>6.2975165190000001E-2</v>
      </c>
      <c r="S16" s="61">
        <v>5.1494158800000002E-4</v>
      </c>
    </row>
    <row r="17" spans="2:19" ht="12.75" customHeight="1" x14ac:dyDescent="0.2">
      <c r="B17" s="57" t="s">
        <v>1758</v>
      </c>
      <c r="C17" s="14" t="s">
        <v>1759</v>
      </c>
      <c r="D17" s="14" t="s">
        <v>1738</v>
      </c>
      <c r="E17" s="21">
        <v>2388</v>
      </c>
      <c r="F17" s="14" t="s">
        <v>1755</v>
      </c>
      <c r="G17" s="14" t="s">
        <v>283</v>
      </c>
      <c r="H17" s="14" t="s">
        <v>284</v>
      </c>
      <c r="I17" s="27">
        <v>44741</v>
      </c>
      <c r="J17" s="23">
        <v>4.5999999999999996</v>
      </c>
      <c r="K17" s="14" t="s">
        <v>49</v>
      </c>
      <c r="L17" s="13">
        <v>1.55E-2</v>
      </c>
      <c r="M17" s="13">
        <v>2.7099999999999999E-2</v>
      </c>
      <c r="N17" s="23">
        <v>4275000</v>
      </c>
      <c r="O17" s="23">
        <v>100.13</v>
      </c>
      <c r="P17" s="23">
        <v>4280.5574999999999</v>
      </c>
      <c r="Q17" s="13">
        <v>7.4999999999999997E-3</v>
      </c>
      <c r="R17" s="13">
        <v>0.14182414273400001</v>
      </c>
      <c r="S17" s="61">
        <v>1.1596817419999999E-3</v>
      </c>
    </row>
    <row r="18" spans="2:19" ht="12.75" customHeight="1" x14ac:dyDescent="0.2">
      <c r="B18" s="57" t="s">
        <v>1760</v>
      </c>
      <c r="C18" s="14" t="s">
        <v>1761</v>
      </c>
      <c r="D18" s="14" t="s">
        <v>1738</v>
      </c>
      <c r="E18" s="21">
        <v>1809</v>
      </c>
      <c r="F18" s="14" t="s">
        <v>720</v>
      </c>
      <c r="G18" s="14" t="s">
        <v>283</v>
      </c>
      <c r="H18" s="14" t="s">
        <v>284</v>
      </c>
      <c r="I18" s="27">
        <v>44060</v>
      </c>
      <c r="J18" s="23">
        <v>7.93</v>
      </c>
      <c r="K18" s="14" t="s">
        <v>49</v>
      </c>
      <c r="L18" s="13">
        <v>8.3000000000000001E-3</v>
      </c>
      <c r="M18" s="13">
        <v>2.6700000000000002E-2</v>
      </c>
      <c r="N18" s="23">
        <v>382257.24</v>
      </c>
      <c r="O18" s="23">
        <v>96.33</v>
      </c>
      <c r="P18" s="23">
        <v>368.22840000000002</v>
      </c>
      <c r="Q18" s="13">
        <v>1.156462878E-3</v>
      </c>
      <c r="R18" s="13">
        <v>1.2200204566E-2</v>
      </c>
      <c r="S18" s="61">
        <v>9.9759844949904306E-5</v>
      </c>
    </row>
    <row r="19" spans="2:19" ht="12.75" customHeight="1" x14ac:dyDescent="0.2">
      <c r="B19" s="57" t="s">
        <v>1762</v>
      </c>
      <c r="C19" s="14" t="s">
        <v>1763</v>
      </c>
      <c r="D19" s="14" t="s">
        <v>1738</v>
      </c>
      <c r="E19" s="21">
        <v>1418</v>
      </c>
      <c r="F19" s="14" t="s">
        <v>720</v>
      </c>
      <c r="G19" s="14" t="s">
        <v>315</v>
      </c>
      <c r="H19" s="14" t="s">
        <v>284</v>
      </c>
      <c r="I19" s="27">
        <v>44951</v>
      </c>
      <c r="J19" s="23">
        <v>1.65</v>
      </c>
      <c r="K19" s="14" t="s">
        <v>49</v>
      </c>
      <c r="L19" s="13">
        <v>5.6000000000000001E-2</v>
      </c>
      <c r="M19" s="13">
        <v>2.35E-2</v>
      </c>
      <c r="N19" s="23">
        <v>628420.80000000005</v>
      </c>
      <c r="O19" s="23">
        <v>141.88</v>
      </c>
      <c r="P19" s="23">
        <v>891.60343</v>
      </c>
      <c r="Q19" s="13">
        <v>1.657029376E-3</v>
      </c>
      <c r="R19" s="13">
        <v>2.9540753071999999E-2</v>
      </c>
      <c r="S19" s="61">
        <v>2.4155176399999999E-4</v>
      </c>
    </row>
    <row r="20" spans="2:19" ht="12.75" customHeight="1" x14ac:dyDescent="0.2">
      <c r="B20" s="57" t="s">
        <v>1764</v>
      </c>
      <c r="C20" s="14" t="s">
        <v>1765</v>
      </c>
      <c r="D20" s="14" t="s">
        <v>1738</v>
      </c>
      <c r="E20" s="21">
        <v>2422</v>
      </c>
      <c r="F20" s="14" t="s">
        <v>689</v>
      </c>
      <c r="G20" s="14" t="s">
        <v>441</v>
      </c>
      <c r="H20" s="14" t="s">
        <v>96</v>
      </c>
      <c r="I20" s="27">
        <v>45154</v>
      </c>
      <c r="J20" s="23">
        <v>3.46</v>
      </c>
      <c r="K20" s="14" t="s">
        <v>49</v>
      </c>
      <c r="L20" s="13">
        <v>3.6400000000000002E-2</v>
      </c>
      <c r="M20" s="13">
        <v>3.2399999999999998E-2</v>
      </c>
      <c r="N20" s="23">
        <v>300000</v>
      </c>
      <c r="O20" s="23">
        <v>102.04</v>
      </c>
      <c r="P20" s="23">
        <v>306.12</v>
      </c>
      <c r="Q20" s="13">
        <v>6.0699009700000001E-4</v>
      </c>
      <c r="R20" s="13">
        <v>1.0142418732000001E-2</v>
      </c>
      <c r="S20" s="61">
        <v>8.2933537272151506E-5</v>
      </c>
    </row>
    <row r="21" spans="2:19" ht="12.75" customHeight="1" x14ac:dyDescent="0.2">
      <c r="B21" s="56" t="s">
        <v>1766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53" t="s">
        <v>2477</v>
      </c>
      <c r="I21" s="53" t="s">
        <v>2477</v>
      </c>
      <c r="J21" s="22">
        <v>3.0467608465709999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53" t="s">
        <v>2477</v>
      </c>
      <c r="P21" s="22">
        <v>17634.104950000001</v>
      </c>
      <c r="Q21" s="53" t="s">
        <v>2477</v>
      </c>
      <c r="R21" s="20">
        <v>0.584256096881</v>
      </c>
      <c r="S21" s="60">
        <v>4.777403306E-3</v>
      </c>
    </row>
    <row r="22" spans="2:19" ht="12.75" customHeight="1" x14ac:dyDescent="0.2">
      <c r="B22" s="57" t="s">
        <v>1767</v>
      </c>
      <c r="C22" s="14" t="s">
        <v>1768</v>
      </c>
      <c r="D22" s="14" t="s">
        <v>1738</v>
      </c>
      <c r="E22" s="21">
        <v>1315</v>
      </c>
      <c r="F22" s="14" t="s">
        <v>689</v>
      </c>
      <c r="G22" s="14" t="s">
        <v>283</v>
      </c>
      <c r="H22" s="14" t="s">
        <v>284</v>
      </c>
      <c r="I22" s="27">
        <v>44320</v>
      </c>
      <c r="J22" s="23">
        <v>4.8899999999999997</v>
      </c>
      <c r="K22" s="14" t="s">
        <v>49</v>
      </c>
      <c r="L22" s="13">
        <v>3.7400000000000003E-2</v>
      </c>
      <c r="M22" s="13">
        <v>4.9200000000000001E-2</v>
      </c>
      <c r="N22" s="23">
        <v>3536747.37</v>
      </c>
      <c r="O22" s="23">
        <v>95.74</v>
      </c>
      <c r="P22" s="23">
        <v>3386.0819299999998</v>
      </c>
      <c r="Q22" s="13">
        <v>5.6839773939999999E-3</v>
      </c>
      <c r="R22" s="13">
        <v>0.11218822944200001</v>
      </c>
      <c r="S22" s="61">
        <v>9.1735186099999998E-4</v>
      </c>
    </row>
    <row r="23" spans="2:19" ht="12.75" customHeight="1" x14ac:dyDescent="0.2">
      <c r="B23" s="57" t="s">
        <v>1769</v>
      </c>
      <c r="C23" s="14" t="s">
        <v>1770</v>
      </c>
      <c r="D23" s="14" t="s">
        <v>1738</v>
      </c>
      <c r="E23" s="21">
        <v>1315</v>
      </c>
      <c r="F23" s="14" t="s">
        <v>689</v>
      </c>
      <c r="G23" s="14" t="s">
        <v>283</v>
      </c>
      <c r="H23" s="14" t="s">
        <v>284</v>
      </c>
      <c r="I23" s="27">
        <v>44320</v>
      </c>
      <c r="J23" s="23">
        <v>1.17</v>
      </c>
      <c r="K23" s="14" t="s">
        <v>49</v>
      </c>
      <c r="L23" s="13">
        <v>2.5000000000000001E-2</v>
      </c>
      <c r="M23" s="13">
        <v>4.41E-2</v>
      </c>
      <c r="N23" s="23">
        <v>2699243.91</v>
      </c>
      <c r="O23" s="23">
        <v>98.59</v>
      </c>
      <c r="P23" s="23">
        <v>2661.1845699999999</v>
      </c>
      <c r="Q23" s="13">
        <v>6.6150554910000001E-3</v>
      </c>
      <c r="R23" s="13">
        <v>8.8170809596000002E-2</v>
      </c>
      <c r="S23" s="61">
        <v>7.2096383600000005E-4</v>
      </c>
    </row>
    <row r="24" spans="2:19" ht="12.75" customHeight="1" x14ac:dyDescent="0.2">
      <c r="B24" s="57" t="s">
        <v>1771</v>
      </c>
      <c r="C24" s="14" t="s">
        <v>1772</v>
      </c>
      <c r="D24" s="14" t="s">
        <v>1738</v>
      </c>
      <c r="E24" s="21">
        <v>1666</v>
      </c>
      <c r="F24" s="14" t="s">
        <v>1773</v>
      </c>
      <c r="G24" s="14" t="s">
        <v>713</v>
      </c>
      <c r="H24" s="14" t="s">
        <v>284</v>
      </c>
      <c r="I24" s="27">
        <v>44039</v>
      </c>
      <c r="J24" s="23">
        <v>2.2400000000000002</v>
      </c>
      <c r="K24" s="14" t="s">
        <v>49</v>
      </c>
      <c r="L24" s="13">
        <v>3.1E-2</v>
      </c>
      <c r="M24" s="13">
        <v>4.7500000000000001E-2</v>
      </c>
      <c r="N24" s="23">
        <v>331632.43</v>
      </c>
      <c r="O24" s="23">
        <v>96.57</v>
      </c>
      <c r="P24" s="23">
        <v>320.25743999999997</v>
      </c>
      <c r="Q24" s="13">
        <v>4.7031322000000002E-4</v>
      </c>
      <c r="R24" s="13">
        <v>1.0610822745E-2</v>
      </c>
      <c r="S24" s="61">
        <v>8.6763629742989102E-5</v>
      </c>
    </row>
    <row r="25" spans="2:19" ht="12.75" customHeight="1" x14ac:dyDescent="0.2">
      <c r="B25" s="57" t="s">
        <v>1774</v>
      </c>
      <c r="C25" s="14" t="s">
        <v>1775</v>
      </c>
      <c r="D25" s="14" t="s">
        <v>1738</v>
      </c>
      <c r="E25" s="21">
        <v>2250</v>
      </c>
      <c r="F25" s="14" t="s">
        <v>1776</v>
      </c>
      <c r="G25" s="14" t="s">
        <v>441</v>
      </c>
      <c r="H25" s="14" t="s">
        <v>96</v>
      </c>
      <c r="I25" s="27">
        <v>44013</v>
      </c>
      <c r="J25" s="23">
        <v>3.52</v>
      </c>
      <c r="K25" s="14" t="s">
        <v>49</v>
      </c>
      <c r="L25" s="13">
        <v>3.3500000000000002E-2</v>
      </c>
      <c r="M25" s="13">
        <v>6.2399999999999997E-2</v>
      </c>
      <c r="N25" s="23">
        <v>739234.04</v>
      </c>
      <c r="O25" s="23">
        <v>90.79</v>
      </c>
      <c r="P25" s="23">
        <v>671.15057999999999</v>
      </c>
      <c r="Q25" s="13">
        <v>9.2404255E-4</v>
      </c>
      <c r="R25" s="13">
        <v>2.2236672595E-2</v>
      </c>
      <c r="S25" s="61">
        <v>1.81827033E-4</v>
      </c>
    </row>
    <row r="26" spans="2:19" ht="12.75" customHeight="1" x14ac:dyDescent="0.2">
      <c r="B26" s="57" t="s">
        <v>1777</v>
      </c>
      <c r="C26" s="14" t="s">
        <v>1778</v>
      </c>
      <c r="D26" s="14" t="s">
        <v>1738</v>
      </c>
      <c r="E26" s="21">
        <v>2419</v>
      </c>
      <c r="F26" s="14" t="s">
        <v>1386</v>
      </c>
      <c r="G26" s="14" t="s">
        <v>480</v>
      </c>
      <c r="H26" s="14" t="s">
        <v>284</v>
      </c>
      <c r="I26" s="27">
        <v>45096</v>
      </c>
      <c r="J26" s="23">
        <v>1.18</v>
      </c>
      <c r="K26" s="14" t="s">
        <v>49</v>
      </c>
      <c r="L26" s="13">
        <v>7.2499999999999995E-2</v>
      </c>
      <c r="M26" s="13">
        <v>7.6499999999999999E-2</v>
      </c>
      <c r="N26" s="23">
        <v>706860.51</v>
      </c>
      <c r="O26" s="23">
        <v>98.53</v>
      </c>
      <c r="P26" s="23">
        <v>696.46965999999998</v>
      </c>
      <c r="Q26" s="13">
        <v>9.8550725659999998E-3</v>
      </c>
      <c r="R26" s="13">
        <v>2.3075548562999999E-2</v>
      </c>
      <c r="S26" s="61">
        <v>1.8868643799999999E-4</v>
      </c>
    </row>
    <row r="27" spans="2:19" ht="12.75" customHeight="1" x14ac:dyDescent="0.2">
      <c r="B27" s="57" t="s">
        <v>1779</v>
      </c>
      <c r="C27" s="14" t="s">
        <v>1780</v>
      </c>
      <c r="D27" s="14" t="s">
        <v>1738</v>
      </c>
      <c r="E27" s="21">
        <v>318</v>
      </c>
      <c r="F27" s="14" t="s">
        <v>1629</v>
      </c>
      <c r="G27" s="14" t="s">
        <v>500</v>
      </c>
      <c r="H27" s="14" t="s">
        <v>284</v>
      </c>
      <c r="I27" s="27">
        <v>44256</v>
      </c>
      <c r="J27" s="23">
        <v>1.97</v>
      </c>
      <c r="K27" s="14" t="s">
        <v>49</v>
      </c>
      <c r="L27" s="13">
        <v>2.1000000000000001E-2</v>
      </c>
      <c r="M27" s="13">
        <v>6.3500000000000001E-2</v>
      </c>
      <c r="N27" s="23">
        <v>909286.08</v>
      </c>
      <c r="O27" s="23">
        <v>93.83</v>
      </c>
      <c r="P27" s="23">
        <v>853.18313000000001</v>
      </c>
      <c r="Q27" s="13">
        <v>1.4486114313000001E-2</v>
      </c>
      <c r="R27" s="13">
        <v>2.8267805305000001E-2</v>
      </c>
      <c r="S27" s="61">
        <v>2.3114299900000001E-4</v>
      </c>
    </row>
    <row r="28" spans="2:19" ht="12.75" customHeight="1" x14ac:dyDescent="0.2">
      <c r="B28" s="57" t="s">
        <v>1781</v>
      </c>
      <c r="C28" s="14" t="s">
        <v>1782</v>
      </c>
      <c r="D28" s="14" t="s">
        <v>1738</v>
      </c>
      <c r="E28" s="21">
        <v>1763</v>
      </c>
      <c r="F28" s="14" t="s">
        <v>1386</v>
      </c>
      <c r="G28" s="14" t="s">
        <v>500</v>
      </c>
      <c r="H28" s="14" t="s">
        <v>284</v>
      </c>
      <c r="I28" s="27">
        <v>45124</v>
      </c>
      <c r="J28" s="23">
        <v>4.1399999999999997</v>
      </c>
      <c r="K28" s="14" t="s">
        <v>49</v>
      </c>
      <c r="L28" s="13">
        <v>7.3099999999999998E-2</v>
      </c>
      <c r="M28" s="13">
        <v>7.3700000000000002E-2</v>
      </c>
      <c r="N28" s="23">
        <v>58</v>
      </c>
      <c r="O28" s="23">
        <v>5156460</v>
      </c>
      <c r="P28" s="23">
        <v>2990.7467999999999</v>
      </c>
      <c r="Q28" s="13">
        <v>1.1599999999999999E-2</v>
      </c>
      <c r="R28" s="13">
        <v>9.908992019E-2</v>
      </c>
      <c r="S28" s="61">
        <v>8.1024830500000004E-4</v>
      </c>
    </row>
    <row r="29" spans="2:19" ht="12.75" customHeight="1" x14ac:dyDescent="0.2">
      <c r="B29" s="57" t="s">
        <v>1783</v>
      </c>
      <c r="C29" s="14" t="s">
        <v>1784</v>
      </c>
      <c r="D29" s="14" t="s">
        <v>1738</v>
      </c>
      <c r="E29" s="21">
        <v>1700</v>
      </c>
      <c r="F29" s="14" t="s">
        <v>1386</v>
      </c>
      <c r="G29" s="14" t="s">
        <v>543</v>
      </c>
      <c r="H29" s="14" t="s">
        <v>284</v>
      </c>
      <c r="I29" s="27">
        <v>43850</v>
      </c>
      <c r="J29" s="23">
        <v>1.37</v>
      </c>
      <c r="K29" s="14" t="s">
        <v>49</v>
      </c>
      <c r="L29" s="13">
        <v>4.1000000000000002E-2</v>
      </c>
      <c r="M29" s="13">
        <v>6.5799999999999997E-2</v>
      </c>
      <c r="N29" s="23">
        <v>83426.720000000001</v>
      </c>
      <c r="O29" s="23">
        <v>98</v>
      </c>
      <c r="P29" s="23">
        <v>81.758189999999999</v>
      </c>
      <c r="Q29" s="13">
        <v>1.53846153E-4</v>
      </c>
      <c r="R29" s="13">
        <v>2.7088259429999999E-3</v>
      </c>
      <c r="S29" s="61">
        <v>2.2149797130761298E-5</v>
      </c>
    </row>
    <row r="30" spans="2:19" ht="12.75" customHeight="1" x14ac:dyDescent="0.2">
      <c r="B30" s="57" t="s">
        <v>1785</v>
      </c>
      <c r="C30" s="14" t="s">
        <v>1786</v>
      </c>
      <c r="D30" s="14" t="s">
        <v>1738</v>
      </c>
      <c r="E30" s="21">
        <v>1089</v>
      </c>
      <c r="F30" s="14" t="s">
        <v>1629</v>
      </c>
      <c r="G30" s="14" t="s">
        <v>543</v>
      </c>
      <c r="H30" s="14" t="s">
        <v>284</v>
      </c>
      <c r="I30" s="27">
        <v>43941</v>
      </c>
      <c r="J30" s="23">
        <v>2.77</v>
      </c>
      <c r="K30" s="14" t="s">
        <v>49</v>
      </c>
      <c r="L30" s="13">
        <v>4.5999999999999999E-2</v>
      </c>
      <c r="M30" s="13">
        <v>6.3700000000000007E-2</v>
      </c>
      <c r="N30" s="23">
        <v>85609.75</v>
      </c>
      <c r="O30" s="23">
        <v>95.56</v>
      </c>
      <c r="P30" s="23">
        <v>81.808679999999995</v>
      </c>
      <c r="Q30" s="13">
        <v>1.9444989699999999E-4</v>
      </c>
      <c r="R30" s="13">
        <v>2.7104987859999999E-3</v>
      </c>
      <c r="S30" s="61">
        <v>2.21634758002271E-5</v>
      </c>
    </row>
    <row r="31" spans="2:19" ht="12.75" customHeight="1" x14ac:dyDescent="0.2">
      <c r="B31" s="57" t="s">
        <v>1787</v>
      </c>
      <c r="C31" s="14" t="s">
        <v>1788</v>
      </c>
      <c r="D31" s="14" t="s">
        <v>1738</v>
      </c>
      <c r="E31" s="21">
        <v>1721</v>
      </c>
      <c r="F31" s="14" t="s">
        <v>518</v>
      </c>
      <c r="G31" s="14" t="s">
        <v>559</v>
      </c>
      <c r="H31" s="14" t="s">
        <v>96</v>
      </c>
      <c r="I31" s="27">
        <v>44517</v>
      </c>
      <c r="J31" s="23">
        <v>2.82</v>
      </c>
      <c r="K31" s="14" t="s">
        <v>49</v>
      </c>
      <c r="L31" s="13">
        <v>2.86E-2</v>
      </c>
      <c r="M31" s="13">
        <v>6.6299999999999998E-2</v>
      </c>
      <c r="N31" s="23">
        <v>607142.93000000005</v>
      </c>
      <c r="O31" s="23">
        <v>90.22</v>
      </c>
      <c r="P31" s="23">
        <v>547.76435000000004</v>
      </c>
      <c r="Q31" s="13">
        <v>5.3109067609999998E-3</v>
      </c>
      <c r="R31" s="13">
        <v>1.8148619509999998E-2</v>
      </c>
      <c r="S31" s="61">
        <v>1.4839943500000001E-4</v>
      </c>
    </row>
    <row r="32" spans="2:19" ht="12.75" customHeight="1" x14ac:dyDescent="0.2">
      <c r="B32" s="57" t="s">
        <v>1789</v>
      </c>
      <c r="C32" s="14" t="s">
        <v>1790</v>
      </c>
      <c r="D32" s="14" t="s">
        <v>1738</v>
      </c>
      <c r="E32" s="21">
        <v>608</v>
      </c>
      <c r="F32" s="14" t="s">
        <v>1629</v>
      </c>
      <c r="G32" s="14" t="s">
        <v>543</v>
      </c>
      <c r="H32" s="14" t="s">
        <v>284</v>
      </c>
      <c r="I32" s="27">
        <v>43937</v>
      </c>
      <c r="J32" s="23">
        <v>2.65</v>
      </c>
      <c r="K32" s="14" t="s">
        <v>49</v>
      </c>
      <c r="L32" s="13">
        <v>4.4699999999999997E-2</v>
      </c>
      <c r="M32" s="13">
        <v>7.0999999999999994E-2</v>
      </c>
      <c r="N32" s="23">
        <v>1545297.5</v>
      </c>
      <c r="O32" s="23">
        <v>93.71</v>
      </c>
      <c r="P32" s="23">
        <v>1448.0982899999999</v>
      </c>
      <c r="Q32" s="13">
        <v>3.2033527939999999E-3</v>
      </c>
      <c r="R32" s="13">
        <v>4.7978633291000002E-2</v>
      </c>
      <c r="S32" s="61">
        <v>3.92316455E-4</v>
      </c>
    </row>
    <row r="33" spans="2:19" ht="12.75" customHeight="1" x14ac:dyDescent="0.2">
      <c r="B33" s="57" t="s">
        <v>1791</v>
      </c>
      <c r="C33" s="14" t="s">
        <v>1792</v>
      </c>
      <c r="D33" s="14" t="s">
        <v>1738</v>
      </c>
      <c r="E33" s="21">
        <v>209</v>
      </c>
      <c r="F33" s="14" t="s">
        <v>1386</v>
      </c>
      <c r="G33" s="14" t="s">
        <v>936</v>
      </c>
      <c r="H33" s="14" t="s">
        <v>284</v>
      </c>
      <c r="I33" s="27">
        <v>45069</v>
      </c>
      <c r="J33" s="23">
        <v>3.51</v>
      </c>
      <c r="K33" s="14" t="s">
        <v>49</v>
      </c>
      <c r="L33" s="13">
        <v>7.7499999999999999E-2</v>
      </c>
      <c r="M33" s="13">
        <v>8.8200000000000001E-2</v>
      </c>
      <c r="N33" s="23">
        <v>900000</v>
      </c>
      <c r="O33" s="23">
        <v>97.04</v>
      </c>
      <c r="P33" s="23">
        <v>873.36</v>
      </c>
      <c r="Q33" s="13">
        <v>2.5714285714000001E-2</v>
      </c>
      <c r="R33" s="13">
        <v>2.8936308716E-2</v>
      </c>
      <c r="S33" s="61">
        <v>2.3660928399999999E-4</v>
      </c>
    </row>
    <row r="34" spans="2:19" ht="12.75" customHeight="1" x14ac:dyDescent="0.2">
      <c r="B34" s="57" t="s">
        <v>1793</v>
      </c>
      <c r="C34" s="14" t="s">
        <v>1794</v>
      </c>
      <c r="D34" s="14" t="s">
        <v>1738</v>
      </c>
      <c r="E34" s="21">
        <v>604</v>
      </c>
      <c r="F34" s="14" t="s">
        <v>1386</v>
      </c>
      <c r="G34" s="14" t="s">
        <v>241</v>
      </c>
      <c r="H34" s="14" t="s">
        <v>242</v>
      </c>
      <c r="I34" s="27">
        <v>45146</v>
      </c>
      <c r="J34" s="23">
        <v>2.73</v>
      </c>
      <c r="K34" s="14" t="s">
        <v>49</v>
      </c>
      <c r="L34" s="13">
        <v>9.35E-2</v>
      </c>
      <c r="M34" s="13">
        <v>6.13E-2</v>
      </c>
      <c r="N34" s="23">
        <v>2654250.4300000002</v>
      </c>
      <c r="O34" s="23">
        <v>100</v>
      </c>
      <c r="P34" s="23">
        <v>2654.2504300000001</v>
      </c>
      <c r="Q34" s="13">
        <v>6.326000004E-3</v>
      </c>
      <c r="R34" s="13">
        <v>8.7941066516999997E-2</v>
      </c>
      <c r="S34" s="61">
        <v>7.1908525000000004E-4</v>
      </c>
    </row>
    <row r="35" spans="2:19" ht="12.75" customHeight="1" x14ac:dyDescent="0.2">
      <c r="B35" s="57" t="s">
        <v>1795</v>
      </c>
      <c r="C35" s="14" t="s">
        <v>1796</v>
      </c>
      <c r="D35" s="14" t="s">
        <v>1738</v>
      </c>
      <c r="E35" s="21">
        <v>599</v>
      </c>
      <c r="F35" s="14" t="s">
        <v>525</v>
      </c>
      <c r="G35" s="14" t="s">
        <v>241</v>
      </c>
      <c r="H35" s="14" t="s">
        <v>242</v>
      </c>
      <c r="I35" s="27">
        <v>44426</v>
      </c>
      <c r="J35" s="23">
        <v>0.16</v>
      </c>
      <c r="K35" s="14" t="s">
        <v>49</v>
      </c>
      <c r="L35" s="13">
        <v>4.1500000000000002E-2</v>
      </c>
      <c r="M35" s="13">
        <v>0.1167</v>
      </c>
      <c r="N35" s="23">
        <v>367000</v>
      </c>
      <c r="O35" s="23">
        <v>100.27</v>
      </c>
      <c r="P35" s="23">
        <v>367.99090000000001</v>
      </c>
      <c r="Q35" s="13">
        <v>9.1750000000000009E-3</v>
      </c>
      <c r="R35" s="13">
        <v>1.2192335677E-2</v>
      </c>
      <c r="S35" s="61">
        <v>9.9695501832492404E-5</v>
      </c>
    </row>
    <row r="36" spans="2:19" ht="12.75" customHeight="1" x14ac:dyDescent="0.2">
      <c r="B36" s="56" t="s">
        <v>1797</v>
      </c>
      <c r="C36" s="53" t="s">
        <v>2477</v>
      </c>
      <c r="D36" s="53" t="s">
        <v>2477</v>
      </c>
      <c r="E36" s="53" t="s">
        <v>2477</v>
      </c>
      <c r="F36" s="53" t="s">
        <v>2477</v>
      </c>
      <c r="G36" s="53" t="s">
        <v>2477</v>
      </c>
      <c r="H36" s="53" t="s">
        <v>2477</v>
      </c>
      <c r="I36" s="53" t="s">
        <v>2477</v>
      </c>
      <c r="J36" s="53" t="s">
        <v>2477</v>
      </c>
      <c r="K36" s="53" t="s">
        <v>2477</v>
      </c>
      <c r="L36" s="53" t="s">
        <v>2477</v>
      </c>
      <c r="M36" s="53" t="s">
        <v>2477</v>
      </c>
      <c r="N36" s="53" t="s">
        <v>2477</v>
      </c>
      <c r="O36" s="53" t="s">
        <v>2477</v>
      </c>
      <c r="P36" s="53" t="s">
        <v>2477</v>
      </c>
      <c r="Q36" s="53" t="s">
        <v>2477</v>
      </c>
      <c r="R36" s="53" t="s">
        <v>2477</v>
      </c>
      <c r="S36" s="67" t="s">
        <v>2477</v>
      </c>
    </row>
    <row r="37" spans="2:19" ht="12.75" customHeight="1" x14ac:dyDescent="0.2">
      <c r="B37" s="56" t="s">
        <v>1798</v>
      </c>
      <c r="C37" s="53" t="s">
        <v>2477</v>
      </c>
      <c r="D37" s="53" t="s">
        <v>2477</v>
      </c>
      <c r="E37" s="53" t="s">
        <v>2477</v>
      </c>
      <c r="F37" s="53" t="s">
        <v>2477</v>
      </c>
      <c r="G37" s="53" t="s">
        <v>2477</v>
      </c>
      <c r="H37" s="53" t="s">
        <v>2477</v>
      </c>
      <c r="I37" s="53" t="s">
        <v>2477</v>
      </c>
      <c r="J37" s="53" t="s">
        <v>2477</v>
      </c>
      <c r="K37" s="53" t="s">
        <v>2477</v>
      </c>
      <c r="L37" s="53" t="s">
        <v>2477</v>
      </c>
      <c r="M37" s="53" t="s">
        <v>2477</v>
      </c>
      <c r="N37" s="53" t="s">
        <v>2477</v>
      </c>
      <c r="O37" s="53" t="s">
        <v>2477</v>
      </c>
      <c r="P37" s="53" t="s">
        <v>2477</v>
      </c>
      <c r="Q37" s="53" t="s">
        <v>2477</v>
      </c>
      <c r="R37" s="53" t="s">
        <v>2477</v>
      </c>
      <c r="S37" s="67" t="s">
        <v>2477</v>
      </c>
    </row>
    <row r="38" spans="2:19" ht="12.75" customHeight="1" x14ac:dyDescent="0.2">
      <c r="B38" s="56" t="s">
        <v>1799</v>
      </c>
      <c r="C38" s="53" t="s">
        <v>2477</v>
      </c>
      <c r="D38" s="53" t="s">
        <v>2477</v>
      </c>
      <c r="E38" s="53" t="s">
        <v>2477</v>
      </c>
      <c r="F38" s="53" t="s">
        <v>2477</v>
      </c>
      <c r="G38" s="53" t="s">
        <v>2477</v>
      </c>
      <c r="H38" s="53" t="s">
        <v>2477</v>
      </c>
      <c r="I38" s="53" t="s">
        <v>2477</v>
      </c>
      <c r="J38" s="53" t="s">
        <v>2477</v>
      </c>
      <c r="K38" s="53" t="s">
        <v>2477</v>
      </c>
      <c r="L38" s="53" t="s">
        <v>2477</v>
      </c>
      <c r="M38" s="53" t="s">
        <v>2477</v>
      </c>
      <c r="N38" s="53" t="s">
        <v>2477</v>
      </c>
      <c r="O38" s="53" t="s">
        <v>2477</v>
      </c>
      <c r="P38" s="53" t="s">
        <v>2477</v>
      </c>
      <c r="Q38" s="53" t="s">
        <v>2477</v>
      </c>
      <c r="R38" s="53" t="s">
        <v>2477</v>
      </c>
      <c r="S38" s="67" t="s">
        <v>2477</v>
      </c>
    </row>
    <row r="39" spans="2:19" ht="12.75" customHeight="1" thickBot="1" x14ac:dyDescent="0.25">
      <c r="B39" s="56" t="s">
        <v>1800</v>
      </c>
      <c r="C39" s="53" t="s">
        <v>2477</v>
      </c>
      <c r="D39" s="53" t="s">
        <v>2477</v>
      </c>
      <c r="E39" s="53" t="s">
        <v>2477</v>
      </c>
      <c r="F39" s="53" t="s">
        <v>2477</v>
      </c>
      <c r="G39" s="53" t="s">
        <v>2477</v>
      </c>
      <c r="H39" s="53" t="s">
        <v>2477</v>
      </c>
      <c r="I39" s="53" t="s">
        <v>2477</v>
      </c>
      <c r="J39" s="53" t="s">
        <v>2477</v>
      </c>
      <c r="K39" s="53" t="s">
        <v>2477</v>
      </c>
      <c r="L39" s="53" t="s">
        <v>2477</v>
      </c>
      <c r="M39" s="53" t="s">
        <v>2477</v>
      </c>
      <c r="N39" s="53" t="s">
        <v>2477</v>
      </c>
      <c r="O39" s="53" t="s">
        <v>2477</v>
      </c>
      <c r="P39" s="53" t="s">
        <v>2477</v>
      </c>
      <c r="Q39" s="53" t="s">
        <v>2477</v>
      </c>
      <c r="R39" s="53" t="s">
        <v>2477</v>
      </c>
      <c r="S39" s="67" t="s">
        <v>2477</v>
      </c>
    </row>
    <row r="40" spans="2:19" ht="12.75" customHeight="1" x14ac:dyDescent="0.2">
      <c r="B40" s="63" t="s">
        <v>1801</v>
      </c>
      <c r="C40" s="68" t="s">
        <v>2477</v>
      </c>
      <c r="D40" s="68" t="s">
        <v>2477</v>
      </c>
      <c r="E40" s="68" t="s">
        <v>2477</v>
      </c>
      <c r="F40" s="68" t="s">
        <v>2477</v>
      </c>
      <c r="G40" s="68" t="s">
        <v>2477</v>
      </c>
      <c r="H40" s="68" t="s">
        <v>2477</v>
      </c>
      <c r="I40" s="68" t="s">
        <v>2477</v>
      </c>
      <c r="J40" s="68" t="s">
        <v>2477</v>
      </c>
      <c r="K40" s="68" t="s">
        <v>2477</v>
      </c>
      <c r="L40" s="68" t="s">
        <v>2477</v>
      </c>
      <c r="M40" s="68" t="s">
        <v>2477</v>
      </c>
      <c r="N40" s="68" t="s">
        <v>2477</v>
      </c>
      <c r="O40" s="68" t="s">
        <v>2477</v>
      </c>
      <c r="P40" s="68" t="s">
        <v>2477</v>
      </c>
      <c r="Q40" s="68" t="s">
        <v>2477</v>
      </c>
      <c r="R40" s="68" t="s">
        <v>2477</v>
      </c>
      <c r="S40" s="69" t="s">
        <v>2477</v>
      </c>
    </row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H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8" width="13.7109375" bestFit="1" customWidth="1"/>
    <col min="9" max="9" width="11.28515625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12538</v>
      </c>
    </row>
    <row r="5" spans="2:13" ht="12.75" customHeight="1" x14ac:dyDescent="0.2"/>
    <row r="6" spans="2:13" ht="12.75" customHeight="1" thickBot="1" x14ac:dyDescent="0.25">
      <c r="B6" s="62" t="s">
        <v>1802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</row>
    <row r="7" spans="2:13" ht="12.75" customHeight="1" thickBot="1" x14ac:dyDescent="0.25">
      <c r="B7" s="70" t="s">
        <v>1803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</row>
    <row r="8" spans="2:13" ht="12.75" customHeight="1" x14ac:dyDescent="0.2">
      <c r="B8" s="55" t="s">
        <v>71</v>
      </c>
      <c r="C8" s="4" t="s">
        <v>72</v>
      </c>
      <c r="D8" s="4" t="s">
        <v>227</v>
      </c>
      <c r="E8" s="4" t="s">
        <v>73</v>
      </c>
      <c r="F8" s="4" t="s">
        <v>228</v>
      </c>
      <c r="G8" s="4" t="s">
        <v>76</v>
      </c>
      <c r="H8" s="4" t="s">
        <v>141</v>
      </c>
      <c r="I8" s="4" t="s">
        <v>142</v>
      </c>
      <c r="J8" s="4" t="s">
        <v>9</v>
      </c>
      <c r="K8" s="4" t="s">
        <v>144</v>
      </c>
      <c r="L8" s="4" t="s">
        <v>80</v>
      </c>
      <c r="M8" s="58" t="s">
        <v>230</v>
      </c>
    </row>
    <row r="9" spans="2:13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6" t="s">
        <v>148</v>
      </c>
      <c r="I9" s="6" t="s">
        <v>149</v>
      </c>
      <c r="J9" s="6" t="s">
        <v>11</v>
      </c>
      <c r="K9" s="6" t="s">
        <v>12</v>
      </c>
      <c r="L9" s="6" t="s">
        <v>12</v>
      </c>
      <c r="M9" s="59" t="s">
        <v>12</v>
      </c>
    </row>
    <row r="10" spans="2:13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59" t="s">
        <v>150</v>
      </c>
    </row>
    <row r="11" spans="2:13" ht="12.75" customHeight="1" x14ac:dyDescent="0.2">
      <c r="B11" s="56" t="s">
        <v>1804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22">
        <v>55389.506509999999</v>
      </c>
      <c r="K11" s="53" t="s">
        <v>2477</v>
      </c>
      <c r="L11" s="20">
        <v>1</v>
      </c>
      <c r="M11" s="60">
        <v>1.5006035875999999E-2</v>
      </c>
    </row>
    <row r="12" spans="2:13" ht="12.75" customHeight="1" x14ac:dyDescent="0.2">
      <c r="B12" s="56" t="s">
        <v>1805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22">
        <v>24866.714919999999</v>
      </c>
      <c r="K12" s="53" t="s">
        <v>2477</v>
      </c>
      <c r="L12" s="20">
        <v>0.4489427057</v>
      </c>
      <c r="M12" s="60">
        <v>6.7368503480000003E-3</v>
      </c>
    </row>
    <row r="13" spans="2:13" ht="12.75" customHeight="1" x14ac:dyDescent="0.2">
      <c r="B13" s="56" t="s">
        <v>1806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22">
        <v>24866.714919999999</v>
      </c>
      <c r="K13" s="53" t="s">
        <v>2477</v>
      </c>
      <c r="L13" s="20">
        <v>0.4489427057</v>
      </c>
      <c r="M13" s="60">
        <v>6.7368503480000003E-3</v>
      </c>
    </row>
    <row r="14" spans="2:13" ht="12.75" customHeight="1" x14ac:dyDescent="0.2">
      <c r="B14" s="57" t="s">
        <v>1807</v>
      </c>
      <c r="C14" s="14" t="s">
        <v>1808</v>
      </c>
      <c r="D14" s="14" t="s">
        <v>1738</v>
      </c>
      <c r="E14" s="21">
        <v>823</v>
      </c>
      <c r="F14" s="14" t="s">
        <v>1809</v>
      </c>
      <c r="G14" s="14" t="s">
        <v>49</v>
      </c>
      <c r="H14" s="23">
        <v>1400000</v>
      </c>
      <c r="I14" s="23">
        <v>128.3938</v>
      </c>
      <c r="J14" s="23">
        <v>1797.5132000000001</v>
      </c>
      <c r="K14" s="13">
        <v>2.4706245339999999E-3</v>
      </c>
      <c r="L14" s="13">
        <v>3.2452233523000001E-2</v>
      </c>
      <c r="M14" s="61">
        <v>4.8697938000000001E-4</v>
      </c>
    </row>
    <row r="15" spans="2:13" ht="12.75" customHeight="1" x14ac:dyDescent="0.2">
      <c r="B15" s="57" t="s">
        <v>1810</v>
      </c>
      <c r="C15" s="14" t="s">
        <v>1811</v>
      </c>
      <c r="D15" s="14" t="s">
        <v>1738</v>
      </c>
      <c r="E15" s="21">
        <v>994</v>
      </c>
      <c r="F15" s="14" t="s">
        <v>1812</v>
      </c>
      <c r="G15" s="14" t="s">
        <v>50</v>
      </c>
      <c r="H15" s="23">
        <v>17664.349999999999</v>
      </c>
      <c r="I15" s="23">
        <v>4425.12</v>
      </c>
      <c r="J15" s="23">
        <v>2835.1123200000002</v>
      </c>
      <c r="K15" s="13">
        <v>3.5328700700000001E-4</v>
      </c>
      <c r="L15" s="13">
        <v>5.1185007749999997E-2</v>
      </c>
      <c r="M15" s="61">
        <v>7.6808406200000001E-4</v>
      </c>
    </row>
    <row r="16" spans="2:13" ht="12.75" customHeight="1" x14ac:dyDescent="0.2">
      <c r="B16" s="57" t="s">
        <v>1813</v>
      </c>
      <c r="C16" s="14" t="s">
        <v>1814</v>
      </c>
      <c r="D16" s="14" t="s">
        <v>1738</v>
      </c>
      <c r="E16" s="21">
        <v>994</v>
      </c>
      <c r="F16" s="14" t="s">
        <v>1812</v>
      </c>
      <c r="G16" s="14" t="s">
        <v>50</v>
      </c>
      <c r="H16" s="23">
        <v>62500</v>
      </c>
      <c r="I16" s="23">
        <v>424</v>
      </c>
      <c r="J16" s="23">
        <v>961.15499999999997</v>
      </c>
      <c r="K16" s="13">
        <v>1.7990040939999999E-3</v>
      </c>
      <c r="L16" s="13">
        <v>1.7352655052E-2</v>
      </c>
      <c r="M16" s="61">
        <v>2.6039456400000002E-4</v>
      </c>
    </row>
    <row r="17" spans="2:13" ht="12.75" customHeight="1" x14ac:dyDescent="0.2">
      <c r="B17" s="57" t="s">
        <v>1815</v>
      </c>
      <c r="C17" s="14" t="s">
        <v>1816</v>
      </c>
      <c r="D17" s="14" t="s">
        <v>1738</v>
      </c>
      <c r="E17" s="21">
        <v>994</v>
      </c>
      <c r="F17" s="14" t="s">
        <v>1817</v>
      </c>
      <c r="G17" s="14" t="s">
        <v>50</v>
      </c>
      <c r="H17" s="23">
        <v>139332.54999999999</v>
      </c>
      <c r="I17" s="23">
        <v>337.77</v>
      </c>
      <c r="J17" s="23">
        <v>1706.95163</v>
      </c>
      <c r="K17" s="13">
        <v>9.5400581900000005E-4</v>
      </c>
      <c r="L17" s="13">
        <v>3.0817238454000001E-2</v>
      </c>
      <c r="M17" s="61">
        <v>4.62444585E-4</v>
      </c>
    </row>
    <row r="18" spans="2:13" ht="12.75" customHeight="1" x14ac:dyDescent="0.2">
      <c r="B18" s="57" t="s">
        <v>1818</v>
      </c>
      <c r="C18" s="14" t="s">
        <v>1819</v>
      </c>
      <c r="D18" s="14" t="s">
        <v>1738</v>
      </c>
      <c r="E18" s="21">
        <v>994</v>
      </c>
      <c r="F18" s="14" t="s">
        <v>1817</v>
      </c>
      <c r="G18" s="14" t="s">
        <v>50</v>
      </c>
      <c r="H18" s="23">
        <v>6720.87</v>
      </c>
      <c r="I18" s="23">
        <v>6483.0325999999995</v>
      </c>
      <c r="J18" s="23">
        <v>1580.3426300000001</v>
      </c>
      <c r="K18" s="13">
        <v>2.5624962200000001E-4</v>
      </c>
      <c r="L18" s="13">
        <v>2.8531444483999999E-2</v>
      </c>
      <c r="M18" s="61">
        <v>4.2814387899999998E-4</v>
      </c>
    </row>
    <row r="19" spans="2:13" ht="12.75" customHeight="1" x14ac:dyDescent="0.2">
      <c r="B19" s="57" t="s">
        <v>1820</v>
      </c>
      <c r="C19" s="14" t="s">
        <v>1821</v>
      </c>
      <c r="D19" s="14" t="s">
        <v>1738</v>
      </c>
      <c r="E19" s="21">
        <v>993</v>
      </c>
      <c r="F19" s="14" t="s">
        <v>1817</v>
      </c>
      <c r="G19" s="14" t="s">
        <v>50</v>
      </c>
      <c r="H19" s="23">
        <v>109095.5</v>
      </c>
      <c r="I19" s="23">
        <v>830.05280000000005</v>
      </c>
      <c r="J19" s="23">
        <v>3284.4307699999999</v>
      </c>
      <c r="K19" s="13">
        <v>4.3638205230000001E-3</v>
      </c>
      <c r="L19" s="13">
        <v>5.9296985601000003E-2</v>
      </c>
      <c r="M19" s="61">
        <v>8.8981269299999997E-4</v>
      </c>
    </row>
    <row r="20" spans="2:13" ht="12.75" customHeight="1" x14ac:dyDescent="0.2">
      <c r="B20" s="57" t="s">
        <v>1822</v>
      </c>
      <c r="C20" s="14" t="s">
        <v>1823</v>
      </c>
      <c r="D20" s="14" t="s">
        <v>1738</v>
      </c>
      <c r="E20" s="21">
        <v>994</v>
      </c>
      <c r="F20" s="14" t="s">
        <v>65</v>
      </c>
      <c r="G20" s="14" t="s">
        <v>50</v>
      </c>
      <c r="H20" s="23">
        <v>4325.46</v>
      </c>
      <c r="I20" s="23">
        <v>3341.93</v>
      </c>
      <c r="J20" s="23">
        <v>524.29679999999996</v>
      </c>
      <c r="K20" s="13">
        <v>1.747184101E-3</v>
      </c>
      <c r="L20" s="13">
        <v>9.4656340709999998E-3</v>
      </c>
      <c r="M20" s="61">
        <v>1.4204164400000001E-4</v>
      </c>
    </row>
    <row r="21" spans="2:13" ht="12.75" customHeight="1" x14ac:dyDescent="0.2">
      <c r="B21" s="57" t="s">
        <v>1824</v>
      </c>
      <c r="C21" s="14" t="s">
        <v>1825</v>
      </c>
      <c r="D21" s="14" t="s">
        <v>1738</v>
      </c>
      <c r="E21" s="21">
        <v>994</v>
      </c>
      <c r="F21" s="14" t="s">
        <v>65</v>
      </c>
      <c r="G21" s="14" t="s">
        <v>50</v>
      </c>
      <c r="H21" s="23">
        <v>-0.01</v>
      </c>
      <c r="I21" s="23">
        <v>100</v>
      </c>
      <c r="J21" s="23">
        <v>-4.0000000000000003E-5</v>
      </c>
      <c r="K21" s="13">
        <v>-4.0393024124733702E-9</v>
      </c>
      <c r="L21" s="13">
        <v>-7.2215844697548299E-10</v>
      </c>
      <c r="M21" s="61">
        <v>-1.08367355641123E-11</v>
      </c>
    </row>
    <row r="22" spans="2:13" ht="12.75" customHeight="1" x14ac:dyDescent="0.2">
      <c r="B22" s="57" t="s">
        <v>1826</v>
      </c>
      <c r="C22" s="14" t="s">
        <v>1827</v>
      </c>
      <c r="D22" s="14" t="s">
        <v>1738</v>
      </c>
      <c r="E22" s="21">
        <v>994</v>
      </c>
      <c r="F22" s="14" t="s">
        <v>375</v>
      </c>
      <c r="G22" s="14" t="s">
        <v>50</v>
      </c>
      <c r="H22" s="23">
        <v>102603.47</v>
      </c>
      <c r="I22" s="23">
        <v>57.216000000000001</v>
      </c>
      <c r="J22" s="23">
        <v>212.92522</v>
      </c>
      <c r="K22" s="13">
        <v>1.9487405129999999E-3</v>
      </c>
      <c r="L22" s="13">
        <v>3.8441436539999999E-3</v>
      </c>
      <c r="M22" s="61">
        <v>5.7685357601761002E-5</v>
      </c>
    </row>
    <row r="23" spans="2:13" ht="12.75" customHeight="1" x14ac:dyDescent="0.2">
      <c r="B23" s="57" t="s">
        <v>1828</v>
      </c>
      <c r="C23" s="14" t="s">
        <v>1829</v>
      </c>
      <c r="D23" s="14" t="s">
        <v>1738</v>
      </c>
      <c r="E23" s="21">
        <v>994</v>
      </c>
      <c r="F23" s="14" t="s">
        <v>1425</v>
      </c>
      <c r="G23" s="14" t="s">
        <v>50</v>
      </c>
      <c r="H23" s="23">
        <v>7291.26</v>
      </c>
      <c r="I23" s="23">
        <v>3541</v>
      </c>
      <c r="J23" s="23">
        <v>936.43160999999998</v>
      </c>
      <c r="K23" s="13">
        <v>1.416424145E-3</v>
      </c>
      <c r="L23" s="13">
        <v>1.6906299929000002E-2</v>
      </c>
      <c r="M23" s="61">
        <v>2.5369654299999998E-4</v>
      </c>
    </row>
    <row r="24" spans="2:13" ht="12.75" customHeight="1" x14ac:dyDescent="0.2">
      <c r="B24" s="57" t="s">
        <v>1830</v>
      </c>
      <c r="C24" s="14" t="s">
        <v>1831</v>
      </c>
      <c r="D24" s="14" t="s">
        <v>1738</v>
      </c>
      <c r="E24" s="21">
        <v>994</v>
      </c>
      <c r="F24" s="14" t="s">
        <v>1425</v>
      </c>
      <c r="G24" s="14" t="s">
        <v>50</v>
      </c>
      <c r="H24" s="23">
        <v>28149.57</v>
      </c>
      <c r="I24" s="23">
        <v>547.85</v>
      </c>
      <c r="J24" s="23">
        <v>559.34658000000002</v>
      </c>
      <c r="K24" s="13">
        <v>2.48792982E-3</v>
      </c>
      <c r="L24" s="13">
        <v>1.0098421438000001E-2</v>
      </c>
      <c r="M24" s="61">
        <v>1.51537274E-4</v>
      </c>
    </row>
    <row r="25" spans="2:13" ht="12.75" customHeight="1" x14ac:dyDescent="0.2">
      <c r="B25" s="57" t="s">
        <v>1832</v>
      </c>
      <c r="C25" s="14" t="s">
        <v>1833</v>
      </c>
      <c r="D25" s="14" t="s">
        <v>1738</v>
      </c>
      <c r="E25" s="21">
        <v>994</v>
      </c>
      <c r="F25" s="14" t="s">
        <v>469</v>
      </c>
      <c r="G25" s="14" t="s">
        <v>50</v>
      </c>
      <c r="H25" s="23">
        <v>51367.41</v>
      </c>
      <c r="I25" s="23">
        <v>100</v>
      </c>
      <c r="J25" s="23">
        <v>186.30959999999999</v>
      </c>
      <c r="K25" s="13">
        <v>6.4416950799999996E-3</v>
      </c>
      <c r="L25" s="13">
        <v>3.3636262839999999E-3</v>
      </c>
      <c r="M25" s="61">
        <v>5.0474696706388502E-5</v>
      </c>
    </row>
    <row r="26" spans="2:13" ht="12.75" customHeight="1" x14ac:dyDescent="0.2">
      <c r="B26" s="57" t="s">
        <v>1834</v>
      </c>
      <c r="C26" s="14" t="s">
        <v>1835</v>
      </c>
      <c r="D26" s="14" t="s">
        <v>1738</v>
      </c>
      <c r="E26" s="21">
        <v>999</v>
      </c>
      <c r="F26" s="14" t="s">
        <v>469</v>
      </c>
      <c r="G26" s="14" t="s">
        <v>49</v>
      </c>
      <c r="H26" s="23">
        <v>2000000</v>
      </c>
      <c r="I26" s="23">
        <v>123.75</v>
      </c>
      <c r="J26" s="23">
        <v>2475</v>
      </c>
      <c r="K26" s="13">
        <v>3.6958066680000002E-3</v>
      </c>
      <c r="L26" s="13">
        <v>4.4683553905999998E-2</v>
      </c>
      <c r="M26" s="61">
        <v>6.7052301299999997E-4</v>
      </c>
    </row>
    <row r="27" spans="2:13" ht="12.75" customHeight="1" x14ac:dyDescent="0.2">
      <c r="B27" s="57" t="s">
        <v>1836</v>
      </c>
      <c r="C27" s="14" t="s">
        <v>1837</v>
      </c>
      <c r="D27" s="14" t="s">
        <v>1738</v>
      </c>
      <c r="E27" s="21">
        <v>999</v>
      </c>
      <c r="F27" s="14" t="s">
        <v>469</v>
      </c>
      <c r="G27" s="14" t="s">
        <v>49</v>
      </c>
      <c r="H27" s="23">
        <v>3503500</v>
      </c>
      <c r="I27" s="23">
        <v>84.715000000000003</v>
      </c>
      <c r="J27" s="23">
        <v>2967.9900200000002</v>
      </c>
      <c r="K27" s="13">
        <v>3.5000000000000001E-3</v>
      </c>
      <c r="L27" s="13">
        <v>5.3583976587000003E-2</v>
      </c>
      <c r="M27" s="61">
        <v>8.0408307499999995E-4</v>
      </c>
    </row>
    <row r="28" spans="2:13" ht="12.75" customHeight="1" x14ac:dyDescent="0.2">
      <c r="B28" s="57" t="s">
        <v>1838</v>
      </c>
      <c r="C28" s="14" t="s">
        <v>1839</v>
      </c>
      <c r="D28" s="14" t="s">
        <v>1738</v>
      </c>
      <c r="E28" s="21">
        <v>803</v>
      </c>
      <c r="F28" s="14" t="s">
        <v>1773</v>
      </c>
      <c r="G28" s="14" t="s">
        <v>50</v>
      </c>
      <c r="H28" s="23">
        <v>1000000</v>
      </c>
      <c r="I28" s="23">
        <v>107.3398</v>
      </c>
      <c r="J28" s="23">
        <v>3893.2145500000001</v>
      </c>
      <c r="K28" s="13">
        <v>1.5150112900000001E-4</v>
      </c>
      <c r="L28" s="13">
        <v>7.0287944328999999E-2</v>
      </c>
      <c r="M28" s="61">
        <v>1.054743414E-3</v>
      </c>
    </row>
    <row r="29" spans="2:13" ht="12.75" customHeight="1" x14ac:dyDescent="0.2">
      <c r="B29" s="57" t="s">
        <v>1840</v>
      </c>
      <c r="C29" s="14" t="s">
        <v>1841</v>
      </c>
      <c r="D29" s="14" t="s">
        <v>1738</v>
      </c>
      <c r="E29" s="21">
        <v>999</v>
      </c>
      <c r="F29" s="14" t="s">
        <v>1466</v>
      </c>
      <c r="G29" s="14" t="s">
        <v>49</v>
      </c>
      <c r="H29" s="23">
        <v>14459.22</v>
      </c>
      <c r="I29" s="23">
        <v>6280.45</v>
      </c>
      <c r="J29" s="23">
        <v>908.10407999999995</v>
      </c>
      <c r="K29" s="13">
        <v>4.9936607100000004E-4</v>
      </c>
      <c r="L29" s="13">
        <v>1.6394875802000001E-2</v>
      </c>
      <c r="M29" s="61">
        <v>2.4602209399999999E-4</v>
      </c>
    </row>
    <row r="30" spans="2:13" ht="12.75" customHeight="1" x14ac:dyDescent="0.2">
      <c r="B30" s="57" t="s">
        <v>1842</v>
      </c>
      <c r="C30" s="14" t="s">
        <v>1843</v>
      </c>
      <c r="D30" s="14" t="s">
        <v>1738</v>
      </c>
      <c r="E30" s="21">
        <v>999</v>
      </c>
      <c r="F30" s="14" t="s">
        <v>1844</v>
      </c>
      <c r="G30" s="14" t="s">
        <v>50</v>
      </c>
      <c r="H30" s="23">
        <v>10364.200000000001</v>
      </c>
      <c r="I30" s="23">
        <v>100</v>
      </c>
      <c r="J30" s="23">
        <v>37.590949999999999</v>
      </c>
      <c r="K30" s="13">
        <v>1.2108447249999999E-3</v>
      </c>
      <c r="L30" s="13">
        <v>6.7866555100000003E-4</v>
      </c>
      <c r="M30" s="61">
        <v>1.01840796188442E-5</v>
      </c>
    </row>
    <row r="31" spans="2:13" ht="12.75" customHeight="1" x14ac:dyDescent="0.2">
      <c r="B31" s="56" t="s">
        <v>1845</v>
      </c>
      <c r="C31" s="53" t="s">
        <v>2477</v>
      </c>
      <c r="D31" s="53" t="s">
        <v>2477</v>
      </c>
      <c r="E31" s="53" t="s">
        <v>2477</v>
      </c>
      <c r="F31" s="53" t="s">
        <v>2477</v>
      </c>
      <c r="G31" s="53" t="s">
        <v>2477</v>
      </c>
      <c r="H31" s="53" t="s">
        <v>2477</v>
      </c>
      <c r="I31" s="53" t="s">
        <v>2477</v>
      </c>
      <c r="J31" s="22">
        <v>30522.791590000001</v>
      </c>
      <c r="K31" s="53" t="s">
        <v>2477</v>
      </c>
      <c r="L31" s="20">
        <v>0.55105729429899997</v>
      </c>
      <c r="M31" s="60">
        <v>8.2691855279999997E-3</v>
      </c>
    </row>
    <row r="32" spans="2:13" ht="12.75" customHeight="1" x14ac:dyDescent="0.2">
      <c r="B32" s="56" t="s">
        <v>1846</v>
      </c>
      <c r="C32" s="53" t="s">
        <v>2477</v>
      </c>
      <c r="D32" s="53" t="s">
        <v>2477</v>
      </c>
      <c r="E32" s="53" t="s">
        <v>2477</v>
      </c>
      <c r="F32" s="53" t="s">
        <v>2477</v>
      </c>
      <c r="G32" s="53" t="s">
        <v>2477</v>
      </c>
      <c r="H32" s="53" t="s">
        <v>2477</v>
      </c>
      <c r="I32" s="53" t="s">
        <v>2477</v>
      </c>
      <c r="J32" s="22">
        <v>12482.83777</v>
      </c>
      <c r="K32" s="53" t="s">
        <v>2477</v>
      </c>
      <c r="L32" s="20">
        <v>0.225364668445</v>
      </c>
      <c r="M32" s="60">
        <v>3.3818302999999998E-3</v>
      </c>
    </row>
    <row r="33" spans="2:13" ht="12.75" customHeight="1" x14ac:dyDescent="0.2">
      <c r="B33" s="57" t="s">
        <v>1847</v>
      </c>
      <c r="C33" s="14" t="s">
        <v>1848</v>
      </c>
      <c r="D33" s="14" t="s">
        <v>1738</v>
      </c>
      <c r="E33" s="21">
        <v>994</v>
      </c>
      <c r="F33" s="14" t="s">
        <v>1135</v>
      </c>
      <c r="G33" s="14" t="s">
        <v>50</v>
      </c>
      <c r="H33" s="23">
        <v>24161.79</v>
      </c>
      <c r="I33" s="23">
        <v>867.74519999999995</v>
      </c>
      <c r="J33" s="23">
        <v>760.44687999999996</v>
      </c>
      <c r="K33" s="13">
        <v>8.4606525776749594E-5</v>
      </c>
      <c r="L33" s="13">
        <v>1.3729078446E-2</v>
      </c>
      <c r="M33" s="61">
        <v>2.0601904300000001E-4</v>
      </c>
    </row>
    <row r="34" spans="2:13" ht="12.75" customHeight="1" x14ac:dyDescent="0.2">
      <c r="B34" s="57" t="s">
        <v>1849</v>
      </c>
      <c r="C34" s="14" t="s">
        <v>1850</v>
      </c>
      <c r="D34" s="14" t="s">
        <v>1738</v>
      </c>
      <c r="E34" s="21">
        <v>994</v>
      </c>
      <c r="F34" s="14" t="s">
        <v>1103</v>
      </c>
      <c r="G34" s="14" t="s">
        <v>50</v>
      </c>
      <c r="H34" s="23">
        <v>158236.16</v>
      </c>
      <c r="I34" s="23">
        <v>128.77789999999999</v>
      </c>
      <c r="J34" s="23">
        <v>739.08541000000002</v>
      </c>
      <c r="K34" s="13">
        <v>1.14871364E-4</v>
      </c>
      <c r="L34" s="13">
        <v>1.3343419295999999E-2</v>
      </c>
      <c r="M34" s="61">
        <v>2.0023182800000001E-4</v>
      </c>
    </row>
    <row r="35" spans="2:13" ht="12.75" customHeight="1" x14ac:dyDescent="0.2">
      <c r="B35" s="57" t="s">
        <v>1851</v>
      </c>
      <c r="C35" s="14" t="s">
        <v>1852</v>
      </c>
      <c r="D35" s="14" t="s">
        <v>1738</v>
      </c>
      <c r="E35" s="21">
        <v>803</v>
      </c>
      <c r="F35" s="14" t="s">
        <v>1853</v>
      </c>
      <c r="G35" s="14" t="s">
        <v>50</v>
      </c>
      <c r="H35" s="23">
        <v>43774.7</v>
      </c>
      <c r="I35" s="23">
        <v>228.44200000000001</v>
      </c>
      <c r="J35" s="23">
        <v>362.69927999999999</v>
      </c>
      <c r="K35" s="13">
        <v>6.2378946200000002E-4</v>
      </c>
      <c r="L35" s="13">
        <v>6.5481587190000003E-3</v>
      </c>
      <c r="M35" s="61">
        <v>9.8261904666348195E-5</v>
      </c>
    </row>
    <row r="36" spans="2:13" ht="12.75" customHeight="1" x14ac:dyDescent="0.2">
      <c r="B36" s="57" t="s">
        <v>1854</v>
      </c>
      <c r="C36" s="14" t="s">
        <v>1855</v>
      </c>
      <c r="D36" s="14" t="s">
        <v>1738</v>
      </c>
      <c r="E36" s="21">
        <v>994</v>
      </c>
      <c r="F36" s="14" t="s">
        <v>218</v>
      </c>
      <c r="G36" s="14" t="s">
        <v>50</v>
      </c>
      <c r="H36" s="23">
        <v>900000</v>
      </c>
      <c r="I36" s="23">
        <v>100</v>
      </c>
      <c r="J36" s="23">
        <v>3264.3</v>
      </c>
      <c r="K36" s="13">
        <v>8.1081081080000006E-3</v>
      </c>
      <c r="L36" s="13">
        <v>5.8933545460999999E-2</v>
      </c>
      <c r="M36" s="61">
        <v>8.8435889700000001E-4</v>
      </c>
    </row>
    <row r="37" spans="2:13" ht="12.75" customHeight="1" x14ac:dyDescent="0.2">
      <c r="B37" s="57" t="s">
        <v>1856</v>
      </c>
      <c r="C37" s="14" t="s">
        <v>1857</v>
      </c>
      <c r="D37" s="14" t="s">
        <v>1738</v>
      </c>
      <c r="E37" s="21">
        <v>994</v>
      </c>
      <c r="F37" s="14" t="s">
        <v>1110</v>
      </c>
      <c r="G37" s="14" t="s">
        <v>50</v>
      </c>
      <c r="H37" s="23">
        <v>2259.73</v>
      </c>
      <c r="I37" s="23">
        <v>6908.0465000000004</v>
      </c>
      <c r="J37" s="23">
        <v>566.18629999999996</v>
      </c>
      <c r="K37" s="13">
        <v>8.9099397119999993E-3</v>
      </c>
      <c r="L37" s="13">
        <v>1.0221905477E-2</v>
      </c>
      <c r="M37" s="61">
        <v>1.5339028000000001E-4</v>
      </c>
    </row>
    <row r="38" spans="2:13" ht="12.75" customHeight="1" x14ac:dyDescent="0.2">
      <c r="B38" s="57" t="s">
        <v>1858</v>
      </c>
      <c r="C38" s="14" t="s">
        <v>1859</v>
      </c>
      <c r="D38" s="14" t="s">
        <v>1738</v>
      </c>
      <c r="E38" s="21">
        <v>994</v>
      </c>
      <c r="F38" s="14" t="s">
        <v>1110</v>
      </c>
      <c r="G38" s="14" t="s">
        <v>50</v>
      </c>
      <c r="H38" s="23">
        <v>78837.64</v>
      </c>
      <c r="I38" s="23">
        <v>458.00839999999999</v>
      </c>
      <c r="J38" s="23">
        <v>1309.6480899999999</v>
      </c>
      <c r="K38" s="13">
        <v>5.1565381900000001E-4</v>
      </c>
      <c r="L38" s="13">
        <v>2.3644335767999999E-2</v>
      </c>
      <c r="M38" s="61">
        <v>3.5480774999999999E-4</v>
      </c>
    </row>
    <row r="39" spans="2:13" ht="12.75" customHeight="1" x14ac:dyDescent="0.2">
      <c r="B39" s="57" t="s">
        <v>1860</v>
      </c>
      <c r="C39" s="14" t="s">
        <v>1861</v>
      </c>
      <c r="D39" s="14" t="s">
        <v>1738</v>
      </c>
      <c r="E39" s="21">
        <v>999</v>
      </c>
      <c r="F39" s="14" t="s">
        <v>1110</v>
      </c>
      <c r="G39" s="14" t="s">
        <v>50</v>
      </c>
      <c r="H39" s="23">
        <v>14425.19</v>
      </c>
      <c r="I39" s="23">
        <v>1711</v>
      </c>
      <c r="J39" s="23">
        <v>895.19800999999995</v>
      </c>
      <c r="K39" s="13">
        <v>1.08434275E-4</v>
      </c>
      <c r="L39" s="13">
        <v>1.6161870115000001E-2</v>
      </c>
      <c r="M39" s="61">
        <v>2.4252560200000001E-4</v>
      </c>
    </row>
    <row r="40" spans="2:13" ht="12.75" customHeight="1" x14ac:dyDescent="0.2">
      <c r="B40" s="57" t="s">
        <v>1862</v>
      </c>
      <c r="C40" s="14" t="s">
        <v>1863</v>
      </c>
      <c r="D40" s="14" t="s">
        <v>1738</v>
      </c>
      <c r="E40" s="21">
        <v>994</v>
      </c>
      <c r="F40" s="14" t="s">
        <v>1110</v>
      </c>
      <c r="G40" s="14" t="s">
        <v>50</v>
      </c>
      <c r="H40" s="23">
        <v>29089.94</v>
      </c>
      <c r="I40" s="23">
        <v>1948.9755</v>
      </c>
      <c r="J40" s="23">
        <v>2056.3487</v>
      </c>
      <c r="K40" s="13">
        <v>1.9642723899999999E-4</v>
      </c>
      <c r="L40" s="13">
        <v>3.7125239589999998E-2</v>
      </c>
      <c r="M40" s="61">
        <v>5.5710267699999997E-4</v>
      </c>
    </row>
    <row r="41" spans="2:13" ht="12.75" customHeight="1" x14ac:dyDescent="0.2">
      <c r="B41" s="57" t="s">
        <v>1864</v>
      </c>
      <c r="C41" s="14" t="s">
        <v>1865</v>
      </c>
      <c r="D41" s="14" t="s">
        <v>1738</v>
      </c>
      <c r="E41" s="21">
        <v>994</v>
      </c>
      <c r="F41" s="14" t="s">
        <v>1110</v>
      </c>
      <c r="G41" s="14" t="s">
        <v>50</v>
      </c>
      <c r="H41" s="23">
        <v>120686.8</v>
      </c>
      <c r="I41" s="23">
        <v>93</v>
      </c>
      <c r="J41" s="23">
        <v>407.08985000000001</v>
      </c>
      <c r="K41" s="13">
        <v>6.8550101599999997E-4</v>
      </c>
      <c r="L41" s="13">
        <v>7.3495843459999996E-3</v>
      </c>
      <c r="M41" s="61">
        <v>1.10288126E-4</v>
      </c>
    </row>
    <row r="42" spans="2:13" x14ac:dyDescent="0.2">
      <c r="B42" s="57" t="s">
        <v>1866</v>
      </c>
      <c r="C42" s="14" t="s">
        <v>1867</v>
      </c>
      <c r="D42" s="14" t="s">
        <v>1738</v>
      </c>
      <c r="E42" s="21">
        <v>994</v>
      </c>
      <c r="F42" s="14" t="s">
        <v>1110</v>
      </c>
      <c r="G42" s="14" t="s">
        <v>50</v>
      </c>
      <c r="H42" s="23">
        <v>115154.6</v>
      </c>
      <c r="I42" s="23">
        <v>93</v>
      </c>
      <c r="J42" s="23">
        <v>388.42912999999999</v>
      </c>
      <c r="K42" s="13">
        <v>2.5196619799999997E-4</v>
      </c>
      <c r="L42" s="13">
        <v>7.0126844319999999E-3</v>
      </c>
      <c r="M42" s="61">
        <v>1.05232594E-4</v>
      </c>
    </row>
    <row r="43" spans="2:13" x14ac:dyDescent="0.2">
      <c r="B43" s="57" t="s">
        <v>1868</v>
      </c>
      <c r="C43" s="14" t="s">
        <v>1869</v>
      </c>
      <c r="D43" s="14" t="s">
        <v>1738</v>
      </c>
      <c r="E43" s="21">
        <v>994</v>
      </c>
      <c r="F43" s="14" t="s">
        <v>1110</v>
      </c>
      <c r="G43" s="14" t="s">
        <v>50</v>
      </c>
      <c r="H43" s="23">
        <v>293103.44</v>
      </c>
      <c r="I43" s="23">
        <v>93</v>
      </c>
      <c r="J43" s="23">
        <v>988.67013999999995</v>
      </c>
      <c r="K43" s="13">
        <v>1.106257228E-3</v>
      </c>
      <c r="L43" s="13">
        <v>1.7849412320999999E-2</v>
      </c>
      <c r="M43" s="61">
        <v>2.6784892100000001E-4</v>
      </c>
    </row>
    <row r="44" spans="2:13" x14ac:dyDescent="0.2">
      <c r="B44" s="57" t="s">
        <v>1870</v>
      </c>
      <c r="C44" s="14" t="s">
        <v>1871</v>
      </c>
      <c r="D44" s="14" t="s">
        <v>1738</v>
      </c>
      <c r="E44" s="21">
        <v>994</v>
      </c>
      <c r="F44" s="14" t="s">
        <v>1542</v>
      </c>
      <c r="G44" s="14" t="s">
        <v>50</v>
      </c>
      <c r="H44" s="23">
        <v>19437.89</v>
      </c>
      <c r="I44" s="23">
        <v>1056.3447000000001</v>
      </c>
      <c r="J44" s="23">
        <v>744.73598000000004</v>
      </c>
      <c r="K44" s="13">
        <v>9.4913782900000001E-4</v>
      </c>
      <c r="L44" s="13">
        <v>1.3445434468000001E-2</v>
      </c>
      <c r="M44" s="61">
        <v>2.01762672E-4</v>
      </c>
    </row>
    <row r="45" spans="2:13" x14ac:dyDescent="0.2">
      <c r="B45" s="56" t="s">
        <v>1872</v>
      </c>
      <c r="C45" s="53" t="s">
        <v>2477</v>
      </c>
      <c r="D45" s="53" t="s">
        <v>2477</v>
      </c>
      <c r="E45" s="53" t="s">
        <v>2477</v>
      </c>
      <c r="F45" s="53" t="s">
        <v>2477</v>
      </c>
      <c r="G45" s="53" t="s">
        <v>2477</v>
      </c>
      <c r="H45" s="53" t="s">
        <v>2477</v>
      </c>
      <c r="I45" s="53" t="s">
        <v>2477</v>
      </c>
      <c r="J45" s="22">
        <v>18039.953819999999</v>
      </c>
      <c r="K45" s="53" t="s">
        <v>2477</v>
      </c>
      <c r="L45" s="20">
        <v>0.325692625854</v>
      </c>
      <c r="M45" s="60">
        <v>4.8873552280000003E-3</v>
      </c>
    </row>
    <row r="46" spans="2:13" x14ac:dyDescent="0.2">
      <c r="B46" s="57" t="s">
        <v>1873</v>
      </c>
      <c r="C46" s="14" t="s">
        <v>1874</v>
      </c>
      <c r="D46" s="14" t="s">
        <v>1738</v>
      </c>
      <c r="E46" s="21">
        <v>994</v>
      </c>
      <c r="F46" s="14" t="s">
        <v>1527</v>
      </c>
      <c r="G46" s="14" t="s">
        <v>50</v>
      </c>
      <c r="H46" s="23">
        <v>171428.57</v>
      </c>
      <c r="I46" s="23">
        <v>100</v>
      </c>
      <c r="J46" s="23">
        <v>621.77142000000003</v>
      </c>
      <c r="K46" s="13">
        <v>3.2764291660000002E-3</v>
      </c>
      <c r="L46" s="13">
        <v>1.1225437075999999E-2</v>
      </c>
      <c r="M46" s="61">
        <v>1.6844931099999999E-4</v>
      </c>
    </row>
    <row r="47" spans="2:13" x14ac:dyDescent="0.2">
      <c r="B47" s="57" t="s">
        <v>1875</v>
      </c>
      <c r="C47" s="14" t="s">
        <v>1876</v>
      </c>
      <c r="D47" s="14" t="s">
        <v>1738</v>
      </c>
      <c r="E47" s="21">
        <v>994</v>
      </c>
      <c r="F47" s="14" t="s">
        <v>1527</v>
      </c>
      <c r="G47" s="14" t="s">
        <v>50</v>
      </c>
      <c r="H47" s="23">
        <v>2785.57</v>
      </c>
      <c r="I47" s="23">
        <v>17223</v>
      </c>
      <c r="J47" s="23">
        <v>1740.0848800000001</v>
      </c>
      <c r="K47" s="13">
        <v>3.08364997654138E-5</v>
      </c>
      <c r="L47" s="13">
        <v>3.1415424863000002E-2</v>
      </c>
      <c r="M47" s="61">
        <v>4.71420992E-4</v>
      </c>
    </row>
    <row r="48" spans="2:13" x14ac:dyDescent="0.2">
      <c r="B48" s="57" t="s">
        <v>1877</v>
      </c>
      <c r="C48" s="14" t="s">
        <v>1878</v>
      </c>
      <c r="D48" s="14" t="s">
        <v>1738</v>
      </c>
      <c r="E48" s="21">
        <v>995</v>
      </c>
      <c r="F48" s="14" t="s">
        <v>1089</v>
      </c>
      <c r="G48" s="14" t="s">
        <v>50</v>
      </c>
      <c r="H48" s="23">
        <v>61084</v>
      </c>
      <c r="I48" s="23">
        <v>2500</v>
      </c>
      <c r="J48" s="23">
        <v>5538.7916999999998</v>
      </c>
      <c r="K48" s="13">
        <v>1.9302730113063202E-6</v>
      </c>
      <c r="L48" s="13">
        <v>9.9997130303999995E-2</v>
      </c>
      <c r="M48" s="61">
        <v>1.500560524E-3</v>
      </c>
    </row>
    <row r="49" spans="2:13" x14ac:dyDescent="0.2">
      <c r="B49" s="57" t="s">
        <v>1879</v>
      </c>
      <c r="C49" s="14" t="s">
        <v>1880</v>
      </c>
      <c r="D49" s="14" t="s">
        <v>1738</v>
      </c>
      <c r="E49" s="21">
        <v>999</v>
      </c>
      <c r="F49" s="14" t="s">
        <v>1116</v>
      </c>
      <c r="G49" s="14" t="s">
        <v>49</v>
      </c>
      <c r="H49" s="23">
        <v>1637700</v>
      </c>
      <c r="I49" s="23">
        <v>100</v>
      </c>
      <c r="J49" s="23">
        <v>1637.7</v>
      </c>
      <c r="K49" s="13">
        <v>5.710114007E-3</v>
      </c>
      <c r="L49" s="13">
        <v>2.9566972215000001E-2</v>
      </c>
      <c r="M49" s="61">
        <v>4.4368304499999998E-4</v>
      </c>
    </row>
    <row r="50" spans="2:13" x14ac:dyDescent="0.2">
      <c r="B50" s="57" t="s">
        <v>1881</v>
      </c>
      <c r="C50" s="14" t="s">
        <v>1882</v>
      </c>
      <c r="D50" s="14" t="s">
        <v>1738</v>
      </c>
      <c r="E50" s="21">
        <v>994</v>
      </c>
      <c r="F50" s="14" t="s">
        <v>1531</v>
      </c>
      <c r="G50" s="14" t="s">
        <v>50</v>
      </c>
      <c r="H50" s="23">
        <v>1382019.28</v>
      </c>
      <c r="I50" s="23">
        <v>45.826700000000002</v>
      </c>
      <c r="J50" s="23">
        <v>2297.1017999999999</v>
      </c>
      <c r="K50" s="13">
        <v>3.3123333370000001E-2</v>
      </c>
      <c r="L50" s="13">
        <v>4.147178671E-2</v>
      </c>
      <c r="M50" s="61">
        <v>6.2232711899999995E-4</v>
      </c>
    </row>
    <row r="51" spans="2:13" x14ac:dyDescent="0.2">
      <c r="B51" s="57" t="s">
        <v>1883</v>
      </c>
      <c r="C51" s="14" t="s">
        <v>1884</v>
      </c>
      <c r="D51" s="14" t="s">
        <v>1738</v>
      </c>
      <c r="E51" s="21">
        <v>999</v>
      </c>
      <c r="F51" s="14" t="s">
        <v>1531</v>
      </c>
      <c r="G51" s="14" t="s">
        <v>50</v>
      </c>
      <c r="H51" s="23">
        <v>176428.57</v>
      </c>
      <c r="I51" s="23">
        <v>66.666700000000006</v>
      </c>
      <c r="J51" s="23">
        <v>426.60449999999997</v>
      </c>
      <c r="K51" s="13">
        <v>3.3123330255E-2</v>
      </c>
      <c r="L51" s="13">
        <v>7.7019010789999998E-3</v>
      </c>
      <c r="M51" s="61">
        <v>1.1557500300000001E-4</v>
      </c>
    </row>
    <row r="52" spans="2:13" x14ac:dyDescent="0.2">
      <c r="B52" s="57" t="s">
        <v>1885</v>
      </c>
      <c r="C52" s="14" t="s">
        <v>1886</v>
      </c>
      <c r="D52" s="14" t="s">
        <v>1738</v>
      </c>
      <c r="E52" s="21">
        <v>994</v>
      </c>
      <c r="F52" s="14" t="s">
        <v>1110</v>
      </c>
      <c r="G52" s="14" t="s">
        <v>50</v>
      </c>
      <c r="H52" s="23">
        <v>3247.2</v>
      </c>
      <c r="I52" s="23">
        <v>11512</v>
      </c>
      <c r="J52" s="23">
        <v>1355.8366699999999</v>
      </c>
      <c r="K52" s="13">
        <v>1.257054284E-3</v>
      </c>
      <c r="L52" s="13">
        <v>2.4478222598000001E-2</v>
      </c>
      <c r="M52" s="61">
        <v>3.6732108600000002E-4</v>
      </c>
    </row>
    <row r="53" spans="2:13" x14ac:dyDescent="0.2">
      <c r="B53" s="57" t="s">
        <v>1887</v>
      </c>
      <c r="C53" s="14" t="s">
        <v>1888</v>
      </c>
      <c r="D53" s="14" t="s">
        <v>1738</v>
      </c>
      <c r="E53" s="21">
        <v>993</v>
      </c>
      <c r="F53" s="14" t="s">
        <v>1542</v>
      </c>
      <c r="G53" s="14" t="s">
        <v>50</v>
      </c>
      <c r="H53" s="23">
        <v>76204.41</v>
      </c>
      <c r="I53" s="23">
        <v>878.7</v>
      </c>
      <c r="J53" s="23">
        <v>2428.66876</v>
      </c>
      <c r="K53" s="13">
        <v>7.3955553900000004E-4</v>
      </c>
      <c r="L53" s="13">
        <v>4.3847091498E-2</v>
      </c>
      <c r="M53" s="61">
        <v>6.5797102800000003E-4</v>
      </c>
    </row>
    <row r="54" spans="2:13" ht="13.5" thickBot="1" x14ac:dyDescent="0.25">
      <c r="B54" s="57" t="s">
        <v>1889</v>
      </c>
      <c r="C54" s="14" t="s">
        <v>1890</v>
      </c>
      <c r="D54" s="14" t="s">
        <v>1738</v>
      </c>
      <c r="E54" s="21">
        <v>994</v>
      </c>
      <c r="F54" s="14" t="s">
        <v>1891</v>
      </c>
      <c r="G54" s="14" t="s">
        <v>50</v>
      </c>
      <c r="H54" s="23">
        <v>44882.720000000001</v>
      </c>
      <c r="I54" s="23">
        <v>333.31</v>
      </c>
      <c r="J54" s="23">
        <v>542.59410000000003</v>
      </c>
      <c r="K54" s="13">
        <v>4.9103241950320402E-5</v>
      </c>
      <c r="L54" s="13">
        <v>9.7959728139999994E-3</v>
      </c>
      <c r="M54" s="61">
        <v>1.4699871899999999E-4</v>
      </c>
    </row>
    <row r="55" spans="2:13" x14ac:dyDescent="0.2">
      <c r="B55" s="71" t="s">
        <v>1873</v>
      </c>
      <c r="C55" s="72" t="s">
        <v>1892</v>
      </c>
      <c r="D55" s="72" t="s">
        <v>1738</v>
      </c>
      <c r="E55" s="80">
        <v>999</v>
      </c>
      <c r="F55" s="72" t="s">
        <v>1891</v>
      </c>
      <c r="G55" s="72" t="s">
        <v>50</v>
      </c>
      <c r="H55" s="73">
        <v>240014.64</v>
      </c>
      <c r="I55" s="73">
        <v>166.65649999999999</v>
      </c>
      <c r="J55" s="73">
        <v>1450.79999</v>
      </c>
      <c r="K55" s="74">
        <v>3.3140172430000002E-3</v>
      </c>
      <c r="L55" s="74">
        <v>2.6192686691E-2</v>
      </c>
      <c r="M55" s="75">
        <v>3.93048396E-4</v>
      </c>
    </row>
    <row r="56" spans="2:13" ht="12.75" hidden="1" customHeight="1" x14ac:dyDescent="0.2"/>
    <row r="57" spans="2:13" ht="12.75" hidden="1" customHeight="1" x14ac:dyDescent="0.2"/>
    <row r="58" spans="2:13" ht="12.75" hidden="1" customHeight="1" x14ac:dyDescent="0.2"/>
    <row r="59" spans="2:13" ht="12.75" hidden="1" customHeight="1" x14ac:dyDescent="0.2"/>
    <row r="60" spans="2:13" ht="12.75" hidden="1" customHeight="1" x14ac:dyDescent="0.2"/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3.7109375" bestFit="1" customWidth="1"/>
    <col min="7" max="7" width="10.85546875" customWidth="1"/>
    <col min="8" max="8" width="1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12538</v>
      </c>
    </row>
    <row r="5" spans="2:11" ht="12.75" customHeight="1" x14ac:dyDescent="0.2"/>
    <row r="6" spans="2:11" ht="12.75" customHeight="1" thickBot="1" x14ac:dyDescent="0.25">
      <c r="B6" s="62" t="s">
        <v>1893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</row>
    <row r="7" spans="2:11" ht="12.75" customHeight="1" thickBot="1" x14ac:dyDescent="0.25">
      <c r="B7" s="70" t="s">
        <v>1894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</row>
    <row r="8" spans="2:11" ht="12.75" customHeight="1" x14ac:dyDescent="0.2">
      <c r="B8" s="55" t="s">
        <v>71</v>
      </c>
      <c r="C8" s="4" t="s">
        <v>72</v>
      </c>
      <c r="D8" s="4" t="s">
        <v>76</v>
      </c>
      <c r="E8" s="4" t="s">
        <v>139</v>
      </c>
      <c r="F8" s="4" t="s">
        <v>141</v>
      </c>
      <c r="G8" s="4" t="s">
        <v>142</v>
      </c>
      <c r="H8" s="4" t="s">
        <v>9</v>
      </c>
      <c r="I8" s="4" t="s">
        <v>144</v>
      </c>
      <c r="J8" s="4" t="s">
        <v>80</v>
      </c>
      <c r="K8" s="58" t="s">
        <v>230</v>
      </c>
    </row>
    <row r="9" spans="2:11" ht="12.75" customHeight="1" x14ac:dyDescent="0.2">
      <c r="B9" s="66" t="s">
        <v>2477</v>
      </c>
      <c r="C9" s="52" t="s">
        <v>2477</v>
      </c>
      <c r="D9" s="52" t="s">
        <v>2477</v>
      </c>
      <c r="E9" s="6" t="s">
        <v>146</v>
      </c>
      <c r="F9" s="6" t="s">
        <v>148</v>
      </c>
      <c r="G9" s="6" t="s">
        <v>149</v>
      </c>
      <c r="H9" s="6" t="s">
        <v>11</v>
      </c>
      <c r="I9" s="6" t="s">
        <v>12</v>
      </c>
      <c r="J9" s="6" t="s">
        <v>12</v>
      </c>
      <c r="K9" s="59" t="s">
        <v>12</v>
      </c>
    </row>
    <row r="10" spans="2:11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1895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22">
        <v>222171.63563999999</v>
      </c>
      <c r="I11" s="53" t="s">
        <v>2477</v>
      </c>
      <c r="J11" s="20">
        <v>1</v>
      </c>
      <c r="K11" s="60">
        <v>6.0190381631000003E-2</v>
      </c>
    </row>
    <row r="12" spans="2:11" ht="12.75" customHeight="1" x14ac:dyDescent="0.2">
      <c r="B12" s="56" t="s">
        <v>1896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22">
        <v>16906.314689999999</v>
      </c>
      <c r="I12" s="53" t="s">
        <v>2477</v>
      </c>
      <c r="J12" s="20">
        <v>7.6095738509000005E-2</v>
      </c>
      <c r="K12" s="60">
        <v>4.5802315409999997E-3</v>
      </c>
    </row>
    <row r="13" spans="2:11" ht="12.75" customHeight="1" x14ac:dyDescent="0.2">
      <c r="B13" s="56" t="s">
        <v>1897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22">
        <v>7202.2252099999996</v>
      </c>
      <c r="I13" s="53" t="s">
        <v>2477</v>
      </c>
      <c r="J13" s="20">
        <v>3.2417392927999999E-2</v>
      </c>
      <c r="K13" s="60">
        <v>1.9512152509999999E-3</v>
      </c>
    </row>
    <row r="14" spans="2:11" ht="12.75" customHeight="1" x14ac:dyDescent="0.2">
      <c r="B14" s="57" t="s">
        <v>1898</v>
      </c>
      <c r="C14" s="14" t="s">
        <v>1899</v>
      </c>
      <c r="D14" s="14" t="s">
        <v>50</v>
      </c>
      <c r="E14" s="27">
        <v>44783</v>
      </c>
      <c r="F14" s="23">
        <v>159881</v>
      </c>
      <c r="G14" s="23">
        <v>124.98399999999999</v>
      </c>
      <c r="H14" s="23">
        <v>724.76769999999999</v>
      </c>
      <c r="I14" s="13">
        <v>1.4130685039E-2</v>
      </c>
      <c r="J14" s="13">
        <v>3.2621972549999999E-3</v>
      </c>
      <c r="K14" s="61">
        <v>1.96352897E-4</v>
      </c>
    </row>
    <row r="15" spans="2:11" ht="12.75" customHeight="1" x14ac:dyDescent="0.2">
      <c r="B15" s="57" t="s">
        <v>1900</v>
      </c>
      <c r="C15" s="14" t="s">
        <v>1901</v>
      </c>
      <c r="D15" s="14" t="s">
        <v>50</v>
      </c>
      <c r="E15" s="27">
        <v>44426</v>
      </c>
      <c r="F15" s="23">
        <v>850000</v>
      </c>
      <c r="G15" s="23">
        <v>104.8526</v>
      </c>
      <c r="H15" s="23">
        <v>3232.55323</v>
      </c>
      <c r="I15" s="13">
        <v>4.0865384300000003E-4</v>
      </c>
      <c r="J15" s="13">
        <v>1.4549801645999999E-2</v>
      </c>
      <c r="K15" s="61">
        <v>8.7575811300000001E-4</v>
      </c>
    </row>
    <row r="16" spans="2:11" ht="12.75" customHeight="1" x14ac:dyDescent="0.2">
      <c r="B16" s="57" t="s">
        <v>1902</v>
      </c>
      <c r="C16" s="14" t="s">
        <v>1903</v>
      </c>
      <c r="D16" s="14" t="s">
        <v>50</v>
      </c>
      <c r="E16" s="27">
        <v>44788</v>
      </c>
      <c r="F16" s="23">
        <v>702956.24</v>
      </c>
      <c r="G16" s="23">
        <v>127.27</v>
      </c>
      <c r="H16" s="23">
        <v>3244.9042800000002</v>
      </c>
      <c r="I16" s="13">
        <v>1.9801584224999998E-2</v>
      </c>
      <c r="J16" s="13">
        <v>1.4605394026E-2</v>
      </c>
      <c r="K16" s="61">
        <v>8.7910424000000004E-4</v>
      </c>
    </row>
    <row r="17" spans="2:11" ht="12.75" customHeight="1" x14ac:dyDescent="0.2">
      <c r="B17" s="56" t="s">
        <v>1904</v>
      </c>
      <c r="C17" s="53" t="s">
        <v>2477</v>
      </c>
      <c r="D17" s="53" t="s">
        <v>2477</v>
      </c>
      <c r="E17" s="53" t="s">
        <v>2477</v>
      </c>
      <c r="F17" s="53" t="s">
        <v>2477</v>
      </c>
      <c r="G17" s="53" t="s">
        <v>2477</v>
      </c>
      <c r="H17" s="53" t="s">
        <v>2477</v>
      </c>
      <c r="I17" s="53" t="s">
        <v>2477</v>
      </c>
      <c r="J17" s="53" t="s">
        <v>2477</v>
      </c>
      <c r="K17" s="67" t="s">
        <v>2477</v>
      </c>
    </row>
    <row r="18" spans="2:11" ht="12.75" customHeight="1" x14ac:dyDescent="0.2">
      <c r="B18" s="56" t="s">
        <v>1905</v>
      </c>
      <c r="C18" s="53" t="s">
        <v>2477</v>
      </c>
      <c r="D18" s="53" t="s">
        <v>2477</v>
      </c>
      <c r="E18" s="53" t="s">
        <v>2477</v>
      </c>
      <c r="F18" s="53" t="s">
        <v>2477</v>
      </c>
      <c r="G18" s="53" t="s">
        <v>2477</v>
      </c>
      <c r="H18" s="53" t="s">
        <v>2477</v>
      </c>
      <c r="I18" s="53" t="s">
        <v>2477</v>
      </c>
      <c r="J18" s="53" t="s">
        <v>2477</v>
      </c>
      <c r="K18" s="67" t="s">
        <v>2477</v>
      </c>
    </row>
    <row r="19" spans="2:11" ht="12.75" customHeight="1" x14ac:dyDescent="0.2">
      <c r="B19" s="56" t="s">
        <v>1906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22">
        <v>9704.0894800000005</v>
      </c>
      <c r="I19" s="53" t="s">
        <v>2477</v>
      </c>
      <c r="J19" s="20">
        <v>4.3678345580999998E-2</v>
      </c>
      <c r="K19" s="60">
        <v>2.6290162889999998E-3</v>
      </c>
    </row>
    <row r="20" spans="2:11" ht="12.75" customHeight="1" x14ac:dyDescent="0.2">
      <c r="B20" s="57" t="s">
        <v>1907</v>
      </c>
      <c r="C20" s="14" t="s">
        <v>1908</v>
      </c>
      <c r="D20" s="14" t="s">
        <v>49</v>
      </c>
      <c r="E20" s="27">
        <v>44910</v>
      </c>
      <c r="F20" s="23">
        <v>955988.49</v>
      </c>
      <c r="G20" s="23">
        <v>92.020700000000005</v>
      </c>
      <c r="H20" s="23">
        <v>879.70730000000003</v>
      </c>
      <c r="I20" s="13">
        <v>2.2925383450000001E-3</v>
      </c>
      <c r="J20" s="13">
        <v>3.9595842080000004E-3</v>
      </c>
      <c r="K20" s="61">
        <v>2.3832888399999999E-4</v>
      </c>
    </row>
    <row r="21" spans="2:11" ht="12.75" customHeight="1" x14ac:dyDescent="0.2">
      <c r="B21" s="57" t="s">
        <v>1909</v>
      </c>
      <c r="C21" s="14" t="s">
        <v>1910</v>
      </c>
      <c r="D21" s="14" t="s">
        <v>50</v>
      </c>
      <c r="E21" s="27">
        <v>45155</v>
      </c>
      <c r="F21" s="23">
        <v>606943.80000000005</v>
      </c>
      <c r="G21" s="23">
        <v>100</v>
      </c>
      <c r="H21" s="23">
        <v>2201.3851599999998</v>
      </c>
      <c r="I21" s="13">
        <v>5.3186440099999999E-3</v>
      </c>
      <c r="J21" s="13">
        <v>9.9084887840000004E-3</v>
      </c>
      <c r="K21" s="61">
        <v>5.9639572100000004E-4</v>
      </c>
    </row>
    <row r="22" spans="2:11" ht="12.75" customHeight="1" x14ac:dyDescent="0.2">
      <c r="B22" s="57" t="s">
        <v>1911</v>
      </c>
      <c r="C22" s="14" t="s">
        <v>1912</v>
      </c>
      <c r="D22" s="14" t="s">
        <v>50</v>
      </c>
      <c r="E22" s="27">
        <v>44452</v>
      </c>
      <c r="F22" s="23">
        <v>567195.6</v>
      </c>
      <c r="G22" s="23">
        <v>101.12439999999999</v>
      </c>
      <c r="H22" s="23">
        <v>2080.3498100000002</v>
      </c>
      <c r="I22" s="13">
        <v>9.5191803200000004E-4</v>
      </c>
      <c r="J22" s="13">
        <v>9.3637056950000002E-3</v>
      </c>
      <c r="K22" s="61">
        <v>5.6360501900000004E-4</v>
      </c>
    </row>
    <row r="23" spans="2:11" ht="12.75" customHeight="1" x14ac:dyDescent="0.2">
      <c r="B23" s="57" t="s">
        <v>1913</v>
      </c>
      <c r="C23" s="14" t="s">
        <v>1914</v>
      </c>
      <c r="D23" s="14" t="s">
        <v>49</v>
      </c>
      <c r="E23" s="27">
        <v>44955</v>
      </c>
      <c r="F23" s="23">
        <v>1830000</v>
      </c>
      <c r="G23" s="23">
        <v>106.47620000000001</v>
      </c>
      <c r="H23" s="23">
        <v>1948.5144600000001</v>
      </c>
      <c r="I23" s="13">
        <v>2.9909062470000001E-3</v>
      </c>
      <c r="J23" s="13">
        <v>8.7703115400000007E-3</v>
      </c>
      <c r="K23" s="61">
        <v>5.2788839800000005E-4</v>
      </c>
    </row>
    <row r="24" spans="2:11" ht="12.75" customHeight="1" x14ac:dyDescent="0.2">
      <c r="B24" s="57" t="s">
        <v>1915</v>
      </c>
      <c r="C24" s="14" t="s">
        <v>1916</v>
      </c>
      <c r="D24" s="14" t="s">
        <v>49</v>
      </c>
      <c r="E24" s="27">
        <v>44598</v>
      </c>
      <c r="F24" s="23">
        <v>2372889.2999999998</v>
      </c>
      <c r="G24" s="23">
        <v>109.32380000000001</v>
      </c>
      <c r="H24" s="23">
        <v>2594.1327500000002</v>
      </c>
      <c r="I24" s="13">
        <v>2.4870139690000001E-2</v>
      </c>
      <c r="J24" s="13">
        <v>1.1676255353000001E-2</v>
      </c>
      <c r="K24" s="61">
        <v>7.0279826499999995E-4</v>
      </c>
    </row>
    <row r="25" spans="2:11" ht="12.75" customHeight="1" x14ac:dyDescent="0.2">
      <c r="B25" s="56" t="s">
        <v>1917</v>
      </c>
      <c r="C25" s="53" t="s">
        <v>2477</v>
      </c>
      <c r="D25" s="53" t="s">
        <v>2477</v>
      </c>
      <c r="E25" s="53" t="s">
        <v>2477</v>
      </c>
      <c r="F25" s="53" t="s">
        <v>2477</v>
      </c>
      <c r="G25" s="53" t="s">
        <v>2477</v>
      </c>
      <c r="H25" s="22">
        <v>205265.32094999999</v>
      </c>
      <c r="I25" s="53" t="s">
        <v>2477</v>
      </c>
      <c r="J25" s="20">
        <v>0.92390426149000004</v>
      </c>
      <c r="K25" s="60">
        <v>5.5610150089999998E-2</v>
      </c>
    </row>
    <row r="26" spans="2:11" ht="12.75" customHeight="1" x14ac:dyDescent="0.2">
      <c r="B26" s="56" t="s">
        <v>1918</v>
      </c>
      <c r="C26" s="53" t="s">
        <v>2477</v>
      </c>
      <c r="D26" s="53" t="s">
        <v>2477</v>
      </c>
      <c r="E26" s="53" t="s">
        <v>2477</v>
      </c>
      <c r="F26" s="53" t="s">
        <v>2477</v>
      </c>
      <c r="G26" s="53" t="s">
        <v>2477</v>
      </c>
      <c r="H26" s="22">
        <v>20911.888620000002</v>
      </c>
      <c r="I26" s="53" t="s">
        <v>2477</v>
      </c>
      <c r="J26" s="20">
        <v>9.4124925351999997E-2</v>
      </c>
      <c r="K26" s="60">
        <v>5.6654151780000002E-3</v>
      </c>
    </row>
    <row r="27" spans="2:11" ht="12.75" customHeight="1" x14ac:dyDescent="0.2">
      <c r="B27" s="57" t="s">
        <v>1919</v>
      </c>
      <c r="C27" s="14" t="s">
        <v>1920</v>
      </c>
      <c r="D27" s="14" t="s">
        <v>50</v>
      </c>
      <c r="E27" s="27">
        <v>44257</v>
      </c>
      <c r="F27" s="23">
        <v>425730.2</v>
      </c>
      <c r="G27" s="23">
        <v>122.5587</v>
      </c>
      <c r="H27" s="23">
        <v>1892.4576099999999</v>
      </c>
      <c r="I27" s="13">
        <v>8.1091466599999998E-4</v>
      </c>
      <c r="J27" s="13">
        <v>8.5179982780000003E-3</v>
      </c>
      <c r="K27" s="61">
        <v>5.1270156699999997E-4</v>
      </c>
    </row>
    <row r="28" spans="2:11" ht="12.75" customHeight="1" x14ac:dyDescent="0.2">
      <c r="B28" s="57" t="s">
        <v>1921</v>
      </c>
      <c r="C28" s="14" t="s">
        <v>1922</v>
      </c>
      <c r="D28" s="14" t="s">
        <v>50</v>
      </c>
      <c r="E28" s="27">
        <v>44307</v>
      </c>
      <c r="F28" s="23">
        <v>1000000.85</v>
      </c>
      <c r="G28" s="23">
        <v>103.4712</v>
      </c>
      <c r="H28" s="23">
        <v>3752.9036099999998</v>
      </c>
      <c r="I28" s="13">
        <v>1.4942857029999999E-3</v>
      </c>
      <c r="J28" s="13">
        <v>1.6891911512999999E-2</v>
      </c>
      <c r="K28" s="61">
        <v>1.0167306E-3</v>
      </c>
    </row>
    <row r="29" spans="2:11" ht="12.75" customHeight="1" x14ac:dyDescent="0.2">
      <c r="B29" s="57" t="s">
        <v>1923</v>
      </c>
      <c r="C29" s="14" t="s">
        <v>1924</v>
      </c>
      <c r="D29" s="14" t="s">
        <v>50</v>
      </c>
      <c r="E29" s="27">
        <v>44707</v>
      </c>
      <c r="F29" s="23">
        <v>541500</v>
      </c>
      <c r="G29" s="23">
        <v>102.4601</v>
      </c>
      <c r="H29" s="23">
        <v>2012.33737</v>
      </c>
      <c r="I29" s="53" t="s">
        <v>2477</v>
      </c>
      <c r="J29" s="13">
        <v>9.0575800289999994E-3</v>
      </c>
      <c r="K29" s="61">
        <v>5.4517919799999999E-4</v>
      </c>
    </row>
    <row r="30" spans="2:11" ht="12.75" customHeight="1" x14ac:dyDescent="0.2">
      <c r="B30" s="57" t="s">
        <v>1925</v>
      </c>
      <c r="C30" s="14" t="s">
        <v>1926</v>
      </c>
      <c r="D30" s="14" t="s">
        <v>50</v>
      </c>
      <c r="E30" s="27">
        <v>44263</v>
      </c>
      <c r="F30" s="23">
        <v>970149.25</v>
      </c>
      <c r="G30" s="23">
        <v>63.973300000000002</v>
      </c>
      <c r="H30" s="23">
        <v>2251.04855</v>
      </c>
      <c r="I30" s="13">
        <v>7.15843182E-3</v>
      </c>
      <c r="J30" s="13">
        <v>1.0132024925E-2</v>
      </c>
      <c r="K30" s="61">
        <v>6.0985044599999995E-4</v>
      </c>
    </row>
    <row r="31" spans="2:11" ht="12.75" customHeight="1" x14ac:dyDescent="0.2">
      <c r="B31" s="57" t="s">
        <v>1927</v>
      </c>
      <c r="C31" s="14" t="s">
        <v>1928</v>
      </c>
      <c r="D31" s="14" t="s">
        <v>50</v>
      </c>
      <c r="E31" s="27">
        <v>45029</v>
      </c>
      <c r="F31" s="23">
        <v>400000</v>
      </c>
      <c r="G31" s="23">
        <v>93.434600000000003</v>
      </c>
      <c r="H31" s="23">
        <v>1355.54918</v>
      </c>
      <c r="I31" s="13">
        <v>9.2299999449999993E-3</v>
      </c>
      <c r="J31" s="13">
        <v>6.1013602209999997E-3</v>
      </c>
      <c r="K31" s="61">
        <v>3.6724320000000002E-4</v>
      </c>
    </row>
    <row r="32" spans="2:11" ht="12.75" customHeight="1" x14ac:dyDescent="0.2">
      <c r="B32" s="57" t="s">
        <v>1929</v>
      </c>
      <c r="C32" s="14" t="s">
        <v>1930</v>
      </c>
      <c r="D32" s="14" t="s">
        <v>51</v>
      </c>
      <c r="E32" s="27">
        <v>45274</v>
      </c>
      <c r="F32" s="23">
        <v>900000</v>
      </c>
      <c r="G32" s="23">
        <v>100</v>
      </c>
      <c r="H32" s="23">
        <v>3610.44</v>
      </c>
      <c r="I32" s="13">
        <v>2.4258760099999999E-3</v>
      </c>
      <c r="J32" s="13">
        <v>1.6250679298E-2</v>
      </c>
      <c r="K32" s="61">
        <v>9.781345879999999E-4</v>
      </c>
    </row>
    <row r="33" spans="2:11" ht="12.75" customHeight="1" x14ac:dyDescent="0.2">
      <c r="B33" s="57" t="s">
        <v>1931</v>
      </c>
      <c r="C33" s="14" t="s">
        <v>1932</v>
      </c>
      <c r="D33" s="14" t="s">
        <v>50</v>
      </c>
      <c r="E33" s="27">
        <v>44812</v>
      </c>
      <c r="F33" s="23">
        <v>150000</v>
      </c>
      <c r="G33" s="23">
        <v>99.839799999999997</v>
      </c>
      <c r="H33" s="23">
        <v>543.17843000000005</v>
      </c>
      <c r="I33" s="13">
        <v>1.5690000070000001E-3</v>
      </c>
      <c r="J33" s="13">
        <v>2.444859481E-3</v>
      </c>
      <c r="K33" s="61">
        <v>1.4715702500000001E-4</v>
      </c>
    </row>
    <row r="34" spans="2:11" ht="12.75" customHeight="1" x14ac:dyDescent="0.2">
      <c r="B34" s="57" t="s">
        <v>1933</v>
      </c>
      <c r="C34" s="14" t="s">
        <v>1934</v>
      </c>
      <c r="D34" s="14" t="s">
        <v>50</v>
      </c>
      <c r="E34" s="27">
        <v>44812</v>
      </c>
      <c r="F34" s="23">
        <v>100000</v>
      </c>
      <c r="G34" s="23">
        <v>99.912400000000005</v>
      </c>
      <c r="H34" s="23">
        <v>362.38227000000001</v>
      </c>
      <c r="I34" s="13">
        <v>1.3074999920000001E-3</v>
      </c>
      <c r="J34" s="13">
        <v>1.631091516E-3</v>
      </c>
      <c r="K34" s="61">
        <v>9.8176020827818802E-5</v>
      </c>
    </row>
    <row r="35" spans="2:11" ht="12.75" customHeight="1" x14ac:dyDescent="0.2">
      <c r="B35" s="57" t="s">
        <v>1935</v>
      </c>
      <c r="C35" s="14" t="s">
        <v>1936</v>
      </c>
      <c r="D35" s="14" t="s">
        <v>50</v>
      </c>
      <c r="E35" s="27">
        <v>45120</v>
      </c>
      <c r="F35" s="23">
        <v>571235.81000000006</v>
      </c>
      <c r="G35" s="23">
        <v>100</v>
      </c>
      <c r="H35" s="23">
        <v>2071.87228</v>
      </c>
      <c r="I35" s="13">
        <v>2.8006618519999999E-3</v>
      </c>
      <c r="J35" s="13">
        <v>9.3255481240000007E-3</v>
      </c>
      <c r="K35" s="61">
        <v>5.6130830000000005E-4</v>
      </c>
    </row>
    <row r="36" spans="2:11" ht="12.75" customHeight="1" x14ac:dyDescent="0.2">
      <c r="B36" s="57" t="s">
        <v>1937</v>
      </c>
      <c r="C36" s="14" t="s">
        <v>1938</v>
      </c>
      <c r="D36" s="14" t="s">
        <v>50</v>
      </c>
      <c r="E36" s="27">
        <v>44665</v>
      </c>
      <c r="F36" s="23">
        <v>122956.36</v>
      </c>
      <c r="G36" s="23">
        <v>100.6737</v>
      </c>
      <c r="H36" s="23">
        <v>448.96717000000001</v>
      </c>
      <c r="I36" s="13">
        <v>1.2210164846E-2</v>
      </c>
      <c r="J36" s="13">
        <v>2.020812281E-3</v>
      </c>
      <c r="K36" s="61">
        <v>1.21633462E-4</v>
      </c>
    </row>
    <row r="37" spans="2:11" ht="12.75" customHeight="1" x14ac:dyDescent="0.2">
      <c r="B37" s="57" t="s">
        <v>1939</v>
      </c>
      <c r="C37" s="14" t="s">
        <v>1940</v>
      </c>
      <c r="D37" s="14" t="s">
        <v>51</v>
      </c>
      <c r="E37" s="27">
        <v>44742</v>
      </c>
      <c r="F37" s="23">
        <v>250000</v>
      </c>
      <c r="G37" s="23">
        <v>150.57130000000001</v>
      </c>
      <c r="H37" s="23">
        <v>1510.0795700000001</v>
      </c>
      <c r="I37" s="13">
        <v>2.9265437509999998E-3</v>
      </c>
      <c r="J37" s="13">
        <v>6.7969053089999999E-3</v>
      </c>
      <c r="K37" s="61">
        <v>4.0910832399999999E-4</v>
      </c>
    </row>
    <row r="38" spans="2:11" ht="12.75" customHeight="1" x14ac:dyDescent="0.2">
      <c r="B38" s="57" t="s">
        <v>1941</v>
      </c>
      <c r="C38" s="14" t="s">
        <v>1942</v>
      </c>
      <c r="D38" s="14" t="s">
        <v>50</v>
      </c>
      <c r="E38" s="27">
        <v>44929</v>
      </c>
      <c r="F38" s="23">
        <v>74013.33</v>
      </c>
      <c r="G38" s="23">
        <v>92.418999999999997</v>
      </c>
      <c r="H38" s="23">
        <v>248.09542999999999</v>
      </c>
      <c r="I38" s="13">
        <v>2.1268666429999999E-3</v>
      </c>
      <c r="J38" s="13">
        <v>1.1166836360000001E-3</v>
      </c>
      <c r="K38" s="61">
        <v>6.7213614239368402E-5</v>
      </c>
    </row>
    <row r="39" spans="2:11" ht="12.75" customHeight="1" x14ac:dyDescent="0.2">
      <c r="B39" s="57" t="s">
        <v>1943</v>
      </c>
      <c r="C39" s="14" t="s">
        <v>1944</v>
      </c>
      <c r="D39" s="14" t="s">
        <v>50</v>
      </c>
      <c r="E39" s="27">
        <v>44929</v>
      </c>
      <c r="F39" s="23">
        <v>45139.99</v>
      </c>
      <c r="G39" s="23">
        <v>93.575999999999993</v>
      </c>
      <c r="H39" s="23">
        <v>153.20518999999999</v>
      </c>
      <c r="I39" s="13">
        <v>1.7201996680000001E-3</v>
      </c>
      <c r="J39" s="13">
        <v>6.8958032999999995E-4</v>
      </c>
      <c r="K39" s="61">
        <v>4.15061032769896E-5</v>
      </c>
    </row>
    <row r="40" spans="2:11" ht="12.75" customHeight="1" x14ac:dyDescent="0.2">
      <c r="B40" s="57" t="s">
        <v>1945</v>
      </c>
      <c r="C40" s="14" t="s">
        <v>1946</v>
      </c>
      <c r="D40" s="14" t="s">
        <v>50</v>
      </c>
      <c r="E40" s="27">
        <v>44620</v>
      </c>
      <c r="F40" s="23">
        <v>229125</v>
      </c>
      <c r="G40" s="23">
        <v>84.156599999999997</v>
      </c>
      <c r="H40" s="23">
        <v>699.37195999999994</v>
      </c>
      <c r="I40" s="13">
        <v>2.2449667770000001E-3</v>
      </c>
      <c r="J40" s="13">
        <v>3.1478904040000001E-3</v>
      </c>
      <c r="K40" s="61">
        <v>1.89472724E-4</v>
      </c>
    </row>
    <row r="41" spans="2:11" ht="12.75" customHeight="1" x14ac:dyDescent="0.2">
      <c r="B41" s="56" t="s">
        <v>1947</v>
      </c>
      <c r="C41" s="53" t="s">
        <v>2477</v>
      </c>
      <c r="D41" s="53" t="s">
        <v>2477</v>
      </c>
      <c r="E41" s="53" t="s">
        <v>2477</v>
      </c>
      <c r="F41" s="53" t="s">
        <v>2477</v>
      </c>
      <c r="G41" s="53" t="s">
        <v>2477</v>
      </c>
      <c r="H41" s="22">
        <v>50756.459600000002</v>
      </c>
      <c r="I41" s="53" t="s">
        <v>2477</v>
      </c>
      <c r="J41" s="20">
        <v>0.22845607385300001</v>
      </c>
      <c r="K41" s="60">
        <v>1.3750858271E-2</v>
      </c>
    </row>
    <row r="42" spans="2:11" x14ac:dyDescent="0.2">
      <c r="B42" s="57" t="s">
        <v>1948</v>
      </c>
      <c r="C42" s="14" t="s">
        <v>1949</v>
      </c>
      <c r="D42" s="14" t="s">
        <v>50</v>
      </c>
      <c r="E42" s="27">
        <v>44635</v>
      </c>
      <c r="F42" s="23">
        <v>1370939.23</v>
      </c>
      <c r="G42" s="23">
        <v>109.4945</v>
      </c>
      <c r="H42" s="23">
        <v>5444.5007800000003</v>
      </c>
      <c r="I42" s="13">
        <v>5.05483146E-3</v>
      </c>
      <c r="J42" s="13">
        <v>2.4505832008000002E-2</v>
      </c>
      <c r="K42" s="61">
        <v>1.4750153800000001E-3</v>
      </c>
    </row>
    <row r="43" spans="2:11" x14ac:dyDescent="0.2">
      <c r="B43" s="57" t="s">
        <v>1950</v>
      </c>
      <c r="C43" s="14" t="s">
        <v>1951</v>
      </c>
      <c r="D43" s="14" t="s">
        <v>50</v>
      </c>
      <c r="E43" s="27">
        <v>44172</v>
      </c>
      <c r="F43" s="23">
        <v>360000</v>
      </c>
      <c r="G43" s="23">
        <v>123.1529</v>
      </c>
      <c r="H43" s="23">
        <v>1608.03205</v>
      </c>
      <c r="I43" s="13">
        <v>6.4559999899999998E-4</v>
      </c>
      <c r="J43" s="13">
        <v>7.2377918330000001E-3</v>
      </c>
      <c r="K43" s="61">
        <v>4.35645452E-4</v>
      </c>
    </row>
    <row r="44" spans="2:11" x14ac:dyDescent="0.2">
      <c r="B44" s="57" t="s">
        <v>1952</v>
      </c>
      <c r="C44" s="14" t="s">
        <v>1953</v>
      </c>
      <c r="D44" s="14" t="s">
        <v>51</v>
      </c>
      <c r="E44" s="27">
        <v>45174</v>
      </c>
      <c r="F44" s="23">
        <v>422471.16</v>
      </c>
      <c r="G44" s="23">
        <v>125.4132</v>
      </c>
      <c r="H44" s="23">
        <v>2125.4844800000001</v>
      </c>
      <c r="I44" s="13">
        <v>2.6144578229999999E-3</v>
      </c>
      <c r="J44" s="13">
        <v>9.5668579550000007E-3</v>
      </c>
      <c r="K44" s="61">
        <v>5.7583283100000001E-4</v>
      </c>
    </row>
    <row r="45" spans="2:11" x14ac:dyDescent="0.2">
      <c r="B45" s="57" t="s">
        <v>1954</v>
      </c>
      <c r="C45" s="14" t="s">
        <v>1955</v>
      </c>
      <c r="D45" s="14" t="s">
        <v>51</v>
      </c>
      <c r="E45" s="27">
        <v>44286</v>
      </c>
      <c r="F45" s="23">
        <v>2139409.71</v>
      </c>
      <c r="G45" s="23">
        <v>87.011799999999994</v>
      </c>
      <c r="H45" s="23">
        <v>7467.7494399999996</v>
      </c>
      <c r="I45" s="13">
        <v>7.9237396660000008E-3</v>
      </c>
      <c r="J45" s="13">
        <v>3.3612524021999997E-2</v>
      </c>
      <c r="K45" s="61">
        <v>2.023150648E-3</v>
      </c>
    </row>
    <row r="46" spans="2:11" x14ac:dyDescent="0.2">
      <c r="B46" s="57" t="s">
        <v>1956</v>
      </c>
      <c r="C46" s="14" t="s">
        <v>1957</v>
      </c>
      <c r="D46" s="14" t="s">
        <v>50</v>
      </c>
      <c r="E46" s="27">
        <v>45057</v>
      </c>
      <c r="F46" s="23">
        <v>415403.38</v>
      </c>
      <c r="G46" s="23">
        <v>90.718400000000003</v>
      </c>
      <c r="H46" s="23">
        <v>1366.8251600000001</v>
      </c>
      <c r="I46" s="53" t="s">
        <v>2477</v>
      </c>
      <c r="J46" s="13">
        <v>6.1521136839999997E-3</v>
      </c>
      <c r="K46" s="61">
        <v>3.7029807000000002E-4</v>
      </c>
    </row>
    <row r="47" spans="2:11" x14ac:dyDescent="0.2">
      <c r="B47" s="57" t="s">
        <v>1958</v>
      </c>
      <c r="C47" s="14" t="s">
        <v>1959</v>
      </c>
      <c r="D47" s="14" t="s">
        <v>50</v>
      </c>
      <c r="E47" s="27">
        <v>44364</v>
      </c>
      <c r="F47" s="23">
        <v>3402000</v>
      </c>
      <c r="G47" s="23">
        <v>115.60429999999999</v>
      </c>
      <c r="H47" s="23">
        <v>14264.477000000001</v>
      </c>
      <c r="I47" s="13">
        <v>1.8710999980999999E-2</v>
      </c>
      <c r="J47" s="13">
        <v>6.4204762047E-2</v>
      </c>
      <c r="K47" s="61">
        <v>3.8645091299999998E-3</v>
      </c>
    </row>
    <row r="48" spans="2:11" x14ac:dyDescent="0.2">
      <c r="B48" s="57" t="s">
        <v>1960</v>
      </c>
      <c r="C48" s="14" t="s">
        <v>1961</v>
      </c>
      <c r="D48" s="14" t="s">
        <v>50</v>
      </c>
      <c r="E48" s="27">
        <v>44165</v>
      </c>
      <c r="F48" s="23">
        <v>442505.56</v>
      </c>
      <c r="G48" s="23">
        <v>86.454899999999995</v>
      </c>
      <c r="H48" s="23">
        <v>1387.5731900000001</v>
      </c>
      <c r="I48" s="13">
        <v>1.6871607800000001E-2</v>
      </c>
      <c r="J48" s="13">
        <v>6.2455010780000002E-3</v>
      </c>
      <c r="K48" s="61">
        <v>3.7591909300000001E-4</v>
      </c>
    </row>
    <row r="49" spans="2:11" x14ac:dyDescent="0.2">
      <c r="B49" s="57" t="s">
        <v>1962</v>
      </c>
      <c r="C49" s="14" t="s">
        <v>1963</v>
      </c>
      <c r="D49" s="14" t="s">
        <v>52</v>
      </c>
      <c r="E49" s="27">
        <v>44950</v>
      </c>
      <c r="F49" s="23">
        <v>334489.40000000002</v>
      </c>
      <c r="G49" s="23">
        <v>96.175299999999993</v>
      </c>
      <c r="H49" s="23">
        <v>1486.5259000000001</v>
      </c>
      <c r="I49" s="13">
        <v>3.6609999659999999E-3</v>
      </c>
      <c r="J49" s="13">
        <v>6.6908896609999997E-3</v>
      </c>
      <c r="K49" s="61">
        <v>4.0272720199999997E-4</v>
      </c>
    </row>
    <row r="50" spans="2:11" x14ac:dyDescent="0.2">
      <c r="B50" s="57" t="s">
        <v>1964</v>
      </c>
      <c r="C50" s="14" t="s">
        <v>1965</v>
      </c>
      <c r="D50" s="14" t="s">
        <v>53</v>
      </c>
      <c r="E50" s="27">
        <v>44720</v>
      </c>
      <c r="F50" s="23">
        <v>2137500</v>
      </c>
      <c r="G50" s="23">
        <v>105.90179999999999</v>
      </c>
      <c r="H50" s="23">
        <v>6200.3663900000001</v>
      </c>
      <c r="I50" s="13">
        <v>1.7812498360000001E-3</v>
      </c>
      <c r="J50" s="13">
        <v>2.7908001721000001E-2</v>
      </c>
      <c r="K50" s="61">
        <v>1.6797932739999999E-3</v>
      </c>
    </row>
    <row r="51" spans="2:11" x14ac:dyDescent="0.2">
      <c r="B51" s="57" t="s">
        <v>1966</v>
      </c>
      <c r="C51" s="14" t="s">
        <v>1967</v>
      </c>
      <c r="D51" s="14" t="s">
        <v>50</v>
      </c>
      <c r="E51" s="27">
        <v>44497</v>
      </c>
      <c r="F51" s="23">
        <v>1999384.3</v>
      </c>
      <c r="G51" s="23">
        <v>129.69149999999999</v>
      </c>
      <c r="H51" s="23">
        <v>9404.9252099999994</v>
      </c>
      <c r="I51" s="13">
        <v>3.9987686E-3</v>
      </c>
      <c r="J51" s="13">
        <v>4.2331799838999998E-2</v>
      </c>
      <c r="K51" s="61">
        <v>2.5479671870000001E-3</v>
      </c>
    </row>
    <row r="52" spans="2:11" x14ac:dyDescent="0.2">
      <c r="B52" s="56" t="s">
        <v>1968</v>
      </c>
      <c r="C52" s="53" t="s">
        <v>2477</v>
      </c>
      <c r="D52" s="53" t="s">
        <v>2477</v>
      </c>
      <c r="E52" s="53" t="s">
        <v>2477</v>
      </c>
      <c r="F52" s="53" t="s">
        <v>2477</v>
      </c>
      <c r="G52" s="53" t="s">
        <v>2477</v>
      </c>
      <c r="H52" s="22">
        <v>5785.0617300000004</v>
      </c>
      <c r="I52" s="53" t="s">
        <v>2477</v>
      </c>
      <c r="J52" s="20">
        <v>2.6038705225E-2</v>
      </c>
      <c r="K52" s="60">
        <v>1.567279604E-3</v>
      </c>
    </row>
    <row r="53" spans="2:11" x14ac:dyDescent="0.2">
      <c r="B53" s="57" t="s">
        <v>1969</v>
      </c>
      <c r="C53" s="14" t="s">
        <v>1970</v>
      </c>
      <c r="D53" s="14" t="s">
        <v>50</v>
      </c>
      <c r="E53" s="27">
        <v>44957</v>
      </c>
      <c r="F53" s="23">
        <v>1597659.2</v>
      </c>
      <c r="G53" s="23">
        <v>99.833500000000001</v>
      </c>
      <c r="H53" s="23">
        <v>5785.0617300000004</v>
      </c>
      <c r="I53" s="13">
        <v>4.1840000020000002E-3</v>
      </c>
      <c r="J53" s="13">
        <v>2.6038705225E-2</v>
      </c>
      <c r="K53" s="61">
        <v>1.567279604E-3</v>
      </c>
    </row>
    <row r="54" spans="2:11" x14ac:dyDescent="0.2">
      <c r="B54" s="56" t="s">
        <v>1971</v>
      </c>
      <c r="C54" s="53" t="s">
        <v>2477</v>
      </c>
      <c r="D54" s="53" t="s">
        <v>2477</v>
      </c>
      <c r="E54" s="53" t="s">
        <v>2477</v>
      </c>
      <c r="F54" s="53" t="s">
        <v>2477</v>
      </c>
      <c r="G54" s="53" t="s">
        <v>2477</v>
      </c>
      <c r="H54" s="22">
        <v>127811.91099999999</v>
      </c>
      <c r="I54" s="53" t="s">
        <v>2477</v>
      </c>
      <c r="J54" s="20">
        <v>0.57528455705699999</v>
      </c>
      <c r="K54" s="60">
        <v>3.4626597035999997E-2</v>
      </c>
    </row>
    <row r="55" spans="2:11" x14ac:dyDescent="0.2">
      <c r="B55" s="57" t="s">
        <v>1972</v>
      </c>
      <c r="C55" s="14" t="s">
        <v>1973</v>
      </c>
      <c r="D55" s="14" t="s">
        <v>50</v>
      </c>
      <c r="E55" s="27">
        <v>44173</v>
      </c>
      <c r="F55" s="23">
        <v>435603.83</v>
      </c>
      <c r="G55" s="23">
        <v>103.1806</v>
      </c>
      <c r="H55" s="23">
        <v>1630.18651</v>
      </c>
      <c r="I55" s="13">
        <v>4.4949347500000004E-3</v>
      </c>
      <c r="J55" s="13">
        <v>7.3375096020000001E-3</v>
      </c>
      <c r="K55" s="61">
        <v>4.4164750299999998E-4</v>
      </c>
    </row>
    <row r="56" spans="2:11" x14ac:dyDescent="0.2">
      <c r="B56" s="57" t="s">
        <v>1974</v>
      </c>
      <c r="C56" s="14" t="s">
        <v>1975</v>
      </c>
      <c r="D56" s="14" t="s">
        <v>50</v>
      </c>
      <c r="E56" s="27">
        <v>44173</v>
      </c>
      <c r="F56" s="23">
        <v>435603.84</v>
      </c>
      <c r="G56" s="23">
        <v>103.3385</v>
      </c>
      <c r="H56" s="23">
        <v>1632.6812600000001</v>
      </c>
      <c r="I56" s="13">
        <v>1.2632511360000001E-3</v>
      </c>
      <c r="J56" s="13">
        <v>7.3487385340000001E-3</v>
      </c>
      <c r="K56" s="61">
        <v>4.4232337600000002E-4</v>
      </c>
    </row>
    <row r="57" spans="2:11" x14ac:dyDescent="0.2">
      <c r="B57" s="57" t="s">
        <v>1976</v>
      </c>
      <c r="C57" s="14" t="s">
        <v>1977</v>
      </c>
      <c r="D57" s="14" t="s">
        <v>50</v>
      </c>
      <c r="E57" s="27">
        <v>44382</v>
      </c>
      <c r="F57" s="23">
        <v>473685.32</v>
      </c>
      <c r="G57" s="23">
        <v>110.292</v>
      </c>
      <c r="H57" s="23">
        <v>1894.87905</v>
      </c>
      <c r="I57" s="13">
        <v>8.6755553109999998E-3</v>
      </c>
      <c r="J57" s="13">
        <v>8.5288972389999992E-3</v>
      </c>
      <c r="K57" s="61">
        <v>5.1335757899999995E-4</v>
      </c>
    </row>
    <row r="58" spans="2:11" x14ac:dyDescent="0.2">
      <c r="B58" s="57" t="s">
        <v>1978</v>
      </c>
      <c r="C58" s="14" t="s">
        <v>1979</v>
      </c>
      <c r="D58" s="14" t="s">
        <v>50</v>
      </c>
      <c r="E58" s="27">
        <v>44658</v>
      </c>
      <c r="F58" s="23">
        <v>4753652.74</v>
      </c>
      <c r="G58" s="23">
        <v>133.66579999999999</v>
      </c>
      <c r="H58" s="23">
        <v>23045.98689</v>
      </c>
      <c r="I58" s="13">
        <v>2.7381039799000001E-2</v>
      </c>
      <c r="J58" s="13">
        <v>0.10373055418799999</v>
      </c>
      <c r="K58" s="61">
        <v>6.2435816430000003E-3</v>
      </c>
    </row>
    <row r="59" spans="2:11" x14ac:dyDescent="0.2">
      <c r="B59" s="57" t="s">
        <v>1980</v>
      </c>
      <c r="C59" s="14" t="s">
        <v>1981</v>
      </c>
      <c r="D59" s="14" t="s">
        <v>50</v>
      </c>
      <c r="E59" s="27">
        <v>45099</v>
      </c>
      <c r="F59" s="23">
        <v>76540.960000000006</v>
      </c>
      <c r="G59" s="23">
        <v>93.445499999999996</v>
      </c>
      <c r="H59" s="23">
        <v>259.41784999999999</v>
      </c>
      <c r="I59" s="13">
        <v>8.0324991600000005E-4</v>
      </c>
      <c r="J59" s="13">
        <v>1.167646127E-3</v>
      </c>
      <c r="K59" s="61">
        <v>7.0281066026513806E-5</v>
      </c>
    </row>
    <row r="60" spans="2:11" x14ac:dyDescent="0.2">
      <c r="B60" s="57" t="s">
        <v>1982</v>
      </c>
      <c r="C60" s="14" t="s">
        <v>1983</v>
      </c>
      <c r="D60" s="14" t="s">
        <v>50</v>
      </c>
      <c r="E60" s="27">
        <v>44648</v>
      </c>
      <c r="F60" s="23">
        <v>277353.03000000003</v>
      </c>
      <c r="G60" s="23">
        <v>114.00069999999999</v>
      </c>
      <c r="H60" s="23">
        <v>1146.8008</v>
      </c>
      <c r="I60" s="13">
        <v>2.36508067E-4</v>
      </c>
      <c r="J60" s="13">
        <v>5.1617786250000002E-3</v>
      </c>
      <c r="K60" s="61">
        <v>3.1068942499999999E-4</v>
      </c>
    </row>
    <row r="61" spans="2:11" x14ac:dyDescent="0.2">
      <c r="B61" s="57" t="s">
        <v>1984</v>
      </c>
      <c r="C61" s="14" t="s">
        <v>1985</v>
      </c>
      <c r="D61" s="14" t="s">
        <v>50</v>
      </c>
      <c r="E61" s="27">
        <v>44441</v>
      </c>
      <c r="F61" s="23">
        <v>112570.33</v>
      </c>
      <c r="G61" s="23">
        <v>115.70659999999999</v>
      </c>
      <c r="H61" s="23">
        <v>472.42147</v>
      </c>
      <c r="I61" s="13">
        <v>8.4766816E-4</v>
      </c>
      <c r="J61" s="13">
        <v>2.1263806630000001E-3</v>
      </c>
      <c r="K61" s="61">
        <v>1.2798766300000001E-4</v>
      </c>
    </row>
    <row r="62" spans="2:11" x14ac:dyDescent="0.2">
      <c r="B62" s="57" t="s">
        <v>1986</v>
      </c>
      <c r="C62" s="14" t="s">
        <v>1987</v>
      </c>
      <c r="D62" s="14" t="s">
        <v>50</v>
      </c>
      <c r="E62" s="27">
        <v>44195</v>
      </c>
      <c r="F62" s="23">
        <v>158807.32</v>
      </c>
      <c r="G62" s="23">
        <v>148.80119999999999</v>
      </c>
      <c r="H62" s="23">
        <v>857.08621000000005</v>
      </c>
      <c r="I62" s="13">
        <v>8.8138150200000004E-4</v>
      </c>
      <c r="J62" s="13">
        <v>3.8577661249999998E-3</v>
      </c>
      <c r="K62" s="61">
        <v>2.32200415E-4</v>
      </c>
    </row>
    <row r="63" spans="2:11" x14ac:dyDescent="0.2">
      <c r="B63" s="57" t="s">
        <v>1988</v>
      </c>
      <c r="C63" s="14" t="s">
        <v>1989</v>
      </c>
      <c r="D63" s="14" t="s">
        <v>50</v>
      </c>
      <c r="E63" s="27">
        <v>44195</v>
      </c>
      <c r="F63" s="23">
        <v>152094.07</v>
      </c>
      <c r="G63" s="23">
        <v>147.5078</v>
      </c>
      <c r="H63" s="23">
        <v>813.71969000000001</v>
      </c>
      <c r="I63" s="13">
        <v>4.7617338300000002E-4</v>
      </c>
      <c r="J63" s="13">
        <v>3.6625723510000001E-3</v>
      </c>
      <c r="K63" s="61">
        <v>2.20451627E-4</v>
      </c>
    </row>
    <row r="64" spans="2:11" x14ac:dyDescent="0.2">
      <c r="B64" s="57" t="s">
        <v>1990</v>
      </c>
      <c r="C64" s="14" t="s">
        <v>1991</v>
      </c>
      <c r="D64" s="14" t="s">
        <v>51</v>
      </c>
      <c r="E64" s="27">
        <v>44524</v>
      </c>
      <c r="F64" s="23">
        <v>1077519.42</v>
      </c>
      <c r="G64" s="23">
        <v>104.61539999999999</v>
      </c>
      <c r="H64" s="23">
        <v>4522.0811199999998</v>
      </c>
      <c r="I64" s="13">
        <v>4.7855681089999996E-3</v>
      </c>
      <c r="J64" s="13">
        <v>2.0353998416E-2</v>
      </c>
      <c r="K64" s="61">
        <v>1.225114932E-3</v>
      </c>
    </row>
    <row r="65" spans="2:11" x14ac:dyDescent="0.2">
      <c r="B65" s="57" t="s">
        <v>1992</v>
      </c>
      <c r="C65" s="14" t="s">
        <v>1993</v>
      </c>
      <c r="D65" s="14" t="s">
        <v>50</v>
      </c>
      <c r="E65" s="27">
        <v>45098</v>
      </c>
      <c r="F65" s="23">
        <v>357000</v>
      </c>
      <c r="G65" s="23">
        <v>130.06209999999999</v>
      </c>
      <c r="H65" s="23">
        <v>1684.0948000000001</v>
      </c>
      <c r="I65" s="13">
        <v>9.7056994800000002E-4</v>
      </c>
      <c r="J65" s="13">
        <v>7.580152142E-3</v>
      </c>
      <c r="K65" s="61">
        <v>4.5625225000000001E-4</v>
      </c>
    </row>
    <row r="66" spans="2:11" x14ac:dyDescent="0.2">
      <c r="B66" s="57" t="s">
        <v>1994</v>
      </c>
      <c r="C66" s="14" t="s">
        <v>1995</v>
      </c>
      <c r="D66" s="14" t="s">
        <v>50</v>
      </c>
      <c r="E66" s="27">
        <v>45082</v>
      </c>
      <c r="F66" s="23">
        <v>721598.15</v>
      </c>
      <c r="G66" s="23">
        <v>109.06619999999999</v>
      </c>
      <c r="H66" s="23">
        <v>2854.5203799999999</v>
      </c>
      <c r="I66" s="13">
        <v>3.556478572E-3</v>
      </c>
      <c r="J66" s="13">
        <v>1.2848266484E-2</v>
      </c>
      <c r="K66" s="61">
        <v>7.7334206299999996E-4</v>
      </c>
    </row>
    <row r="67" spans="2:11" x14ac:dyDescent="0.2">
      <c r="B67" s="57" t="s">
        <v>1996</v>
      </c>
      <c r="C67" s="14" t="s">
        <v>1997</v>
      </c>
      <c r="D67" s="14" t="s">
        <v>52</v>
      </c>
      <c r="E67" s="27">
        <v>45082</v>
      </c>
      <c r="F67" s="23">
        <v>625763.91</v>
      </c>
      <c r="G67" s="23">
        <v>104.6005</v>
      </c>
      <c r="H67" s="23">
        <v>3024.6201599999999</v>
      </c>
      <c r="I67" s="13">
        <v>1.060000002E-3</v>
      </c>
      <c r="J67" s="13">
        <v>1.3613889779999999E-2</v>
      </c>
      <c r="K67" s="61">
        <v>8.1942522100000002E-4</v>
      </c>
    </row>
    <row r="68" spans="2:11" x14ac:dyDescent="0.2">
      <c r="B68" s="57" t="s">
        <v>1998</v>
      </c>
      <c r="C68" s="14" t="s">
        <v>1999</v>
      </c>
      <c r="D68" s="14" t="s">
        <v>50</v>
      </c>
      <c r="E68" s="27">
        <v>44280</v>
      </c>
      <c r="F68" s="23">
        <v>1333333.33</v>
      </c>
      <c r="G68" s="23">
        <v>75.986400000000003</v>
      </c>
      <c r="H68" s="23">
        <v>3674.7022900000002</v>
      </c>
      <c r="I68" s="13">
        <v>3.0315152154000002E-2</v>
      </c>
      <c r="J68" s="13">
        <v>1.6539925447E-2</v>
      </c>
      <c r="K68" s="61">
        <v>9.9554442399999994E-4</v>
      </c>
    </row>
    <row r="69" spans="2:11" x14ac:dyDescent="0.2">
      <c r="B69" s="57" t="s">
        <v>2000</v>
      </c>
      <c r="C69" s="14" t="s">
        <v>2001</v>
      </c>
      <c r="D69" s="14" t="s">
        <v>50</v>
      </c>
      <c r="E69" s="27">
        <v>44418</v>
      </c>
      <c r="F69" s="23">
        <v>2840752.37</v>
      </c>
      <c r="G69" s="23">
        <v>113.65779999999999</v>
      </c>
      <c r="H69" s="23">
        <v>11710.62782</v>
      </c>
      <c r="I69" s="13">
        <v>1.5038275379999999E-3</v>
      </c>
      <c r="J69" s="13">
        <v>5.2709824034E-2</v>
      </c>
      <c r="K69" s="61">
        <v>3.1726244239999998E-3</v>
      </c>
    </row>
    <row r="70" spans="2:11" x14ac:dyDescent="0.2">
      <c r="B70" s="57" t="s">
        <v>2002</v>
      </c>
      <c r="C70" s="14" t="s">
        <v>2003</v>
      </c>
      <c r="D70" s="14" t="s">
        <v>50</v>
      </c>
      <c r="E70" s="27">
        <v>44418</v>
      </c>
      <c r="F70" s="23">
        <v>1036862.29</v>
      </c>
      <c r="G70" s="23">
        <v>127.09950000000001</v>
      </c>
      <c r="H70" s="23">
        <v>4779.8302899999999</v>
      </c>
      <c r="I70" s="13">
        <v>6.1373283820000003E-3</v>
      </c>
      <c r="J70" s="13">
        <v>2.1514133774000001E-2</v>
      </c>
      <c r="K70" s="61">
        <v>1.294943922E-3</v>
      </c>
    </row>
    <row r="71" spans="2:11" x14ac:dyDescent="0.2">
      <c r="B71" s="57" t="s">
        <v>2004</v>
      </c>
      <c r="C71" s="14" t="s">
        <v>2005</v>
      </c>
      <c r="D71" s="14" t="s">
        <v>50</v>
      </c>
      <c r="E71" s="27">
        <v>44938</v>
      </c>
      <c r="F71" s="23">
        <v>2015000</v>
      </c>
      <c r="G71" s="23">
        <v>100.59950000000001</v>
      </c>
      <c r="H71" s="23">
        <v>7352.2188900000001</v>
      </c>
      <c r="I71" s="13">
        <v>3.7314814809999998E-3</v>
      </c>
      <c r="J71" s="13">
        <v>3.3092518172999998E-2</v>
      </c>
      <c r="K71" s="61">
        <v>1.9918512979999999E-3</v>
      </c>
    </row>
    <row r="72" spans="2:11" x14ac:dyDescent="0.2">
      <c r="B72" s="57" t="s">
        <v>2006</v>
      </c>
      <c r="C72" s="14" t="s">
        <v>2007</v>
      </c>
      <c r="D72" s="14" t="s">
        <v>51</v>
      </c>
      <c r="E72" s="27">
        <v>44671</v>
      </c>
      <c r="F72" s="23">
        <v>1853516.84</v>
      </c>
      <c r="G72" s="23">
        <v>102.1553</v>
      </c>
      <c r="H72" s="23">
        <v>7595.8269600000003</v>
      </c>
      <c r="I72" s="13">
        <v>4.7159642030000001E-3</v>
      </c>
      <c r="J72" s="13">
        <v>3.4189004091000001E-2</v>
      </c>
      <c r="K72" s="61">
        <v>2.0578492030000001E-3</v>
      </c>
    </row>
    <row r="73" spans="2:11" x14ac:dyDescent="0.2">
      <c r="B73" s="57" t="s">
        <v>2008</v>
      </c>
      <c r="C73" s="14" t="s">
        <v>2009</v>
      </c>
      <c r="D73" s="14" t="s">
        <v>50</v>
      </c>
      <c r="E73" s="27">
        <v>44915</v>
      </c>
      <c r="F73" s="23">
        <v>382756.74</v>
      </c>
      <c r="G73" s="23">
        <v>102.9067</v>
      </c>
      <c r="H73" s="23">
        <v>1428.61121</v>
      </c>
      <c r="I73" s="13">
        <v>2.0274999899999998E-3</v>
      </c>
      <c r="J73" s="13">
        <v>6.4302142160000001E-3</v>
      </c>
      <c r="K73" s="61">
        <v>3.8703704699999999E-4</v>
      </c>
    </row>
    <row r="74" spans="2:11" x14ac:dyDescent="0.2">
      <c r="B74" s="57" t="s">
        <v>2010</v>
      </c>
      <c r="C74" s="14" t="s">
        <v>2011</v>
      </c>
      <c r="D74" s="14" t="s">
        <v>50</v>
      </c>
      <c r="E74" s="27">
        <v>44774</v>
      </c>
      <c r="F74" s="23">
        <v>402800</v>
      </c>
      <c r="G74" s="23">
        <v>91.9499</v>
      </c>
      <c r="H74" s="23">
        <v>1343.3472099999999</v>
      </c>
      <c r="I74" s="13">
        <v>3.8759999860000002E-3</v>
      </c>
      <c r="J74" s="13">
        <v>6.0464388540000004E-3</v>
      </c>
      <c r="K74" s="61">
        <v>3.6393746199999999E-4</v>
      </c>
    </row>
    <row r="75" spans="2:11" x14ac:dyDescent="0.2">
      <c r="B75" s="57" t="s">
        <v>2012</v>
      </c>
      <c r="C75" s="14" t="s">
        <v>2013</v>
      </c>
      <c r="D75" s="14" t="s">
        <v>50</v>
      </c>
      <c r="E75" s="27">
        <v>44431</v>
      </c>
      <c r="F75" s="23">
        <v>668026.54</v>
      </c>
      <c r="G75" s="23">
        <v>104.9169</v>
      </c>
      <c r="H75" s="23">
        <v>2542.0654199999999</v>
      </c>
      <c r="I75" s="13">
        <v>5.0550627689999999E-3</v>
      </c>
      <c r="J75" s="13">
        <v>1.1441899019E-2</v>
      </c>
      <c r="K75" s="61">
        <v>6.8869226799999999E-4</v>
      </c>
    </row>
    <row r="76" spans="2:11" x14ac:dyDescent="0.2">
      <c r="B76" s="57" t="s">
        <v>2014</v>
      </c>
      <c r="C76" s="14" t="s">
        <v>2015</v>
      </c>
      <c r="D76" s="14" t="s">
        <v>50</v>
      </c>
      <c r="E76" s="27">
        <v>44892</v>
      </c>
      <c r="F76" s="23">
        <v>716121.33</v>
      </c>
      <c r="G76" s="23">
        <v>108.1317</v>
      </c>
      <c r="H76" s="23">
        <v>2808.58257</v>
      </c>
      <c r="I76" s="13">
        <v>3.4101015709999999E-3</v>
      </c>
      <c r="J76" s="13">
        <v>1.2641499271000001E-2</v>
      </c>
      <c r="K76" s="61">
        <v>7.60896665E-4</v>
      </c>
    </row>
    <row r="77" spans="2:11" x14ac:dyDescent="0.2">
      <c r="B77" s="57" t="s">
        <v>2016</v>
      </c>
      <c r="C77" s="14" t="s">
        <v>2017</v>
      </c>
      <c r="D77" s="14" t="s">
        <v>50</v>
      </c>
      <c r="E77" s="27">
        <v>44119</v>
      </c>
      <c r="F77" s="23">
        <v>551706.46</v>
      </c>
      <c r="G77" s="23">
        <v>122.3522</v>
      </c>
      <c r="H77" s="23">
        <v>2448.3156399999998</v>
      </c>
      <c r="I77" s="13">
        <v>1.535455449E-3</v>
      </c>
      <c r="J77" s="13">
        <v>1.1019928952E-2</v>
      </c>
      <c r="K77" s="61">
        <v>6.6329372900000004E-4</v>
      </c>
    </row>
    <row r="78" spans="2:11" x14ac:dyDescent="0.2">
      <c r="B78" s="57" t="s">
        <v>2018</v>
      </c>
      <c r="C78" s="14" t="s">
        <v>2019</v>
      </c>
      <c r="D78" s="14" t="s">
        <v>50</v>
      </c>
      <c r="E78" s="27">
        <v>44763</v>
      </c>
      <c r="F78" s="23">
        <v>500000</v>
      </c>
      <c r="G78" s="23">
        <v>138.44139999999999</v>
      </c>
      <c r="H78" s="23">
        <v>2510.6347900000001</v>
      </c>
      <c r="I78" s="13">
        <v>2.4449999940000001E-3</v>
      </c>
      <c r="J78" s="13">
        <v>1.1300428980000001E-2</v>
      </c>
      <c r="K78" s="61">
        <v>6.8017713200000003E-4</v>
      </c>
    </row>
    <row r="79" spans="2:11" x14ac:dyDescent="0.2">
      <c r="B79" s="57" t="s">
        <v>2020</v>
      </c>
      <c r="C79" s="14" t="s">
        <v>2021</v>
      </c>
      <c r="D79" s="14" t="s">
        <v>50</v>
      </c>
      <c r="E79" s="27">
        <v>44518</v>
      </c>
      <c r="F79" s="23">
        <v>1820728.25</v>
      </c>
      <c r="G79" s="23">
        <v>128.9188</v>
      </c>
      <c r="H79" s="23">
        <v>8513.5156900000002</v>
      </c>
      <c r="I79" s="13">
        <v>9.0503798100000001E-3</v>
      </c>
      <c r="J79" s="13">
        <v>3.8319543651000001E-2</v>
      </c>
      <c r="K79" s="61">
        <v>2.3064679560000001E-3</v>
      </c>
    </row>
    <row r="80" spans="2:11" x14ac:dyDescent="0.2">
      <c r="B80" s="57" t="s">
        <v>2022</v>
      </c>
      <c r="C80" s="14" t="s">
        <v>2023</v>
      </c>
      <c r="D80" s="14" t="s">
        <v>50</v>
      </c>
      <c r="E80" s="27">
        <v>43983</v>
      </c>
      <c r="F80" s="23">
        <v>1415390.5</v>
      </c>
      <c r="G80" s="23">
        <v>126.68640000000001</v>
      </c>
      <c r="H80" s="23">
        <v>6503.6000700000004</v>
      </c>
      <c r="I80" s="13">
        <v>1.8702076430000001E-3</v>
      </c>
      <c r="J80" s="13">
        <v>2.9272863978E-2</v>
      </c>
      <c r="K80" s="61">
        <v>1.7619448539999999E-3</v>
      </c>
    </row>
    <row r="81" spans="2:11" x14ac:dyDescent="0.2">
      <c r="B81" s="57" t="s">
        <v>2024</v>
      </c>
      <c r="C81" s="14" t="s">
        <v>2025</v>
      </c>
      <c r="D81" s="14" t="s">
        <v>50</v>
      </c>
      <c r="E81" s="27">
        <v>45104</v>
      </c>
      <c r="F81" s="23">
        <v>1599916.04</v>
      </c>
      <c r="G81" s="23">
        <v>105.6584</v>
      </c>
      <c r="H81" s="23">
        <v>6131.2465099999999</v>
      </c>
      <c r="I81" s="13">
        <v>2.207734815E-3</v>
      </c>
      <c r="J81" s="13">
        <v>2.759689144E-2</v>
      </c>
      <c r="K81" s="61">
        <v>1.661067427E-3</v>
      </c>
    </row>
    <row r="82" spans="2:11" x14ac:dyDescent="0.2">
      <c r="B82" s="57" t="s">
        <v>2026</v>
      </c>
      <c r="C82" s="14" t="s">
        <v>2027</v>
      </c>
      <c r="D82" s="14" t="s">
        <v>50</v>
      </c>
      <c r="E82" s="27">
        <v>43864</v>
      </c>
      <c r="F82" s="23">
        <v>313400.01</v>
      </c>
      <c r="G82" s="23">
        <v>117.9843</v>
      </c>
      <c r="H82" s="23">
        <v>1341.1297</v>
      </c>
      <c r="I82" s="13">
        <v>3.42870408E-4</v>
      </c>
      <c r="J82" s="13">
        <v>6.0364577859999997E-3</v>
      </c>
      <c r="K82" s="61">
        <v>3.63336697E-4</v>
      </c>
    </row>
    <row r="83" spans="2:11" x14ac:dyDescent="0.2">
      <c r="B83" s="57" t="s">
        <v>2028</v>
      </c>
      <c r="C83" s="14" t="s">
        <v>2029</v>
      </c>
      <c r="D83" s="14" t="s">
        <v>50</v>
      </c>
      <c r="E83" s="27">
        <v>44987</v>
      </c>
      <c r="F83" s="23">
        <v>1007000</v>
      </c>
      <c r="G83" s="23">
        <v>100</v>
      </c>
      <c r="H83" s="23">
        <v>3652.3890000000001</v>
      </c>
      <c r="I83" s="13">
        <v>0.1</v>
      </c>
      <c r="J83" s="13">
        <v>1.6439492779E-2</v>
      </c>
      <c r="K83" s="61">
        <v>9.8949934399999995E-4</v>
      </c>
    </row>
    <row r="84" spans="2:11" x14ac:dyDescent="0.2">
      <c r="B84" s="57" t="s">
        <v>2030</v>
      </c>
      <c r="C84" s="14" t="s">
        <v>2031</v>
      </c>
      <c r="D84" s="14" t="s">
        <v>51</v>
      </c>
      <c r="E84" s="27">
        <v>44508</v>
      </c>
      <c r="F84" s="23">
        <v>400000</v>
      </c>
      <c r="G84" s="23">
        <v>97.401300000000006</v>
      </c>
      <c r="H84" s="23">
        <v>1562.94022</v>
      </c>
      <c r="I84" s="13">
        <v>4.2105263100000002E-4</v>
      </c>
      <c r="J84" s="13">
        <v>7.0348323959999997E-3</v>
      </c>
      <c r="K84" s="61">
        <v>4.2342924600000001E-4</v>
      </c>
    </row>
    <row r="85" spans="2:11" x14ac:dyDescent="0.2">
      <c r="B85" s="57" t="s">
        <v>2032</v>
      </c>
      <c r="C85" s="14" t="s">
        <v>2033</v>
      </c>
      <c r="D85" s="14" t="s">
        <v>50</v>
      </c>
      <c r="E85" s="27">
        <v>44683</v>
      </c>
      <c r="F85" s="23">
        <v>453375</v>
      </c>
      <c r="G85" s="23">
        <v>100.1601</v>
      </c>
      <c r="H85" s="23">
        <v>1647.0237999999999</v>
      </c>
      <c r="I85" s="13">
        <v>3.3492857210000002E-3</v>
      </c>
      <c r="J85" s="13">
        <v>7.4132946590000004E-3</v>
      </c>
      <c r="K85" s="61">
        <v>4.4620903400000001E-4</v>
      </c>
    </row>
    <row r="86" spans="2:11" x14ac:dyDescent="0.2">
      <c r="B86" s="57" t="s">
        <v>2034</v>
      </c>
      <c r="C86" s="14" t="s">
        <v>2035</v>
      </c>
      <c r="D86" s="14" t="s">
        <v>50</v>
      </c>
      <c r="E86" s="27">
        <v>44564</v>
      </c>
      <c r="F86" s="23">
        <v>596784</v>
      </c>
      <c r="G86" s="23">
        <v>76.89</v>
      </c>
      <c r="H86" s="23">
        <v>1664.3114</v>
      </c>
      <c r="I86" s="13">
        <v>9.1531289740000004E-3</v>
      </c>
      <c r="J86" s="13">
        <v>7.4911065720000003E-3</v>
      </c>
      <c r="K86" s="61">
        <v>4.5089256300000002E-4</v>
      </c>
    </row>
    <row r="87" spans="2:11" x14ac:dyDescent="0.2">
      <c r="B87" s="57" t="s">
        <v>2036</v>
      </c>
      <c r="C87" s="14" t="s">
        <v>2037</v>
      </c>
      <c r="D87" s="14" t="s">
        <v>50</v>
      </c>
      <c r="E87" s="27">
        <v>44858</v>
      </c>
      <c r="F87" s="23">
        <v>315324.79999999999</v>
      </c>
      <c r="G87" s="23">
        <v>99.199299999999994</v>
      </c>
      <c r="H87" s="23">
        <v>1134.52558</v>
      </c>
      <c r="I87" s="13">
        <v>3.2418251330000002E-3</v>
      </c>
      <c r="J87" s="13">
        <v>5.1065275570000004E-3</v>
      </c>
      <c r="K87" s="61">
        <v>3.07363842E-4</v>
      </c>
    </row>
    <row r="88" spans="2:11" ht="13.5" thickBot="1" x14ac:dyDescent="0.25">
      <c r="B88" s="57" t="s">
        <v>2038</v>
      </c>
      <c r="C88" s="14" t="s">
        <v>2039</v>
      </c>
      <c r="D88" s="14" t="s">
        <v>50</v>
      </c>
      <c r="E88" s="27">
        <v>45218</v>
      </c>
      <c r="F88" s="23">
        <v>368333</v>
      </c>
      <c r="G88" s="23">
        <v>100</v>
      </c>
      <c r="H88" s="23">
        <v>1335.94379</v>
      </c>
      <c r="I88" s="13">
        <v>3.7867975400000002E-3</v>
      </c>
      <c r="J88" s="13">
        <v>6.0131158780000003E-3</v>
      </c>
      <c r="K88" s="61">
        <v>3.6193173899999999E-4</v>
      </c>
    </row>
    <row r="89" spans="2:11" x14ac:dyDescent="0.2">
      <c r="B89" s="71" t="s">
        <v>2040</v>
      </c>
      <c r="C89" s="72" t="s">
        <v>2041</v>
      </c>
      <c r="D89" s="72" t="s">
        <v>50</v>
      </c>
      <c r="E89" s="87">
        <v>44605</v>
      </c>
      <c r="F89" s="73">
        <v>530000</v>
      </c>
      <c r="G89" s="73">
        <v>119.2329</v>
      </c>
      <c r="H89" s="73">
        <v>2292.0259599999999</v>
      </c>
      <c r="I89" s="74">
        <v>1.5985860049999999E-3</v>
      </c>
      <c r="J89" s="74">
        <v>1.0316465255999999E-2</v>
      </c>
      <c r="K89" s="75">
        <v>6.2095198E-4</v>
      </c>
    </row>
    <row r="90" spans="2:11" ht="12.75" hidden="1" customHeight="1" x14ac:dyDescent="0.2"/>
    <row r="91" spans="2:11" ht="12.75" hidden="1" customHeight="1" x14ac:dyDescent="0.2"/>
    <row r="92" spans="2:11" ht="12.75" hidden="1" customHeight="1" x14ac:dyDescent="0.2"/>
    <row r="93" spans="2:11" ht="12.75" hidden="1" customHeight="1" x14ac:dyDescent="0.2"/>
    <row r="94" spans="2:11" ht="12.75" hidden="1" customHeight="1" x14ac:dyDescent="0.2"/>
    <row r="95" spans="2:11" ht="12.75" hidden="1" customHeight="1" x14ac:dyDescent="0.2"/>
    <row r="96" spans="2:11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2042</v>
      </c>
      <c r="C3" s="1" t="s">
        <v>5</v>
      </c>
    </row>
    <row r="4" spans="2:12" ht="12.75" customHeight="1" x14ac:dyDescent="0.2">
      <c r="B4" s="1" t="s">
        <v>6</v>
      </c>
      <c r="C4" s="2">
        <v>12538</v>
      </c>
    </row>
    <row r="5" spans="2:12" ht="12.75" customHeight="1" x14ac:dyDescent="0.2"/>
    <row r="6" spans="2:12" ht="12.75" customHeight="1" thickBot="1" x14ac:dyDescent="0.25">
      <c r="B6" s="62" t="s">
        <v>2043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</row>
    <row r="7" spans="2:12" ht="12.75" customHeight="1" thickBot="1" x14ac:dyDescent="0.25">
      <c r="B7" s="70" t="s">
        <v>2044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</row>
    <row r="8" spans="2:12" ht="12.75" customHeight="1" x14ac:dyDescent="0.2">
      <c r="B8" s="55" t="s">
        <v>71</v>
      </c>
      <c r="C8" s="4" t="s">
        <v>72</v>
      </c>
      <c r="D8" s="4" t="s">
        <v>228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58" t="s">
        <v>230</v>
      </c>
    </row>
    <row r="9" spans="2:12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59" t="s">
        <v>12</v>
      </c>
    </row>
    <row r="10" spans="2:12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59" t="s">
        <v>89</v>
      </c>
    </row>
    <row r="11" spans="2:12" ht="12.75" customHeight="1" x14ac:dyDescent="0.2">
      <c r="B11" s="56" t="s">
        <v>2045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22">
        <v>13318.71848</v>
      </c>
      <c r="J11" s="53" t="s">
        <v>2477</v>
      </c>
      <c r="K11" s="20">
        <v>1</v>
      </c>
      <c r="L11" s="60">
        <v>3.6082857550000002E-3</v>
      </c>
    </row>
    <row r="12" spans="2:12" ht="12.75" customHeight="1" x14ac:dyDescent="0.2">
      <c r="B12" s="56" t="s">
        <v>2046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22">
        <v>1670.6908699999999</v>
      </c>
      <c r="J12" s="53" t="s">
        <v>2477</v>
      </c>
      <c r="K12" s="20">
        <v>0.125439311034</v>
      </c>
      <c r="L12" s="60">
        <v>4.52620879E-4</v>
      </c>
    </row>
    <row r="13" spans="2:12" ht="12.75" customHeight="1" x14ac:dyDescent="0.2">
      <c r="B13" s="57" t="s">
        <v>2047</v>
      </c>
      <c r="C13" s="14" t="s">
        <v>2048</v>
      </c>
      <c r="D13" s="14" t="s">
        <v>1308</v>
      </c>
      <c r="E13" s="14" t="s">
        <v>49</v>
      </c>
      <c r="F13" s="27">
        <v>44355</v>
      </c>
      <c r="G13" s="23">
        <v>1092.9000000000001</v>
      </c>
      <c r="H13" s="23">
        <v>23.662099999999999</v>
      </c>
      <c r="I13" s="23">
        <v>0.2586</v>
      </c>
      <c r="J13" s="53" t="s">
        <v>2477</v>
      </c>
      <c r="K13" s="13">
        <v>1.9416282459031301E-5</v>
      </c>
      <c r="L13" s="61">
        <v>7.0059495421986098E-8</v>
      </c>
    </row>
    <row r="14" spans="2:12" ht="12.75" customHeight="1" x14ac:dyDescent="0.2">
      <c r="B14" s="57" t="s">
        <v>2049</v>
      </c>
      <c r="C14" s="14" t="s">
        <v>2050</v>
      </c>
      <c r="D14" s="14" t="s">
        <v>314</v>
      </c>
      <c r="E14" s="14" t="s">
        <v>49</v>
      </c>
      <c r="F14" s="27">
        <v>45287</v>
      </c>
      <c r="G14" s="23">
        <v>1300000</v>
      </c>
      <c r="H14" s="23">
        <v>37.068399999999997</v>
      </c>
      <c r="I14" s="23">
        <v>481.88920000000002</v>
      </c>
      <c r="J14" s="13">
        <v>1.4180120069999999E-3</v>
      </c>
      <c r="K14" s="13">
        <v>3.6181348883000002E-2</v>
      </c>
      <c r="L14" s="61">
        <v>1.30552645E-4</v>
      </c>
    </row>
    <row r="15" spans="2:12" ht="12.75" customHeight="1" x14ac:dyDescent="0.2">
      <c r="B15" s="57" t="s">
        <v>2051</v>
      </c>
      <c r="C15" s="14" t="s">
        <v>2052</v>
      </c>
      <c r="D15" s="14" t="s">
        <v>525</v>
      </c>
      <c r="E15" s="14" t="s">
        <v>49</v>
      </c>
      <c r="F15" s="27">
        <v>44812</v>
      </c>
      <c r="G15" s="23">
        <v>66666</v>
      </c>
      <c r="H15" s="23">
        <v>46.934899999999999</v>
      </c>
      <c r="I15" s="23">
        <v>31.289619999999999</v>
      </c>
      <c r="J15" s="53" t="s">
        <v>2477</v>
      </c>
      <c r="K15" s="13">
        <v>2.3492965960000001E-3</v>
      </c>
      <c r="L15" s="61">
        <v>8.4769334460390005E-6</v>
      </c>
    </row>
    <row r="16" spans="2:12" ht="12.75" customHeight="1" x14ac:dyDescent="0.2">
      <c r="B16" s="57" t="s">
        <v>2053</v>
      </c>
      <c r="C16" s="14" t="s">
        <v>2054</v>
      </c>
      <c r="D16" s="14" t="s">
        <v>2055</v>
      </c>
      <c r="E16" s="14" t="s">
        <v>49</v>
      </c>
      <c r="F16" s="27">
        <v>44468</v>
      </c>
      <c r="G16" s="23">
        <v>84000</v>
      </c>
      <c r="H16" s="23">
        <v>644.072</v>
      </c>
      <c r="I16" s="23">
        <v>541.02048000000002</v>
      </c>
      <c r="J16" s="53" t="s">
        <v>2477</v>
      </c>
      <c r="K16" s="13">
        <v>4.0621061314E-2</v>
      </c>
      <c r="L16" s="61">
        <v>1.46572396E-4</v>
      </c>
    </row>
    <row r="17" spans="2:12" ht="12.75" customHeight="1" x14ac:dyDescent="0.2">
      <c r="B17" s="57" t="s">
        <v>2056</v>
      </c>
      <c r="C17" s="14" t="s">
        <v>2057</v>
      </c>
      <c r="D17" s="14" t="s">
        <v>2055</v>
      </c>
      <c r="E17" s="14" t="s">
        <v>49</v>
      </c>
      <c r="F17" s="27">
        <v>44609</v>
      </c>
      <c r="G17" s="23">
        <v>600551</v>
      </c>
      <c r="H17" s="23">
        <v>6.1833</v>
      </c>
      <c r="I17" s="23">
        <v>37.133870000000002</v>
      </c>
      <c r="J17" s="53" t="s">
        <v>2477</v>
      </c>
      <c r="K17" s="13">
        <v>2.7880963209999999E-3</v>
      </c>
      <c r="L17" s="61">
        <v>1.00602482415531E-5</v>
      </c>
    </row>
    <row r="18" spans="2:12" ht="12.75" customHeight="1" x14ac:dyDescent="0.2">
      <c r="B18" s="57" t="s">
        <v>2058</v>
      </c>
      <c r="C18" s="14" t="s">
        <v>2059</v>
      </c>
      <c r="D18" s="14" t="s">
        <v>499</v>
      </c>
      <c r="E18" s="14" t="s">
        <v>49</v>
      </c>
      <c r="F18" s="27">
        <v>45286</v>
      </c>
      <c r="G18" s="23">
        <v>28665</v>
      </c>
      <c r="H18" s="23">
        <v>508.82040000000001</v>
      </c>
      <c r="I18" s="23">
        <v>145.85337000000001</v>
      </c>
      <c r="J18" s="13">
        <v>1.746577007E-3</v>
      </c>
      <c r="K18" s="13">
        <v>1.0951006301E-2</v>
      </c>
      <c r="L18" s="61">
        <v>3.95143600456158E-5</v>
      </c>
    </row>
    <row r="19" spans="2:12" ht="12.75" customHeight="1" x14ac:dyDescent="0.2">
      <c r="B19" s="57" t="s">
        <v>2060</v>
      </c>
      <c r="C19" s="14" t="s">
        <v>2061</v>
      </c>
      <c r="D19" s="14" t="s">
        <v>499</v>
      </c>
      <c r="E19" s="14" t="s">
        <v>49</v>
      </c>
      <c r="F19" s="27">
        <v>45286</v>
      </c>
      <c r="G19" s="23">
        <v>28665</v>
      </c>
      <c r="H19" s="23">
        <v>386.96699999999998</v>
      </c>
      <c r="I19" s="23">
        <v>110.92409000000001</v>
      </c>
      <c r="J19" s="13">
        <v>1.746577007E-3</v>
      </c>
      <c r="K19" s="13">
        <v>8.3284356639999994E-3</v>
      </c>
      <c r="L19" s="61">
        <v>3.0051375775494899E-5</v>
      </c>
    </row>
    <row r="20" spans="2:12" ht="12.75" customHeight="1" x14ac:dyDescent="0.2">
      <c r="B20" s="57" t="s">
        <v>2062</v>
      </c>
      <c r="C20" s="14" t="s">
        <v>2063</v>
      </c>
      <c r="D20" s="14" t="s">
        <v>1629</v>
      </c>
      <c r="E20" s="14" t="s">
        <v>49</v>
      </c>
      <c r="F20" s="27">
        <v>45103</v>
      </c>
      <c r="G20" s="23">
        <v>200000</v>
      </c>
      <c r="H20" s="23">
        <v>108.556</v>
      </c>
      <c r="I20" s="23">
        <v>217.11199999999999</v>
      </c>
      <c r="J20" s="13">
        <v>8.0364814399999998E-4</v>
      </c>
      <c r="K20" s="13">
        <v>1.6301268048000001E-2</v>
      </c>
      <c r="L20" s="61">
        <v>5.88196332948888E-5</v>
      </c>
    </row>
    <row r="21" spans="2:12" ht="12.75" customHeight="1" x14ac:dyDescent="0.2">
      <c r="B21" s="57" t="s">
        <v>2064</v>
      </c>
      <c r="C21" s="14" t="s">
        <v>2065</v>
      </c>
      <c r="D21" s="14" t="s">
        <v>1629</v>
      </c>
      <c r="E21" s="14" t="s">
        <v>49</v>
      </c>
      <c r="F21" s="27">
        <v>44817</v>
      </c>
      <c r="G21" s="23">
        <v>6000</v>
      </c>
      <c r="H21" s="23">
        <v>1359.4404999999999</v>
      </c>
      <c r="I21" s="23">
        <v>81.566429999999997</v>
      </c>
      <c r="J21" s="53" t="s">
        <v>2477</v>
      </c>
      <c r="K21" s="13">
        <v>6.124195065E-3</v>
      </c>
      <c r="L21" s="61">
        <v>2.2097845820466901E-5</v>
      </c>
    </row>
    <row r="22" spans="2:12" ht="12.75" customHeight="1" x14ac:dyDescent="0.2">
      <c r="B22" s="57" t="s">
        <v>2066</v>
      </c>
      <c r="C22" s="14" t="s">
        <v>2067</v>
      </c>
      <c r="D22" s="14" t="s">
        <v>1773</v>
      </c>
      <c r="E22" s="14" t="s">
        <v>49</v>
      </c>
      <c r="F22" s="27">
        <v>44307</v>
      </c>
      <c r="G22" s="23">
        <v>208333.35</v>
      </c>
      <c r="H22" s="23">
        <v>4.1805000000000003</v>
      </c>
      <c r="I22" s="23">
        <v>8.7093799999999995</v>
      </c>
      <c r="J22" s="53" t="s">
        <v>2477</v>
      </c>
      <c r="K22" s="13">
        <v>6.53920271E-4</v>
      </c>
      <c r="L22" s="61">
        <v>2.3595311996842101E-6</v>
      </c>
    </row>
    <row r="23" spans="2:12" ht="12.75" customHeight="1" x14ac:dyDescent="0.2">
      <c r="B23" s="57" t="s">
        <v>2068</v>
      </c>
      <c r="C23" s="14" t="s">
        <v>2069</v>
      </c>
      <c r="D23" s="14" t="s">
        <v>1466</v>
      </c>
      <c r="E23" s="14" t="s">
        <v>49</v>
      </c>
      <c r="F23" s="27">
        <v>43993</v>
      </c>
      <c r="G23" s="23">
        <v>1380</v>
      </c>
      <c r="H23" s="23">
        <v>0.60140000000000005</v>
      </c>
      <c r="I23" s="23">
        <v>8.3000000000000001E-3</v>
      </c>
      <c r="J23" s="53" t="s">
        <v>2477</v>
      </c>
      <c r="K23" s="13">
        <v>6.2318307969822E-7</v>
      </c>
      <c r="L23" s="61">
        <v>2.2486226295533001E-9</v>
      </c>
    </row>
    <row r="24" spans="2:12" ht="12.75" customHeight="1" x14ac:dyDescent="0.2">
      <c r="B24" s="57" t="s">
        <v>2070</v>
      </c>
      <c r="C24" s="14" t="s">
        <v>2071</v>
      </c>
      <c r="D24" s="14" t="s">
        <v>770</v>
      </c>
      <c r="E24" s="14" t="s">
        <v>49</v>
      </c>
      <c r="F24" s="27">
        <v>43958</v>
      </c>
      <c r="G24" s="23">
        <v>100340</v>
      </c>
      <c r="H24" s="23">
        <v>8.2827000000000002</v>
      </c>
      <c r="I24" s="23">
        <v>8.3108599999999999</v>
      </c>
      <c r="J24" s="53" t="s">
        <v>2477</v>
      </c>
      <c r="K24" s="13">
        <v>6.2399847300000002E-4</v>
      </c>
      <c r="L24" s="61">
        <v>2.2515648032589601E-6</v>
      </c>
    </row>
    <row r="25" spans="2:12" ht="12.75" customHeight="1" x14ac:dyDescent="0.2">
      <c r="B25" s="57" t="s">
        <v>2072</v>
      </c>
      <c r="C25" s="14" t="s">
        <v>2073</v>
      </c>
      <c r="D25" s="14" t="s">
        <v>303</v>
      </c>
      <c r="E25" s="14" t="s">
        <v>49</v>
      </c>
      <c r="F25" s="27">
        <v>44719</v>
      </c>
      <c r="G25" s="23">
        <v>8711.42</v>
      </c>
      <c r="H25" s="23">
        <v>46.807200000000002</v>
      </c>
      <c r="I25" s="23">
        <v>4.0775699999999997</v>
      </c>
      <c r="J25" s="53" t="s">
        <v>2477</v>
      </c>
      <c r="K25" s="13">
        <v>3.0615332800000003E-4</v>
      </c>
      <c r="L25" s="61">
        <v>1.10468869585394E-6</v>
      </c>
    </row>
    <row r="26" spans="2:12" ht="12.75" customHeight="1" x14ac:dyDescent="0.2">
      <c r="B26" s="57" t="s">
        <v>2074</v>
      </c>
      <c r="C26" s="14" t="s">
        <v>2075</v>
      </c>
      <c r="D26" s="14" t="s">
        <v>303</v>
      </c>
      <c r="E26" s="14" t="s">
        <v>49</v>
      </c>
      <c r="F26" s="27">
        <v>44735</v>
      </c>
      <c r="G26" s="23">
        <v>20000</v>
      </c>
      <c r="H26" s="23">
        <v>12.659000000000001</v>
      </c>
      <c r="I26" s="23">
        <v>2.5318000000000001</v>
      </c>
      <c r="J26" s="53" t="s">
        <v>2477</v>
      </c>
      <c r="K26" s="13">
        <v>1.90093363E-4</v>
      </c>
      <c r="L26" s="61">
        <v>6.8591117753048897E-7</v>
      </c>
    </row>
    <row r="27" spans="2:12" ht="12.75" customHeight="1" x14ac:dyDescent="0.2">
      <c r="B27" s="57" t="s">
        <v>2076</v>
      </c>
      <c r="C27" s="14" t="s">
        <v>2077</v>
      </c>
      <c r="D27" s="14" t="s">
        <v>1302</v>
      </c>
      <c r="E27" s="14" t="s">
        <v>49</v>
      </c>
      <c r="F27" s="27">
        <v>44329</v>
      </c>
      <c r="G27" s="23">
        <v>10716</v>
      </c>
      <c r="H27" s="23">
        <v>4.9500000000000002E-2</v>
      </c>
      <c r="I27" s="23">
        <v>5.3E-3</v>
      </c>
      <c r="J27" s="53" t="s">
        <v>2477</v>
      </c>
      <c r="K27" s="13">
        <v>3.9793618342175502E-7</v>
      </c>
      <c r="L27" s="61">
        <v>1.4358674622448801E-9</v>
      </c>
    </row>
    <row r="28" spans="2:12" ht="12.75" customHeight="1" x14ac:dyDescent="0.2">
      <c r="B28" s="56" t="s">
        <v>2078</v>
      </c>
      <c r="C28" s="53" t="s">
        <v>2477</v>
      </c>
      <c r="D28" s="53" t="s">
        <v>2477</v>
      </c>
      <c r="E28" s="53" t="s">
        <v>2477</v>
      </c>
      <c r="F28" s="53" t="s">
        <v>2477</v>
      </c>
      <c r="G28" s="53" t="s">
        <v>2477</v>
      </c>
      <c r="H28" s="53" t="s">
        <v>2477</v>
      </c>
      <c r="I28" s="22">
        <v>11648.027609999999</v>
      </c>
      <c r="J28" s="53" t="s">
        <v>2477</v>
      </c>
      <c r="K28" s="20">
        <v>0.87456068896500005</v>
      </c>
      <c r="L28" s="60">
        <v>3.1556648759999998E-3</v>
      </c>
    </row>
    <row r="29" spans="2:12" ht="12.75" customHeight="1" x14ac:dyDescent="0.2">
      <c r="B29" s="57" t="s">
        <v>2079</v>
      </c>
      <c r="C29" s="14" t="s">
        <v>2080</v>
      </c>
      <c r="D29" s="14" t="s">
        <v>2081</v>
      </c>
      <c r="E29" s="14" t="s">
        <v>50</v>
      </c>
      <c r="F29" s="27">
        <v>44195</v>
      </c>
      <c r="G29" s="23">
        <v>0.86</v>
      </c>
      <c r="H29" s="23">
        <v>4.2960000000000003</v>
      </c>
      <c r="I29" s="23">
        <v>1.2999999999999999E-4</v>
      </c>
      <c r="J29" s="53" t="s">
        <v>2477</v>
      </c>
      <c r="K29" s="13">
        <v>9.76069883864682E-9</v>
      </c>
      <c r="L29" s="61">
        <v>3.5219390583365003E-11</v>
      </c>
    </row>
    <row r="30" spans="2:12" ht="12.75" customHeight="1" x14ac:dyDescent="0.2">
      <c r="B30" s="57" t="s">
        <v>2082</v>
      </c>
      <c r="C30" s="14" t="s">
        <v>2083</v>
      </c>
      <c r="D30" s="14" t="s">
        <v>218</v>
      </c>
      <c r="E30" s="14" t="s">
        <v>50</v>
      </c>
      <c r="F30" s="27">
        <v>44997</v>
      </c>
      <c r="G30" s="23">
        <v>1916.6</v>
      </c>
      <c r="H30" s="23">
        <v>100.3322</v>
      </c>
      <c r="I30" s="23">
        <v>6.9745999999999997</v>
      </c>
      <c r="J30" s="53" t="s">
        <v>2477</v>
      </c>
      <c r="K30" s="13">
        <v>5.2366900000000004E-4</v>
      </c>
      <c r="L30" s="61">
        <v>1.8895473966364401E-6</v>
      </c>
    </row>
    <row r="31" spans="2:12" ht="12.75" customHeight="1" x14ac:dyDescent="0.2">
      <c r="B31" s="57" t="s">
        <v>2084</v>
      </c>
      <c r="C31" s="14" t="s">
        <v>2085</v>
      </c>
      <c r="D31" s="14" t="s">
        <v>218</v>
      </c>
      <c r="E31" s="14" t="s">
        <v>50</v>
      </c>
      <c r="F31" s="27">
        <v>44616</v>
      </c>
      <c r="G31" s="23">
        <v>27000</v>
      </c>
      <c r="H31" s="23">
        <v>100</v>
      </c>
      <c r="I31" s="23">
        <v>97.929000000000002</v>
      </c>
      <c r="J31" s="53" t="s">
        <v>2477</v>
      </c>
      <c r="K31" s="13">
        <v>7.3527344350000001E-3</v>
      </c>
      <c r="L31" s="61">
        <v>2.65307669264489E-5</v>
      </c>
    </row>
    <row r="32" spans="2:12" ht="12.75" customHeight="1" x14ac:dyDescent="0.2">
      <c r="B32" s="57" t="s">
        <v>2086</v>
      </c>
      <c r="C32" s="14" t="s">
        <v>2087</v>
      </c>
      <c r="D32" s="14" t="s">
        <v>1089</v>
      </c>
      <c r="E32" s="14" t="s">
        <v>50</v>
      </c>
      <c r="F32" s="27">
        <v>44923</v>
      </c>
      <c r="G32" s="23">
        <v>720043.92</v>
      </c>
      <c r="H32" s="23">
        <v>166.65649999999999</v>
      </c>
      <c r="I32" s="23">
        <v>4352.3999800000001</v>
      </c>
      <c r="J32" s="53" t="s">
        <v>2477</v>
      </c>
      <c r="K32" s="13">
        <v>0.32678819561599998</v>
      </c>
      <c r="L32" s="61">
        <v>1.179145191E-3</v>
      </c>
    </row>
    <row r="33" spans="2:12" ht="12.75" customHeight="1" x14ac:dyDescent="0.2">
      <c r="B33" s="57" t="s">
        <v>2088</v>
      </c>
      <c r="C33" s="14" t="s">
        <v>2089</v>
      </c>
      <c r="D33" s="14" t="s">
        <v>1089</v>
      </c>
      <c r="E33" s="14" t="s">
        <v>50</v>
      </c>
      <c r="F33" s="27">
        <v>43907</v>
      </c>
      <c r="G33" s="23">
        <v>27000</v>
      </c>
      <c r="H33" s="23">
        <v>40.471400000000003</v>
      </c>
      <c r="I33" s="23">
        <v>39.633240000000001</v>
      </c>
      <c r="J33" s="53" t="s">
        <v>2477</v>
      </c>
      <c r="K33" s="13">
        <v>2.9757547660000001E-3</v>
      </c>
      <c r="L33" s="61">
        <v>1.0737373535724999E-5</v>
      </c>
    </row>
    <row r="34" spans="2:12" ht="12.75" customHeight="1" x14ac:dyDescent="0.2">
      <c r="B34" s="57" t="s">
        <v>2090</v>
      </c>
      <c r="C34" s="14" t="s">
        <v>2091</v>
      </c>
      <c r="D34" s="14" t="s">
        <v>1089</v>
      </c>
      <c r="E34" s="14" t="s">
        <v>50</v>
      </c>
      <c r="F34" s="27">
        <v>44287</v>
      </c>
      <c r="G34" s="23">
        <v>21111.11</v>
      </c>
      <c r="H34" s="23">
        <v>223.2166</v>
      </c>
      <c r="I34" s="23">
        <v>170.91694000000001</v>
      </c>
      <c r="J34" s="53" t="s">
        <v>2477</v>
      </c>
      <c r="K34" s="13">
        <v>1.2832836752000001E-2</v>
      </c>
      <c r="L34" s="61">
        <v>4.63045420551812E-5</v>
      </c>
    </row>
    <row r="35" spans="2:12" ht="12.75" customHeight="1" thickBot="1" x14ac:dyDescent="0.25">
      <c r="B35" s="57" t="s">
        <v>2092</v>
      </c>
      <c r="C35" s="14" t="s">
        <v>2093</v>
      </c>
      <c r="D35" s="14" t="s">
        <v>1089</v>
      </c>
      <c r="E35" s="14" t="s">
        <v>50</v>
      </c>
      <c r="F35" s="27">
        <v>45277</v>
      </c>
      <c r="G35" s="23">
        <v>500000</v>
      </c>
      <c r="H35" s="23">
        <v>4.9004000000000003</v>
      </c>
      <c r="I35" s="23">
        <v>88.868750000000006</v>
      </c>
      <c r="J35" s="53" t="s">
        <v>2477</v>
      </c>
      <c r="K35" s="13">
        <v>6.6724700370000001E-3</v>
      </c>
      <c r="L35" s="61">
        <v>2.4076178591580101E-5</v>
      </c>
    </row>
    <row r="36" spans="2:12" ht="12.75" customHeight="1" x14ac:dyDescent="0.2">
      <c r="B36" s="71" t="s">
        <v>2094</v>
      </c>
      <c r="C36" s="72" t="s">
        <v>2095</v>
      </c>
      <c r="D36" s="72" t="s">
        <v>1531</v>
      </c>
      <c r="E36" s="72" t="s">
        <v>50</v>
      </c>
      <c r="F36" s="87">
        <v>44874</v>
      </c>
      <c r="G36" s="73">
        <v>4146057.58</v>
      </c>
      <c r="H36" s="73">
        <v>45.826700000000002</v>
      </c>
      <c r="I36" s="73">
        <v>6891.3049700000001</v>
      </c>
      <c r="J36" s="68" t="s">
        <v>2477</v>
      </c>
      <c r="K36" s="74">
        <v>0.51741501859500005</v>
      </c>
      <c r="L36" s="75">
        <v>1.8669812410000001E-3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12538</v>
      </c>
    </row>
    <row r="6" spans="2:12" ht="12.75" customHeight="1" x14ac:dyDescent="0.2">
      <c r="B6" s="44" t="s">
        <v>2096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2097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228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4" t="s">
        <v>230</v>
      </c>
    </row>
    <row r="9" spans="2:12" ht="12.75" customHeight="1" x14ac:dyDescent="0.2">
      <c r="B9" s="5"/>
      <c r="C9" s="5"/>
      <c r="D9" s="5"/>
      <c r="E9" s="5"/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2098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2099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2100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2101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2102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2103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2104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2105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2106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2107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2108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2109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2110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12538</v>
      </c>
    </row>
    <row r="5" spans="2:12" ht="12.75" customHeight="1" x14ac:dyDescent="0.2"/>
    <row r="6" spans="2:12" ht="12.75" customHeight="1" thickBot="1" x14ac:dyDescent="0.25">
      <c r="B6" s="62" t="s">
        <v>70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</row>
    <row r="7" spans="2:12" ht="12.75" customHeight="1" thickBot="1" x14ac:dyDescent="0.25">
      <c r="B7" s="55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8" t="s">
        <v>81</v>
      </c>
    </row>
    <row r="8" spans="2:12" ht="12.75" customHeight="1" x14ac:dyDescent="0.2">
      <c r="B8" s="65" t="s">
        <v>2477</v>
      </c>
      <c r="C8" s="51" t="s">
        <v>2477</v>
      </c>
      <c r="D8" s="51" t="s">
        <v>2477</v>
      </c>
      <c r="E8" s="51" t="s">
        <v>2477</v>
      </c>
      <c r="F8" s="51" t="s">
        <v>2477</v>
      </c>
      <c r="G8" s="51" t="s">
        <v>2477</v>
      </c>
      <c r="H8" s="4" t="s">
        <v>12</v>
      </c>
      <c r="I8" s="4" t="s">
        <v>12</v>
      </c>
      <c r="J8" s="4" t="s">
        <v>11</v>
      </c>
      <c r="K8" s="4" t="s">
        <v>12</v>
      </c>
      <c r="L8" s="58" t="s">
        <v>12</v>
      </c>
    </row>
    <row r="9" spans="2:12" ht="12.75" customHeight="1" x14ac:dyDescent="0.2">
      <c r="B9" s="66" t="s">
        <v>2477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59" t="s">
        <v>89</v>
      </c>
    </row>
    <row r="10" spans="2:12" ht="12.75" customHeight="1" x14ac:dyDescent="0.2">
      <c r="B10" s="56" t="s">
        <v>90</v>
      </c>
      <c r="C10" s="53" t="s">
        <v>2477</v>
      </c>
      <c r="D10" s="53" t="s">
        <v>2477</v>
      </c>
      <c r="E10" s="53" t="s">
        <v>2477</v>
      </c>
      <c r="F10" s="53" t="s">
        <v>2477</v>
      </c>
      <c r="G10" s="53" t="s">
        <v>2477</v>
      </c>
      <c r="H10" s="53" t="s">
        <v>2477</v>
      </c>
      <c r="I10" s="53" t="s">
        <v>2477</v>
      </c>
      <c r="J10" s="19">
        <v>685545.84843000001</v>
      </c>
      <c r="K10" s="20">
        <v>1</v>
      </c>
      <c r="L10" s="60">
        <v>0.18572697691199999</v>
      </c>
    </row>
    <row r="11" spans="2:12" ht="12.75" customHeight="1" x14ac:dyDescent="0.2">
      <c r="B11" s="56" t="s">
        <v>91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19">
        <v>685545.84843000001</v>
      </c>
      <c r="K11" s="20">
        <v>1</v>
      </c>
      <c r="L11" s="60">
        <v>0.18572697691199999</v>
      </c>
    </row>
    <row r="12" spans="2:12" ht="12.75" customHeight="1" x14ac:dyDescent="0.2">
      <c r="B12" s="56" t="s">
        <v>92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19">
        <v>414198.90557</v>
      </c>
      <c r="K12" s="20">
        <v>0.60418848209499998</v>
      </c>
      <c r="L12" s="60">
        <v>0.11221410026500001</v>
      </c>
    </row>
    <row r="13" spans="2:12" ht="12.75" customHeight="1" x14ac:dyDescent="0.2">
      <c r="B13" s="57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3" t="s">
        <v>2477</v>
      </c>
      <c r="I13" s="53" t="s">
        <v>2477</v>
      </c>
      <c r="J13" s="12">
        <v>401598.55160000001</v>
      </c>
      <c r="K13" s="13">
        <v>0.58580845106000001</v>
      </c>
      <c r="L13" s="61">
        <v>0.108800432665</v>
      </c>
    </row>
    <row r="14" spans="2:12" ht="12.75" customHeight="1" x14ac:dyDescent="0.2">
      <c r="B14" s="57" t="s">
        <v>97</v>
      </c>
      <c r="C14" s="14" t="s">
        <v>98</v>
      </c>
      <c r="D14" s="21">
        <v>10</v>
      </c>
      <c r="E14" s="14" t="s">
        <v>95</v>
      </c>
      <c r="F14" s="14" t="s">
        <v>96</v>
      </c>
      <c r="G14" s="14" t="s">
        <v>49</v>
      </c>
      <c r="H14" s="53" t="s">
        <v>2477</v>
      </c>
      <c r="I14" s="53" t="s">
        <v>2477</v>
      </c>
      <c r="J14" s="12">
        <v>3.2000000000000003E-4</v>
      </c>
      <c r="K14" s="13">
        <v>4.6678132576084696E-10</v>
      </c>
      <c r="L14" s="61">
        <v>8.6693884512898502E-11</v>
      </c>
    </row>
    <row r="15" spans="2:12" ht="12.75" customHeight="1" x14ac:dyDescent="0.2">
      <c r="B15" s="57" t="s">
        <v>99</v>
      </c>
      <c r="C15" s="14" t="s">
        <v>100</v>
      </c>
      <c r="D15" s="21">
        <v>20</v>
      </c>
      <c r="E15" s="14" t="s">
        <v>95</v>
      </c>
      <c r="F15" s="14" t="s">
        <v>96</v>
      </c>
      <c r="G15" s="14" t="s">
        <v>49</v>
      </c>
      <c r="H15" s="53" t="s">
        <v>2477</v>
      </c>
      <c r="I15" s="53" t="s">
        <v>2477</v>
      </c>
      <c r="J15" s="12">
        <v>12600.353649999999</v>
      </c>
      <c r="K15" s="13">
        <v>1.8380030568E-2</v>
      </c>
      <c r="L15" s="61">
        <v>3.4136675120000001E-3</v>
      </c>
    </row>
    <row r="16" spans="2:12" ht="12.75" customHeight="1" x14ac:dyDescent="0.2">
      <c r="B16" s="56" t="s">
        <v>101</v>
      </c>
      <c r="C16" s="53" t="s">
        <v>2477</v>
      </c>
      <c r="D16" s="53" t="s">
        <v>2477</v>
      </c>
      <c r="E16" s="53" t="s">
        <v>2477</v>
      </c>
      <c r="F16" s="53" t="s">
        <v>2477</v>
      </c>
      <c r="G16" s="53" t="s">
        <v>2477</v>
      </c>
      <c r="H16" s="53" t="s">
        <v>2477</v>
      </c>
      <c r="I16" s="53" t="s">
        <v>2477</v>
      </c>
      <c r="J16" s="19">
        <v>233976.49697000001</v>
      </c>
      <c r="K16" s="20">
        <v>0.34129956078899998</v>
      </c>
      <c r="L16" s="60">
        <v>6.3388535647000005E-2</v>
      </c>
    </row>
    <row r="17" spans="2:12" ht="12.75" customHeight="1" x14ac:dyDescent="0.2">
      <c r="B17" s="57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3" t="s">
        <v>2477</v>
      </c>
      <c r="I17" s="53" t="s">
        <v>2477</v>
      </c>
      <c r="J17" s="12">
        <v>201095.69876</v>
      </c>
      <c r="K17" s="13">
        <v>0.29333661522400001</v>
      </c>
      <c r="L17" s="61">
        <v>5.4480522763E-2</v>
      </c>
    </row>
    <row r="18" spans="2:12" ht="12.75" customHeight="1" x14ac:dyDescent="0.2">
      <c r="B18" s="57" t="s">
        <v>104</v>
      </c>
      <c r="C18" s="14" t="s">
        <v>105</v>
      </c>
      <c r="D18" s="21">
        <v>12</v>
      </c>
      <c r="E18" s="14" t="s">
        <v>95</v>
      </c>
      <c r="F18" s="14" t="s">
        <v>96</v>
      </c>
      <c r="G18" s="14" t="s">
        <v>61</v>
      </c>
      <c r="H18" s="53" t="s">
        <v>2477</v>
      </c>
      <c r="I18" s="53" t="s">
        <v>2477</v>
      </c>
      <c r="J18" s="12">
        <v>18.605029999999999</v>
      </c>
      <c r="K18" s="13">
        <v>2.7139001778813501E-5</v>
      </c>
      <c r="L18" s="61">
        <v>5.0404447568094096E-6</v>
      </c>
    </row>
    <row r="19" spans="2:12" ht="12.75" customHeight="1" x14ac:dyDescent="0.2">
      <c r="B19" s="57" t="s">
        <v>106</v>
      </c>
      <c r="C19" s="14" t="s">
        <v>107</v>
      </c>
      <c r="D19" s="21">
        <v>12</v>
      </c>
      <c r="E19" s="14" t="s">
        <v>95</v>
      </c>
      <c r="F19" s="14" t="s">
        <v>96</v>
      </c>
      <c r="G19" s="14" t="s">
        <v>52</v>
      </c>
      <c r="H19" s="53" t="s">
        <v>2477</v>
      </c>
      <c r="I19" s="53" t="s">
        <v>2477</v>
      </c>
      <c r="J19" s="12">
        <v>34.675600000000003</v>
      </c>
      <c r="K19" s="13">
        <v>5.0581007936102597E-5</v>
      </c>
      <c r="L19" s="61">
        <v>9.3942576931733205E-6</v>
      </c>
    </row>
    <row r="20" spans="2:12" ht="12.75" customHeight="1" x14ac:dyDescent="0.2">
      <c r="B20" s="57" t="s">
        <v>108</v>
      </c>
      <c r="C20" s="14" t="s">
        <v>109</v>
      </c>
      <c r="D20" s="21">
        <v>12</v>
      </c>
      <c r="E20" s="14" t="s">
        <v>95</v>
      </c>
      <c r="F20" s="14" t="s">
        <v>96</v>
      </c>
      <c r="G20" s="14" t="s">
        <v>59</v>
      </c>
      <c r="H20" s="53" t="s">
        <v>2477</v>
      </c>
      <c r="I20" s="53" t="s">
        <v>2477</v>
      </c>
      <c r="J20" s="12">
        <v>5168.7838700000002</v>
      </c>
      <c r="K20" s="13">
        <v>7.5396618350000002E-3</v>
      </c>
      <c r="L20" s="61">
        <v>1.400318599E-3</v>
      </c>
    </row>
    <row r="21" spans="2:12" ht="12.75" customHeight="1" x14ac:dyDescent="0.2">
      <c r="B21" s="57" t="s">
        <v>110</v>
      </c>
      <c r="C21" s="14" t="s">
        <v>111</v>
      </c>
      <c r="D21" s="21">
        <v>12</v>
      </c>
      <c r="E21" s="14" t="s">
        <v>95</v>
      </c>
      <c r="F21" s="14" t="s">
        <v>96</v>
      </c>
      <c r="G21" s="14" t="s">
        <v>53</v>
      </c>
      <c r="H21" s="53" t="s">
        <v>2477</v>
      </c>
      <c r="I21" s="53" t="s">
        <v>2477</v>
      </c>
      <c r="J21" s="12">
        <v>2724.7860700000001</v>
      </c>
      <c r="K21" s="13">
        <v>3.9746226690000001E-3</v>
      </c>
      <c r="L21" s="61">
        <v>7.3819465199999996E-4</v>
      </c>
    </row>
    <row r="22" spans="2:12" ht="12.75" customHeight="1" x14ac:dyDescent="0.2">
      <c r="B22" s="57" t="s">
        <v>112</v>
      </c>
      <c r="C22" s="14" t="s">
        <v>113</v>
      </c>
      <c r="D22" s="21">
        <v>12</v>
      </c>
      <c r="E22" s="14" t="s">
        <v>95</v>
      </c>
      <c r="F22" s="14" t="s">
        <v>96</v>
      </c>
      <c r="G22" s="14" t="s">
        <v>51</v>
      </c>
      <c r="H22" s="53" t="s">
        <v>2477</v>
      </c>
      <c r="I22" s="53" t="s">
        <v>2477</v>
      </c>
      <c r="J22" s="12">
        <v>23422.833200000001</v>
      </c>
      <c r="K22" s="13">
        <v>3.4166691043999997E-2</v>
      </c>
      <c r="L22" s="61">
        <v>6.3456762379999997E-3</v>
      </c>
    </row>
    <row r="23" spans="2:12" ht="12.75" customHeight="1" x14ac:dyDescent="0.2">
      <c r="B23" s="57" t="s">
        <v>114</v>
      </c>
      <c r="C23" s="14" t="s">
        <v>115</v>
      </c>
      <c r="D23" s="21">
        <v>12</v>
      </c>
      <c r="E23" s="14" t="s">
        <v>95</v>
      </c>
      <c r="F23" s="14" t="s">
        <v>96</v>
      </c>
      <c r="G23" s="14" t="s">
        <v>50</v>
      </c>
      <c r="H23" s="53" t="s">
        <v>2477</v>
      </c>
      <c r="I23" s="53" t="s">
        <v>2477</v>
      </c>
      <c r="J23" s="12">
        <v>-79.009730000000005</v>
      </c>
      <c r="K23" s="13">
        <v>-1.1525083200000001E-4</v>
      </c>
      <c r="L23" s="61">
        <v>-2.1405188775047802E-5</v>
      </c>
    </row>
    <row r="24" spans="2:12" ht="12.75" customHeight="1" x14ac:dyDescent="0.2">
      <c r="B24" s="57" t="s">
        <v>116</v>
      </c>
      <c r="C24" s="14" t="s">
        <v>117</v>
      </c>
      <c r="D24" s="21">
        <v>12</v>
      </c>
      <c r="E24" s="14" t="s">
        <v>95</v>
      </c>
      <c r="F24" s="14" t="s">
        <v>96</v>
      </c>
      <c r="G24" s="14" t="s">
        <v>57</v>
      </c>
      <c r="H24" s="53" t="s">
        <v>2477</v>
      </c>
      <c r="I24" s="53" t="s">
        <v>2477</v>
      </c>
      <c r="J24" s="12">
        <v>74.971429999999998</v>
      </c>
      <c r="K24" s="13">
        <v>1.09360198E-4</v>
      </c>
      <c r="L24" s="61">
        <v>2.03111390443339E-5</v>
      </c>
    </row>
    <row r="25" spans="2:12" ht="12.75" customHeight="1" x14ac:dyDescent="0.2">
      <c r="B25" s="57" t="s">
        <v>118</v>
      </c>
      <c r="C25" s="14" t="s">
        <v>119</v>
      </c>
      <c r="D25" s="21">
        <v>12</v>
      </c>
      <c r="E25" s="14" t="s">
        <v>95</v>
      </c>
      <c r="F25" s="14" t="s">
        <v>96</v>
      </c>
      <c r="G25" s="14" t="s">
        <v>54</v>
      </c>
      <c r="H25" s="53" t="s">
        <v>2477</v>
      </c>
      <c r="I25" s="53" t="s">
        <v>2477</v>
      </c>
      <c r="J25" s="12">
        <v>746.44911999999999</v>
      </c>
      <c r="K25" s="13">
        <v>1.0888390929999999E-3</v>
      </c>
      <c r="L25" s="61">
        <v>2.0222679299999999E-4</v>
      </c>
    </row>
    <row r="26" spans="2:12" ht="12.75" customHeight="1" x14ac:dyDescent="0.2">
      <c r="B26" s="57" t="s">
        <v>120</v>
      </c>
      <c r="C26" s="14" t="s">
        <v>121</v>
      </c>
      <c r="D26" s="21">
        <v>12</v>
      </c>
      <c r="E26" s="14" t="s">
        <v>95</v>
      </c>
      <c r="F26" s="14" t="s">
        <v>96</v>
      </c>
      <c r="G26" s="14" t="s">
        <v>122</v>
      </c>
      <c r="H26" s="53" t="s">
        <v>2477</v>
      </c>
      <c r="I26" s="53" t="s">
        <v>2477</v>
      </c>
      <c r="J26" s="12">
        <v>764.51446999999996</v>
      </c>
      <c r="K26" s="13">
        <v>1.1151908680000001E-3</v>
      </c>
      <c r="L26" s="61">
        <v>2.0712102799999999E-4</v>
      </c>
    </row>
    <row r="27" spans="2:12" ht="12.75" customHeight="1" x14ac:dyDescent="0.2">
      <c r="B27" s="57" t="s">
        <v>123</v>
      </c>
      <c r="C27" s="14" t="s">
        <v>124</v>
      </c>
      <c r="D27" s="21">
        <v>12</v>
      </c>
      <c r="E27" s="14" t="s">
        <v>95</v>
      </c>
      <c r="F27" s="14" t="s">
        <v>96</v>
      </c>
      <c r="G27" s="14" t="s">
        <v>125</v>
      </c>
      <c r="H27" s="53" t="s">
        <v>2477</v>
      </c>
      <c r="I27" s="53" t="s">
        <v>2477</v>
      </c>
      <c r="J27" s="12">
        <v>2.2000000000000001E-4</v>
      </c>
      <c r="K27" s="13">
        <v>3.20912161460582E-10</v>
      </c>
      <c r="L27" s="61">
        <v>5.9602045602617701E-11</v>
      </c>
    </row>
    <row r="28" spans="2:12" ht="12.75" customHeight="1" x14ac:dyDescent="0.2">
      <c r="B28" s="57" t="s">
        <v>126</v>
      </c>
      <c r="C28" s="14" t="s">
        <v>127</v>
      </c>
      <c r="D28" s="21">
        <v>12</v>
      </c>
      <c r="E28" s="14" t="s">
        <v>95</v>
      </c>
      <c r="F28" s="14" t="s">
        <v>96</v>
      </c>
      <c r="G28" s="14" t="s">
        <v>55</v>
      </c>
      <c r="H28" s="53" t="s">
        <v>2477</v>
      </c>
      <c r="I28" s="53" t="s">
        <v>2477</v>
      </c>
      <c r="J28" s="12">
        <v>4.18893</v>
      </c>
      <c r="K28" s="13">
        <v>6.1103571841230803E-6</v>
      </c>
      <c r="L28" s="61">
        <v>1.13485816766442E-6</v>
      </c>
    </row>
    <row r="29" spans="2:12" ht="12.75" customHeight="1" x14ac:dyDescent="0.2">
      <c r="B29" s="56" t="s">
        <v>128</v>
      </c>
      <c r="C29" s="53" t="s">
        <v>2477</v>
      </c>
      <c r="D29" s="53" t="s">
        <v>2477</v>
      </c>
      <c r="E29" s="53" t="s">
        <v>2477</v>
      </c>
      <c r="F29" s="53" t="s">
        <v>2477</v>
      </c>
      <c r="G29" s="53" t="s">
        <v>2477</v>
      </c>
      <c r="H29" s="53" t="s">
        <v>2477</v>
      </c>
      <c r="I29" s="53" t="s">
        <v>2477</v>
      </c>
      <c r="J29" s="19">
        <v>37370.445890000003</v>
      </c>
      <c r="K29" s="20">
        <v>5.4511957115000002E-2</v>
      </c>
      <c r="L29" s="60">
        <v>1.0124341E-2</v>
      </c>
    </row>
    <row r="30" spans="2:12" ht="12.75" customHeight="1" x14ac:dyDescent="0.2">
      <c r="B30" s="57" t="s">
        <v>129</v>
      </c>
      <c r="C30" s="14" t="s">
        <v>130</v>
      </c>
      <c r="D30" s="21">
        <v>10</v>
      </c>
      <c r="E30" s="14" t="s">
        <v>95</v>
      </c>
      <c r="F30" s="14" t="s">
        <v>96</v>
      </c>
      <c r="G30" s="14" t="s">
        <v>49</v>
      </c>
      <c r="H30" s="53" t="s">
        <v>2477</v>
      </c>
      <c r="I30" s="53" t="s">
        <v>2477</v>
      </c>
      <c r="J30" s="12">
        <v>37370.445890000003</v>
      </c>
      <c r="K30" s="13">
        <v>5.4511957115000002E-2</v>
      </c>
      <c r="L30" s="61">
        <v>1.0124341E-2</v>
      </c>
    </row>
    <row r="31" spans="2:12" ht="12.75" customHeight="1" x14ac:dyDescent="0.2">
      <c r="B31" s="56" t="s">
        <v>131</v>
      </c>
      <c r="C31" s="53" t="s">
        <v>2477</v>
      </c>
      <c r="D31" s="53" t="s">
        <v>2477</v>
      </c>
      <c r="E31" s="53" t="s">
        <v>2477</v>
      </c>
      <c r="F31" s="53" t="s">
        <v>2477</v>
      </c>
      <c r="G31" s="53" t="s">
        <v>2477</v>
      </c>
      <c r="H31" s="53" t="s">
        <v>2477</v>
      </c>
      <c r="I31" s="53" t="s">
        <v>2477</v>
      </c>
      <c r="J31" s="53" t="s">
        <v>2477</v>
      </c>
      <c r="K31" s="53" t="s">
        <v>2477</v>
      </c>
      <c r="L31" s="67" t="s">
        <v>2477</v>
      </c>
    </row>
    <row r="32" spans="2:12" ht="12.75" customHeight="1" x14ac:dyDescent="0.2">
      <c r="B32" s="56" t="s">
        <v>132</v>
      </c>
      <c r="C32" s="53" t="s">
        <v>2477</v>
      </c>
      <c r="D32" s="53" t="s">
        <v>2477</v>
      </c>
      <c r="E32" s="53" t="s">
        <v>2477</v>
      </c>
      <c r="F32" s="53" t="s">
        <v>2477</v>
      </c>
      <c r="G32" s="53" t="s">
        <v>2477</v>
      </c>
      <c r="H32" s="53" t="s">
        <v>2477</v>
      </c>
      <c r="I32" s="53" t="s">
        <v>2477</v>
      </c>
      <c r="J32" s="53" t="s">
        <v>2477</v>
      </c>
      <c r="K32" s="53" t="s">
        <v>2477</v>
      </c>
      <c r="L32" s="67" t="s">
        <v>2477</v>
      </c>
    </row>
    <row r="33" spans="2:12" ht="12.75" customHeight="1" x14ac:dyDescent="0.2">
      <c r="B33" s="56" t="s">
        <v>133</v>
      </c>
      <c r="C33" s="53" t="s">
        <v>2477</v>
      </c>
      <c r="D33" s="53" t="s">
        <v>2477</v>
      </c>
      <c r="E33" s="53" t="s">
        <v>2477</v>
      </c>
      <c r="F33" s="53" t="s">
        <v>2477</v>
      </c>
      <c r="G33" s="53" t="s">
        <v>2477</v>
      </c>
      <c r="H33" s="53" t="s">
        <v>2477</v>
      </c>
      <c r="I33" s="53" t="s">
        <v>2477</v>
      </c>
      <c r="J33" s="53" t="s">
        <v>2477</v>
      </c>
      <c r="K33" s="53" t="s">
        <v>2477</v>
      </c>
      <c r="L33" s="67" t="s">
        <v>2477</v>
      </c>
    </row>
    <row r="34" spans="2:12" ht="12.75" customHeight="1" x14ac:dyDescent="0.2">
      <c r="B34" s="56" t="s">
        <v>134</v>
      </c>
      <c r="C34" s="53" t="s">
        <v>2477</v>
      </c>
      <c r="D34" s="53" t="s">
        <v>2477</v>
      </c>
      <c r="E34" s="53" t="s">
        <v>2477</v>
      </c>
      <c r="F34" s="53" t="s">
        <v>2477</v>
      </c>
      <c r="G34" s="53" t="s">
        <v>2477</v>
      </c>
      <c r="H34" s="53" t="s">
        <v>2477</v>
      </c>
      <c r="I34" s="53" t="s">
        <v>2477</v>
      </c>
      <c r="J34" s="53" t="s">
        <v>2477</v>
      </c>
      <c r="K34" s="53" t="s">
        <v>2477</v>
      </c>
      <c r="L34" s="67" t="s">
        <v>2477</v>
      </c>
    </row>
    <row r="35" spans="2:12" ht="12.75" customHeight="1" x14ac:dyDescent="0.2">
      <c r="B35" s="56" t="s">
        <v>135</v>
      </c>
      <c r="C35" s="53" t="s">
        <v>2477</v>
      </c>
      <c r="D35" s="53" t="s">
        <v>2477</v>
      </c>
      <c r="E35" s="53" t="s">
        <v>2477</v>
      </c>
      <c r="F35" s="53" t="s">
        <v>2477</v>
      </c>
      <c r="G35" s="53" t="s">
        <v>2477</v>
      </c>
      <c r="H35" s="53" t="s">
        <v>2477</v>
      </c>
      <c r="I35" s="53" t="s">
        <v>2477</v>
      </c>
      <c r="J35" s="53" t="s">
        <v>2477</v>
      </c>
      <c r="K35" s="53" t="s">
        <v>2477</v>
      </c>
      <c r="L35" s="67" t="s">
        <v>2477</v>
      </c>
    </row>
    <row r="36" spans="2:12" ht="12.75" customHeight="1" thickBot="1" x14ac:dyDescent="0.25">
      <c r="B36" s="56" t="s">
        <v>101</v>
      </c>
      <c r="C36" s="53" t="s">
        <v>2477</v>
      </c>
      <c r="D36" s="53" t="s">
        <v>2477</v>
      </c>
      <c r="E36" s="53" t="s">
        <v>2477</v>
      </c>
      <c r="F36" s="53" t="s">
        <v>2477</v>
      </c>
      <c r="G36" s="53" t="s">
        <v>2477</v>
      </c>
      <c r="H36" s="53" t="s">
        <v>2477</v>
      </c>
      <c r="I36" s="53" t="s">
        <v>2477</v>
      </c>
      <c r="J36" s="53" t="s">
        <v>2477</v>
      </c>
      <c r="K36" s="53" t="s">
        <v>2477</v>
      </c>
      <c r="L36" s="67" t="s">
        <v>2477</v>
      </c>
    </row>
    <row r="37" spans="2:12" ht="12.75" customHeight="1" x14ac:dyDescent="0.2">
      <c r="B37" s="63" t="s">
        <v>134</v>
      </c>
      <c r="C37" s="68" t="s">
        <v>2477</v>
      </c>
      <c r="D37" s="68" t="s">
        <v>2477</v>
      </c>
      <c r="E37" s="68" t="s">
        <v>2477</v>
      </c>
      <c r="F37" s="68" t="s">
        <v>2477</v>
      </c>
      <c r="G37" s="68" t="s">
        <v>2477</v>
      </c>
      <c r="H37" s="68" t="s">
        <v>2477</v>
      </c>
      <c r="I37" s="68" t="s">
        <v>2477</v>
      </c>
      <c r="J37" s="68" t="s">
        <v>2477</v>
      </c>
      <c r="K37" s="68" t="s">
        <v>2477</v>
      </c>
      <c r="L37" s="69" t="s">
        <v>2477</v>
      </c>
    </row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12538</v>
      </c>
    </row>
    <row r="5" spans="2:11" ht="12.75" customHeight="1" x14ac:dyDescent="0.2"/>
    <row r="6" spans="2:11" ht="12.75" customHeight="1" thickBot="1" x14ac:dyDescent="0.25">
      <c r="B6" s="62" t="s">
        <v>2111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</row>
    <row r="7" spans="2:11" ht="12.75" customHeight="1" thickBot="1" x14ac:dyDescent="0.25">
      <c r="B7" s="70" t="s">
        <v>2112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</row>
    <row r="8" spans="2:11" ht="12.75" customHeight="1" x14ac:dyDescent="0.2">
      <c r="B8" s="55" t="s">
        <v>71</v>
      </c>
      <c r="C8" s="4" t="s">
        <v>72</v>
      </c>
      <c r="D8" s="4" t="s">
        <v>228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80</v>
      </c>
      <c r="K8" s="58" t="s">
        <v>230</v>
      </c>
    </row>
    <row r="9" spans="2:11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59" t="s">
        <v>12</v>
      </c>
    </row>
    <row r="10" spans="2:11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2113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22">
        <v>-1845.0813499999999</v>
      </c>
      <c r="J11" s="20">
        <v>1</v>
      </c>
      <c r="K11" s="60">
        <v>-4.9986646700000005E-4</v>
      </c>
    </row>
    <row r="12" spans="2:11" ht="12.75" customHeight="1" x14ac:dyDescent="0.2">
      <c r="B12" s="56" t="s">
        <v>2114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22">
        <v>-1845.0813499999999</v>
      </c>
      <c r="J12" s="20">
        <v>1</v>
      </c>
      <c r="K12" s="60">
        <v>-4.9986646700000005E-4</v>
      </c>
    </row>
    <row r="13" spans="2:11" ht="12.75" customHeight="1" x14ac:dyDescent="0.2">
      <c r="B13" s="56" t="s">
        <v>2115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67" t="s">
        <v>2477</v>
      </c>
    </row>
    <row r="14" spans="2:11" ht="12.75" customHeight="1" x14ac:dyDescent="0.2">
      <c r="B14" s="56" t="s">
        <v>2116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53" t="s">
        <v>2477</v>
      </c>
      <c r="I14" s="22">
        <v>-1416.9369799999999</v>
      </c>
      <c r="J14" s="20">
        <v>0.76795366231399997</v>
      </c>
      <c r="K14" s="60">
        <v>-3.8387428399999998E-4</v>
      </c>
    </row>
    <row r="15" spans="2:11" ht="12.75" customHeight="1" x14ac:dyDescent="0.2">
      <c r="B15" s="57" t="s">
        <v>2117</v>
      </c>
      <c r="C15" s="14" t="s">
        <v>2118</v>
      </c>
      <c r="D15" s="14" t="s">
        <v>1675</v>
      </c>
      <c r="E15" s="14" t="s">
        <v>49</v>
      </c>
      <c r="F15" s="27">
        <v>45237</v>
      </c>
      <c r="G15" s="23">
        <v>-170000</v>
      </c>
      <c r="H15" s="23">
        <v>34160.538800000002</v>
      </c>
      <c r="I15" s="23">
        <v>-580.72915999999998</v>
      </c>
      <c r="J15" s="13">
        <v>0.31474447454499999</v>
      </c>
      <c r="K15" s="61">
        <v>-1.57330208E-4</v>
      </c>
    </row>
    <row r="16" spans="2:11" ht="12.75" customHeight="1" x14ac:dyDescent="0.2">
      <c r="B16" s="57" t="s">
        <v>2117</v>
      </c>
      <c r="C16" s="14" t="s">
        <v>2119</v>
      </c>
      <c r="D16" s="14" t="s">
        <v>1675</v>
      </c>
      <c r="E16" s="14" t="s">
        <v>49</v>
      </c>
      <c r="F16" s="27">
        <v>45237</v>
      </c>
      <c r="G16" s="23">
        <v>559470</v>
      </c>
      <c r="H16" s="23">
        <v>9412.9022000000004</v>
      </c>
      <c r="I16" s="23">
        <v>526.62364000000002</v>
      </c>
      <c r="J16" s="13">
        <v>-0.28542028241700002</v>
      </c>
      <c r="K16" s="61">
        <v>1.4267202799999999E-4</v>
      </c>
    </row>
    <row r="17" spans="2:11" ht="12.75" customHeight="1" x14ac:dyDescent="0.2">
      <c r="B17" s="57" t="s">
        <v>2120</v>
      </c>
      <c r="C17" s="14" t="s">
        <v>2121</v>
      </c>
      <c r="D17" s="14" t="s">
        <v>1675</v>
      </c>
      <c r="E17" s="14" t="s">
        <v>49</v>
      </c>
      <c r="F17" s="27">
        <v>45237</v>
      </c>
      <c r="G17" s="23">
        <v>-895000</v>
      </c>
      <c r="H17" s="23">
        <v>38735.155599999998</v>
      </c>
      <c r="I17" s="23">
        <v>-3466.7964299999999</v>
      </c>
      <c r="J17" s="13">
        <v>1.878939608814</v>
      </c>
      <c r="K17" s="61">
        <v>-9.3921890399999998E-4</v>
      </c>
    </row>
    <row r="18" spans="2:11" ht="12.75" customHeight="1" x14ac:dyDescent="0.2">
      <c r="B18" s="57" t="s">
        <v>2120</v>
      </c>
      <c r="C18" s="14" t="s">
        <v>2122</v>
      </c>
      <c r="D18" s="14" t="s">
        <v>1675</v>
      </c>
      <c r="E18" s="14" t="s">
        <v>49</v>
      </c>
      <c r="F18" s="27">
        <v>45237</v>
      </c>
      <c r="G18" s="23">
        <v>2932915</v>
      </c>
      <c r="H18" s="23">
        <v>10965.145399999999</v>
      </c>
      <c r="I18" s="23">
        <v>3215.9839400000001</v>
      </c>
      <c r="J18" s="13">
        <v>-1.7430038735140001</v>
      </c>
      <c r="K18" s="61">
        <v>8.7126918800000004E-4</v>
      </c>
    </row>
    <row r="19" spans="2:11" ht="12.75" customHeight="1" x14ac:dyDescent="0.2">
      <c r="B19" s="57" t="s">
        <v>2123</v>
      </c>
      <c r="C19" s="14" t="s">
        <v>2124</v>
      </c>
      <c r="D19" s="14" t="s">
        <v>1675</v>
      </c>
      <c r="E19" s="14" t="s">
        <v>49</v>
      </c>
      <c r="F19" s="27">
        <v>45237</v>
      </c>
      <c r="G19" s="23">
        <v>-1000000</v>
      </c>
      <c r="H19" s="23">
        <v>43666.069600000003</v>
      </c>
      <c r="I19" s="23">
        <v>-4366.6069600000001</v>
      </c>
      <c r="J19" s="13">
        <v>2.3666202902109998</v>
      </c>
      <c r="K19" s="61">
        <v>-1.1829941230000001E-3</v>
      </c>
    </row>
    <row r="20" spans="2:11" ht="12.75" customHeight="1" x14ac:dyDescent="0.2">
      <c r="B20" s="57" t="s">
        <v>2123</v>
      </c>
      <c r="C20" s="14" t="s">
        <v>2125</v>
      </c>
      <c r="D20" s="14" t="s">
        <v>1675</v>
      </c>
      <c r="E20" s="14" t="s">
        <v>49</v>
      </c>
      <c r="F20" s="27">
        <v>45237</v>
      </c>
      <c r="G20" s="23">
        <v>3277000</v>
      </c>
      <c r="H20" s="23">
        <v>11902.866900000001</v>
      </c>
      <c r="I20" s="23">
        <v>3900.5694800000001</v>
      </c>
      <c r="J20" s="13">
        <v>-2.114036587058</v>
      </c>
      <c r="K20" s="61">
        <v>1.056736E-3</v>
      </c>
    </row>
    <row r="21" spans="2:11" ht="12.75" customHeight="1" x14ac:dyDescent="0.2">
      <c r="B21" s="57" t="s">
        <v>2126</v>
      </c>
      <c r="C21" s="14" t="s">
        <v>2127</v>
      </c>
      <c r="D21" s="14" t="s">
        <v>1675</v>
      </c>
      <c r="E21" s="14" t="s">
        <v>49</v>
      </c>
      <c r="F21" s="27">
        <v>45237</v>
      </c>
      <c r="G21" s="23">
        <v>-558275</v>
      </c>
      <c r="H21" s="23">
        <v>40853.701699999998</v>
      </c>
      <c r="I21" s="23">
        <v>-2280.7600299999999</v>
      </c>
      <c r="J21" s="13">
        <v>1.2361297944930001</v>
      </c>
      <c r="K21" s="61">
        <v>-6.1789983300000002E-4</v>
      </c>
    </row>
    <row r="22" spans="2:11" ht="12.75" customHeight="1" x14ac:dyDescent="0.2">
      <c r="B22" s="57" t="s">
        <v>2126</v>
      </c>
      <c r="C22" s="14" t="s">
        <v>2128</v>
      </c>
      <c r="D22" s="14" t="s">
        <v>1675</v>
      </c>
      <c r="E22" s="14" t="s">
        <v>49</v>
      </c>
      <c r="F22" s="27">
        <v>45237</v>
      </c>
      <c r="G22" s="23">
        <v>1949496.3</v>
      </c>
      <c r="H22" s="23">
        <v>10971.337600000001</v>
      </c>
      <c r="I22" s="23">
        <v>2138.8582099999999</v>
      </c>
      <c r="J22" s="13">
        <v>-1.159221629983</v>
      </c>
      <c r="K22" s="61">
        <v>5.7945602000000003E-4</v>
      </c>
    </row>
    <row r="23" spans="2:11" ht="12.75" customHeight="1" x14ac:dyDescent="0.2">
      <c r="B23" s="57" t="s">
        <v>2129</v>
      </c>
      <c r="C23" s="14" t="s">
        <v>2130</v>
      </c>
      <c r="D23" s="14" t="s">
        <v>1675</v>
      </c>
      <c r="E23" s="14" t="s">
        <v>49</v>
      </c>
      <c r="F23" s="27">
        <v>45237</v>
      </c>
      <c r="G23" s="23">
        <v>-100000</v>
      </c>
      <c r="H23" s="23">
        <v>41248.578999999998</v>
      </c>
      <c r="I23" s="23">
        <v>-412.48579000000001</v>
      </c>
      <c r="J23" s="13">
        <v>0.22355967665000001</v>
      </c>
      <c r="K23" s="61">
        <v>-1.11749985E-4</v>
      </c>
    </row>
    <row r="24" spans="2:11" ht="12.75" customHeight="1" x14ac:dyDescent="0.2">
      <c r="B24" s="57" t="s">
        <v>2129</v>
      </c>
      <c r="C24" s="14" t="s">
        <v>2131</v>
      </c>
      <c r="D24" s="14" t="s">
        <v>1675</v>
      </c>
      <c r="E24" s="14" t="s">
        <v>49</v>
      </c>
      <c r="F24" s="27">
        <v>45237</v>
      </c>
      <c r="G24" s="23">
        <v>361000</v>
      </c>
      <c r="H24" s="23">
        <v>10198.353999999999</v>
      </c>
      <c r="I24" s="23">
        <v>368.16057999999998</v>
      </c>
      <c r="J24" s="13">
        <v>-0.19953623182999999</v>
      </c>
      <c r="K24" s="61">
        <v>9.9741471264755402E-5</v>
      </c>
    </row>
    <row r="25" spans="2:11" ht="12.75" customHeight="1" x14ac:dyDescent="0.2">
      <c r="B25" s="57" t="s">
        <v>2132</v>
      </c>
      <c r="C25" s="14" t="s">
        <v>2133</v>
      </c>
      <c r="D25" s="14" t="s">
        <v>1675</v>
      </c>
      <c r="E25" s="14" t="s">
        <v>49</v>
      </c>
      <c r="F25" s="27">
        <v>45237</v>
      </c>
      <c r="G25" s="23">
        <v>-350000</v>
      </c>
      <c r="H25" s="23">
        <v>43553.233999999997</v>
      </c>
      <c r="I25" s="23">
        <v>-1524.36319</v>
      </c>
      <c r="J25" s="13">
        <v>0.826176683212</v>
      </c>
      <c r="K25" s="61">
        <v>-4.1297801900000002E-4</v>
      </c>
    </row>
    <row r="26" spans="2:11" ht="12.75" customHeight="1" x14ac:dyDescent="0.2">
      <c r="B26" s="57" t="s">
        <v>2132</v>
      </c>
      <c r="C26" s="14" t="s">
        <v>2134</v>
      </c>
      <c r="D26" s="14" t="s">
        <v>1675</v>
      </c>
      <c r="E26" s="14" t="s">
        <v>49</v>
      </c>
      <c r="F26" s="27">
        <v>45237</v>
      </c>
      <c r="G26" s="23">
        <v>1250200</v>
      </c>
      <c r="H26" s="23">
        <v>11303.235199999999</v>
      </c>
      <c r="I26" s="23">
        <v>1413.1304600000001</v>
      </c>
      <c r="J26" s="13">
        <v>-0.76589059880699994</v>
      </c>
      <c r="K26" s="61">
        <v>3.8284302700000001E-4</v>
      </c>
    </row>
    <row r="27" spans="2:11" ht="12.75" customHeight="1" x14ac:dyDescent="0.2">
      <c r="B27" s="57" t="s">
        <v>2132</v>
      </c>
      <c r="C27" s="14" t="s">
        <v>2135</v>
      </c>
      <c r="D27" s="14" t="s">
        <v>1675</v>
      </c>
      <c r="E27" s="14" t="s">
        <v>49</v>
      </c>
      <c r="F27" s="27">
        <v>45237</v>
      </c>
      <c r="G27" s="23">
        <v>-357000</v>
      </c>
      <c r="H27" s="23">
        <v>43552.866900000001</v>
      </c>
      <c r="I27" s="23">
        <v>-1554.83735</v>
      </c>
      <c r="J27" s="13">
        <v>0.842693114859</v>
      </c>
      <c r="K27" s="61">
        <v>-4.2123402999999997E-4</v>
      </c>
    </row>
    <row r="28" spans="2:11" ht="12.75" customHeight="1" x14ac:dyDescent="0.2">
      <c r="B28" s="57" t="s">
        <v>2132</v>
      </c>
      <c r="C28" s="14" t="s">
        <v>2136</v>
      </c>
      <c r="D28" s="14" t="s">
        <v>1675</v>
      </c>
      <c r="E28" s="14" t="s">
        <v>49</v>
      </c>
      <c r="F28" s="27">
        <v>45237</v>
      </c>
      <c r="G28" s="23">
        <v>1271991</v>
      </c>
      <c r="H28" s="23">
        <v>11121.4486</v>
      </c>
      <c r="I28" s="23">
        <v>1414.63825</v>
      </c>
      <c r="J28" s="13">
        <v>-0.76670779312699999</v>
      </c>
      <c r="K28" s="61">
        <v>3.8325151499999998E-4</v>
      </c>
    </row>
    <row r="29" spans="2:11" ht="12.75" customHeight="1" x14ac:dyDescent="0.2">
      <c r="B29" s="57" t="s">
        <v>2132</v>
      </c>
      <c r="C29" s="14" t="s">
        <v>2137</v>
      </c>
      <c r="D29" s="14" t="s">
        <v>1675</v>
      </c>
      <c r="E29" s="14" t="s">
        <v>49</v>
      </c>
      <c r="F29" s="27">
        <v>45237</v>
      </c>
      <c r="G29" s="23">
        <v>-380000</v>
      </c>
      <c r="H29" s="23">
        <v>43553.235000000001</v>
      </c>
      <c r="I29" s="23">
        <v>-1655.0229300000001</v>
      </c>
      <c r="J29" s="13">
        <v>0.89699184808300003</v>
      </c>
      <c r="K29" s="61">
        <v>-4.4837614600000002E-4</v>
      </c>
    </row>
    <row r="30" spans="2:11" ht="12.75" customHeight="1" x14ac:dyDescent="0.2">
      <c r="B30" s="57" t="s">
        <v>2132</v>
      </c>
      <c r="C30" s="14" t="s">
        <v>2138</v>
      </c>
      <c r="D30" s="14" t="s">
        <v>1675</v>
      </c>
      <c r="E30" s="14" t="s">
        <v>49</v>
      </c>
      <c r="F30" s="27">
        <v>45237</v>
      </c>
      <c r="G30" s="23">
        <v>1353940</v>
      </c>
      <c r="H30" s="23">
        <v>11146.6185</v>
      </c>
      <c r="I30" s="23">
        <v>1509.1852699999999</v>
      </c>
      <c r="J30" s="13">
        <v>-0.81795053101500004</v>
      </c>
      <c r="K30" s="61">
        <v>4.0886604200000002E-4</v>
      </c>
    </row>
    <row r="31" spans="2:11" ht="12.75" customHeight="1" x14ac:dyDescent="0.2">
      <c r="B31" s="57" t="s">
        <v>2132</v>
      </c>
      <c r="C31" s="14" t="s">
        <v>2139</v>
      </c>
      <c r="D31" s="14" t="s">
        <v>1675</v>
      </c>
      <c r="E31" s="14" t="s">
        <v>49</v>
      </c>
      <c r="F31" s="27">
        <v>45237</v>
      </c>
      <c r="G31" s="23">
        <v>-416000</v>
      </c>
      <c r="H31" s="23">
        <v>43553.236299999997</v>
      </c>
      <c r="I31" s="23">
        <v>-1811.8146300000001</v>
      </c>
      <c r="J31" s="13">
        <v>0.981970052431</v>
      </c>
      <c r="K31" s="61">
        <v>-4.9085389999999995E-4</v>
      </c>
    </row>
    <row r="32" spans="2:11" ht="12.75" customHeight="1" x14ac:dyDescent="0.2">
      <c r="B32" s="57" t="s">
        <v>2132</v>
      </c>
      <c r="C32" s="14" t="s">
        <v>2140</v>
      </c>
      <c r="D32" s="14" t="s">
        <v>1675</v>
      </c>
      <c r="E32" s="14" t="s">
        <v>49</v>
      </c>
      <c r="F32" s="27">
        <v>45237</v>
      </c>
      <c r="G32" s="23">
        <v>1453088</v>
      </c>
      <c r="H32" s="23">
        <v>11099.6335</v>
      </c>
      <c r="I32" s="23">
        <v>1612.8744200000001</v>
      </c>
      <c r="J32" s="13">
        <v>-0.87414813444399997</v>
      </c>
      <c r="K32" s="61">
        <v>4.3695733900000003E-4</v>
      </c>
    </row>
    <row r="33" spans="2:11" ht="12.75" customHeight="1" x14ac:dyDescent="0.2">
      <c r="B33" s="57" t="s">
        <v>2141</v>
      </c>
      <c r="C33" s="14" t="s">
        <v>2142</v>
      </c>
      <c r="D33" s="14" t="s">
        <v>1675</v>
      </c>
      <c r="E33" s="14" t="s">
        <v>49</v>
      </c>
      <c r="F33" s="27">
        <v>45237</v>
      </c>
      <c r="G33" s="23">
        <v>-600000</v>
      </c>
      <c r="H33" s="23">
        <v>39883.236299999997</v>
      </c>
      <c r="I33" s="23">
        <v>-2392.9941800000001</v>
      </c>
      <c r="J33" s="13">
        <v>1.296958630035</v>
      </c>
      <c r="K33" s="61">
        <v>-6.48306128E-4</v>
      </c>
    </row>
    <row r="34" spans="2:11" ht="12.75" customHeight="1" x14ac:dyDescent="0.2">
      <c r="B34" s="57" t="s">
        <v>2141</v>
      </c>
      <c r="C34" s="14" t="s">
        <v>2143</v>
      </c>
      <c r="D34" s="14" t="s">
        <v>1675</v>
      </c>
      <c r="E34" s="14" t="s">
        <v>49</v>
      </c>
      <c r="F34" s="27">
        <v>45237</v>
      </c>
      <c r="G34" s="23">
        <v>2203200</v>
      </c>
      <c r="H34" s="23">
        <v>9899.7054000000007</v>
      </c>
      <c r="I34" s="23">
        <v>2181.1030900000001</v>
      </c>
      <c r="J34" s="13">
        <v>-1.182117574382</v>
      </c>
      <c r="K34" s="61">
        <v>5.9090093499999995E-4</v>
      </c>
    </row>
    <row r="35" spans="2:11" ht="12.75" customHeight="1" x14ac:dyDescent="0.2">
      <c r="B35" s="57" t="s">
        <v>2144</v>
      </c>
      <c r="C35" s="14" t="s">
        <v>2145</v>
      </c>
      <c r="D35" s="14" t="s">
        <v>1675</v>
      </c>
      <c r="E35" s="14" t="s">
        <v>49</v>
      </c>
      <c r="F35" s="27">
        <v>45211</v>
      </c>
      <c r="G35" s="23">
        <v>-8800000</v>
      </c>
      <c r="H35" s="23">
        <v>-395.84809999999999</v>
      </c>
      <c r="I35" s="23">
        <v>348.34633000000002</v>
      </c>
      <c r="J35" s="13">
        <v>-0.18879727443899999</v>
      </c>
      <c r="K35" s="61">
        <v>9.4373426573475096E-5</v>
      </c>
    </row>
    <row r="36" spans="2:11" ht="12.75" customHeight="1" x14ac:dyDescent="0.2">
      <c r="B36" s="56" t="s">
        <v>2146</v>
      </c>
      <c r="C36" s="53" t="s">
        <v>2477</v>
      </c>
      <c r="D36" s="53" t="s">
        <v>2477</v>
      </c>
      <c r="E36" s="53" t="s">
        <v>2477</v>
      </c>
      <c r="F36" s="53" t="s">
        <v>2477</v>
      </c>
      <c r="G36" s="53" t="s">
        <v>2477</v>
      </c>
      <c r="H36" s="53" t="s">
        <v>2477</v>
      </c>
      <c r="I36" s="53" t="s">
        <v>2477</v>
      </c>
      <c r="J36" s="53" t="s">
        <v>2477</v>
      </c>
      <c r="K36" s="67" t="s">
        <v>2477</v>
      </c>
    </row>
    <row r="37" spans="2:11" ht="12.75" customHeight="1" x14ac:dyDescent="0.2">
      <c r="B37" s="56" t="s">
        <v>2147</v>
      </c>
      <c r="C37" s="53" t="s">
        <v>2477</v>
      </c>
      <c r="D37" s="53" t="s">
        <v>2477</v>
      </c>
      <c r="E37" s="53" t="s">
        <v>2477</v>
      </c>
      <c r="F37" s="53" t="s">
        <v>2477</v>
      </c>
      <c r="G37" s="53" t="s">
        <v>2477</v>
      </c>
      <c r="H37" s="53" t="s">
        <v>2477</v>
      </c>
      <c r="I37" s="22">
        <v>-428.14436999999998</v>
      </c>
      <c r="J37" s="20">
        <v>0.23204633768499999</v>
      </c>
      <c r="K37" s="60">
        <v>-1.15992183E-4</v>
      </c>
    </row>
    <row r="38" spans="2:11" ht="12.75" customHeight="1" x14ac:dyDescent="0.2">
      <c r="B38" s="57" t="s">
        <v>2148</v>
      </c>
      <c r="C38" s="14" t="s">
        <v>2149</v>
      </c>
      <c r="D38" s="14" t="s">
        <v>1675</v>
      </c>
      <c r="E38" s="14" t="s">
        <v>49</v>
      </c>
      <c r="F38" s="27">
        <v>45237</v>
      </c>
      <c r="G38" s="23">
        <v>-5000000</v>
      </c>
      <c r="H38" s="23">
        <v>481.62950000000001</v>
      </c>
      <c r="I38" s="23">
        <v>-240.81475</v>
      </c>
      <c r="J38" s="13">
        <v>0.13051714494800001</v>
      </c>
      <c r="K38" s="61">
        <v>-6.5241144142195393E-5</v>
      </c>
    </row>
    <row r="39" spans="2:11" ht="12.75" customHeight="1" x14ac:dyDescent="0.2">
      <c r="B39" s="57" t="s">
        <v>2148</v>
      </c>
      <c r="C39" s="14" t="s">
        <v>2150</v>
      </c>
      <c r="D39" s="14" t="s">
        <v>1675</v>
      </c>
      <c r="E39" s="14" t="s">
        <v>49</v>
      </c>
      <c r="F39" s="27">
        <v>45237</v>
      </c>
      <c r="G39" s="23">
        <v>5000000</v>
      </c>
      <c r="H39" s="23">
        <v>816.44529999999997</v>
      </c>
      <c r="I39" s="23">
        <v>408.22264999999999</v>
      </c>
      <c r="J39" s="13">
        <v>-0.22124913354</v>
      </c>
      <c r="K39" s="61">
        <v>1.10595022E-4</v>
      </c>
    </row>
    <row r="40" spans="2:11" ht="12.75" customHeight="1" x14ac:dyDescent="0.2">
      <c r="B40" s="57" t="s">
        <v>2151</v>
      </c>
      <c r="C40" s="14" t="s">
        <v>2152</v>
      </c>
      <c r="D40" s="14" t="s">
        <v>1675</v>
      </c>
      <c r="E40" s="14" t="s">
        <v>49</v>
      </c>
      <c r="F40" s="27">
        <v>45237</v>
      </c>
      <c r="G40" s="23">
        <v>-1400000</v>
      </c>
      <c r="H40" s="23">
        <v>111.5587</v>
      </c>
      <c r="I40" s="23">
        <v>-15.618220000000001</v>
      </c>
      <c r="J40" s="13">
        <v>8.4647866609999997E-3</v>
      </c>
      <c r="K40" s="61">
        <v>-4.2312630030532498E-6</v>
      </c>
    </row>
    <row r="41" spans="2:11" ht="12.75" customHeight="1" x14ac:dyDescent="0.2">
      <c r="B41" s="57" t="s">
        <v>2151</v>
      </c>
      <c r="C41" s="14" t="s">
        <v>2153</v>
      </c>
      <c r="D41" s="14" t="s">
        <v>1675</v>
      </c>
      <c r="E41" s="14" t="s">
        <v>49</v>
      </c>
      <c r="F41" s="27">
        <v>45237</v>
      </c>
      <c r="G41" s="23">
        <v>1400000</v>
      </c>
      <c r="H41" s="23">
        <v>261.63529999999997</v>
      </c>
      <c r="I41" s="23">
        <v>36.62894</v>
      </c>
      <c r="J41" s="13">
        <v>-1.9852208683999999E-2</v>
      </c>
      <c r="K41" s="61">
        <v>9.9234534193434003E-6</v>
      </c>
    </row>
    <row r="42" spans="2:11" x14ac:dyDescent="0.2">
      <c r="B42" s="57" t="s">
        <v>2154</v>
      </c>
      <c r="C42" s="14" t="s">
        <v>2155</v>
      </c>
      <c r="D42" s="14" t="s">
        <v>1675</v>
      </c>
      <c r="E42" s="14" t="s">
        <v>49</v>
      </c>
      <c r="F42" s="27">
        <v>45237</v>
      </c>
      <c r="G42" s="23">
        <v>-5323000</v>
      </c>
      <c r="H42" s="23">
        <v>403.52140000000003</v>
      </c>
      <c r="I42" s="23">
        <v>-214.79444000000001</v>
      </c>
      <c r="J42" s="13">
        <v>0.116414617707</v>
      </c>
      <c r="K42" s="61">
        <v>-5.8191763673039701E-5</v>
      </c>
    </row>
    <row r="43" spans="2:11" x14ac:dyDescent="0.2">
      <c r="B43" s="57" t="s">
        <v>2154</v>
      </c>
      <c r="C43" s="14" t="s">
        <v>2156</v>
      </c>
      <c r="D43" s="14" t="s">
        <v>1675</v>
      </c>
      <c r="E43" s="14" t="s">
        <v>49</v>
      </c>
      <c r="F43" s="27">
        <v>45237</v>
      </c>
      <c r="G43" s="23">
        <v>5323000</v>
      </c>
      <c r="H43" s="23">
        <v>45.746200000000002</v>
      </c>
      <c r="I43" s="23">
        <v>24.3507</v>
      </c>
      <c r="J43" s="13">
        <v>-1.319762947E-2</v>
      </c>
      <c r="K43" s="61">
        <v>6.5970524175257402E-6</v>
      </c>
    </row>
    <row r="44" spans="2:11" x14ac:dyDescent="0.2">
      <c r="B44" s="57" t="s">
        <v>2157</v>
      </c>
      <c r="C44" s="14" t="s">
        <v>2158</v>
      </c>
      <c r="D44" s="14" t="s">
        <v>1675</v>
      </c>
      <c r="E44" s="14" t="s">
        <v>49</v>
      </c>
      <c r="F44" s="27">
        <v>45237</v>
      </c>
      <c r="G44" s="23">
        <v>-12500000</v>
      </c>
      <c r="H44" s="23">
        <v>403.52140000000003</v>
      </c>
      <c r="I44" s="23">
        <v>-504.40174999999999</v>
      </c>
      <c r="J44" s="13">
        <v>0.27337642863200001</v>
      </c>
      <c r="K44" s="61">
        <v>-1.3665170899999999E-4</v>
      </c>
    </row>
    <row r="45" spans="2:11" x14ac:dyDescent="0.2">
      <c r="B45" s="57" t="s">
        <v>2157</v>
      </c>
      <c r="C45" s="14" t="s">
        <v>2159</v>
      </c>
      <c r="D45" s="14" t="s">
        <v>1675</v>
      </c>
      <c r="E45" s="14" t="s">
        <v>49</v>
      </c>
      <c r="F45" s="27">
        <v>45237</v>
      </c>
      <c r="G45" s="23">
        <v>12500000</v>
      </c>
      <c r="H45" s="23">
        <v>75.0334</v>
      </c>
      <c r="I45" s="23">
        <v>93.791749999999993</v>
      </c>
      <c r="J45" s="13">
        <v>-5.0833395502999999E-2</v>
      </c>
      <c r="K45" s="61">
        <v>2.5409909821133299E-5</v>
      </c>
    </row>
    <row r="46" spans="2:11" x14ac:dyDescent="0.2">
      <c r="B46" s="57" t="s">
        <v>2160</v>
      </c>
      <c r="C46" s="14" t="s">
        <v>2161</v>
      </c>
      <c r="D46" s="14" t="s">
        <v>1675</v>
      </c>
      <c r="E46" s="14" t="s">
        <v>49</v>
      </c>
      <c r="F46" s="27">
        <v>45237</v>
      </c>
      <c r="G46" s="23">
        <v>-9150000</v>
      </c>
      <c r="H46" s="23">
        <v>116.4859</v>
      </c>
      <c r="I46" s="23">
        <v>-106.58459999999999</v>
      </c>
      <c r="J46" s="13">
        <v>5.7766883828E-2</v>
      </c>
      <c r="K46" s="61">
        <v>-2.8875728135167101E-5</v>
      </c>
    </row>
    <row r="47" spans="2:11" x14ac:dyDescent="0.2">
      <c r="B47" s="57" t="s">
        <v>2160</v>
      </c>
      <c r="C47" s="14" t="s">
        <v>2162</v>
      </c>
      <c r="D47" s="14" t="s">
        <v>1675</v>
      </c>
      <c r="E47" s="14" t="s">
        <v>49</v>
      </c>
      <c r="F47" s="27">
        <v>45237</v>
      </c>
      <c r="G47" s="23">
        <v>9150000</v>
      </c>
      <c r="H47" s="23">
        <v>99.535899999999998</v>
      </c>
      <c r="I47" s="23">
        <v>91.07535</v>
      </c>
      <c r="J47" s="13">
        <v>-4.9361156894000002E-2</v>
      </c>
      <c r="K47" s="61">
        <v>2.4673987108974399E-5</v>
      </c>
    </row>
    <row r="48" spans="2:11" x14ac:dyDescent="0.2">
      <c r="B48" s="56" t="s">
        <v>2163</v>
      </c>
      <c r="C48" s="53" t="s">
        <v>2477</v>
      </c>
      <c r="D48" s="53" t="s">
        <v>2477</v>
      </c>
      <c r="E48" s="53" t="s">
        <v>2477</v>
      </c>
      <c r="F48" s="53" t="s">
        <v>2477</v>
      </c>
      <c r="G48" s="53" t="s">
        <v>2477</v>
      </c>
      <c r="H48" s="53" t="s">
        <v>2477</v>
      </c>
      <c r="I48" s="53" t="s">
        <v>2477</v>
      </c>
      <c r="J48" s="53" t="s">
        <v>2477</v>
      </c>
      <c r="K48" s="67" t="s">
        <v>2477</v>
      </c>
    </row>
    <row r="49" spans="2:11" x14ac:dyDescent="0.2">
      <c r="B49" s="56" t="s">
        <v>2164</v>
      </c>
      <c r="C49" s="53" t="s">
        <v>2477</v>
      </c>
      <c r="D49" s="53" t="s">
        <v>2477</v>
      </c>
      <c r="E49" s="53" t="s">
        <v>2477</v>
      </c>
      <c r="F49" s="53" t="s">
        <v>2477</v>
      </c>
      <c r="G49" s="53" t="s">
        <v>2477</v>
      </c>
      <c r="H49" s="53" t="s">
        <v>2477</v>
      </c>
      <c r="I49" s="53" t="s">
        <v>2477</v>
      </c>
      <c r="J49" s="53" t="s">
        <v>2477</v>
      </c>
      <c r="K49" s="67" t="s">
        <v>2477</v>
      </c>
    </row>
    <row r="50" spans="2:11" x14ac:dyDescent="0.2">
      <c r="B50" s="56" t="s">
        <v>2165</v>
      </c>
      <c r="C50" s="53" t="s">
        <v>2477</v>
      </c>
      <c r="D50" s="53" t="s">
        <v>2477</v>
      </c>
      <c r="E50" s="53" t="s">
        <v>2477</v>
      </c>
      <c r="F50" s="53" t="s">
        <v>2477</v>
      </c>
      <c r="G50" s="53" t="s">
        <v>2477</v>
      </c>
      <c r="H50" s="53" t="s">
        <v>2477</v>
      </c>
      <c r="I50" s="53" t="s">
        <v>2477</v>
      </c>
      <c r="J50" s="53" t="s">
        <v>2477</v>
      </c>
      <c r="K50" s="67" t="s">
        <v>2477</v>
      </c>
    </row>
    <row r="51" spans="2:11" x14ac:dyDescent="0.2">
      <c r="B51" s="56" t="s">
        <v>2166</v>
      </c>
      <c r="C51" s="53" t="s">
        <v>2477</v>
      </c>
      <c r="D51" s="53" t="s">
        <v>2477</v>
      </c>
      <c r="E51" s="53" t="s">
        <v>2477</v>
      </c>
      <c r="F51" s="53" t="s">
        <v>2477</v>
      </c>
      <c r="G51" s="53" t="s">
        <v>2477</v>
      </c>
      <c r="H51" s="53" t="s">
        <v>2477</v>
      </c>
      <c r="I51" s="53" t="s">
        <v>2477</v>
      </c>
      <c r="J51" s="53" t="s">
        <v>2477</v>
      </c>
      <c r="K51" s="67" t="s">
        <v>2477</v>
      </c>
    </row>
    <row r="52" spans="2:11" ht="13.5" thickBot="1" x14ac:dyDescent="0.25">
      <c r="B52" s="56" t="s">
        <v>2167</v>
      </c>
      <c r="C52" s="53" t="s">
        <v>2477</v>
      </c>
      <c r="D52" s="53" t="s">
        <v>2477</v>
      </c>
      <c r="E52" s="53" t="s">
        <v>2477</v>
      </c>
      <c r="F52" s="53" t="s">
        <v>2477</v>
      </c>
      <c r="G52" s="53" t="s">
        <v>2477</v>
      </c>
      <c r="H52" s="53" t="s">
        <v>2477</v>
      </c>
      <c r="I52" s="53" t="s">
        <v>2477</v>
      </c>
      <c r="J52" s="53" t="s">
        <v>2477</v>
      </c>
      <c r="K52" s="67" t="s">
        <v>2477</v>
      </c>
    </row>
    <row r="53" spans="2:11" x14ac:dyDescent="0.2">
      <c r="B53" s="63" t="s">
        <v>2168</v>
      </c>
      <c r="C53" s="68" t="s">
        <v>2477</v>
      </c>
      <c r="D53" s="68" t="s">
        <v>2477</v>
      </c>
      <c r="E53" s="68" t="s">
        <v>2477</v>
      </c>
      <c r="F53" s="68" t="s">
        <v>2477</v>
      </c>
      <c r="G53" s="68" t="s">
        <v>2477</v>
      </c>
      <c r="H53" s="68" t="s">
        <v>2477</v>
      </c>
      <c r="I53" s="68" t="s">
        <v>2477</v>
      </c>
      <c r="J53" s="68" t="s">
        <v>2477</v>
      </c>
      <c r="K53" s="69" t="s">
        <v>2477</v>
      </c>
    </row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12538</v>
      </c>
    </row>
    <row r="5" spans="2:17" ht="12.75" customHeight="1" x14ac:dyDescent="0.2"/>
    <row r="6" spans="2:17" ht="12.75" customHeight="1" thickBot="1" x14ac:dyDescent="0.25">
      <c r="B6" s="88" t="s">
        <v>2169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</row>
    <row r="7" spans="2:17" ht="12.75" customHeight="1" thickBot="1" x14ac:dyDescent="0.25">
      <c r="B7" s="70" t="s">
        <v>2170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</row>
    <row r="8" spans="2:17" ht="12.75" customHeight="1" x14ac:dyDescent="0.2">
      <c r="B8" s="55" t="s">
        <v>71</v>
      </c>
      <c r="C8" s="4" t="s">
        <v>72</v>
      </c>
      <c r="D8" s="4" t="s">
        <v>1700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249</v>
      </c>
      <c r="L8" s="4" t="s">
        <v>141</v>
      </c>
      <c r="M8" s="4" t="s">
        <v>142</v>
      </c>
      <c r="N8" s="4" t="s">
        <v>9</v>
      </c>
      <c r="O8" s="4" t="s">
        <v>144</v>
      </c>
      <c r="P8" s="4" t="s">
        <v>80</v>
      </c>
      <c r="Q8" s="58" t="s">
        <v>230</v>
      </c>
    </row>
    <row r="9" spans="2:17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146</v>
      </c>
      <c r="H9" s="6" t="s">
        <v>147</v>
      </c>
      <c r="I9" s="52" t="s">
        <v>2477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59" t="s">
        <v>12</v>
      </c>
    </row>
    <row r="10" spans="2:17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59" t="s">
        <v>154</v>
      </c>
    </row>
    <row r="11" spans="2:17" ht="12.75" customHeight="1" x14ac:dyDescent="0.2">
      <c r="B11" s="56" t="s">
        <v>2171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29">
        <v>1.71</v>
      </c>
      <c r="I11" s="53" t="s">
        <v>2477</v>
      </c>
      <c r="J11" s="53" t="s">
        <v>2477</v>
      </c>
      <c r="K11" s="53" t="s">
        <v>2477</v>
      </c>
      <c r="L11" s="53" t="s">
        <v>2477</v>
      </c>
      <c r="M11" s="53" t="s">
        <v>2477</v>
      </c>
      <c r="N11" s="22">
        <v>3512.4956099999999</v>
      </c>
      <c r="O11" s="53" t="s">
        <v>2477</v>
      </c>
      <c r="P11" s="20">
        <v>1</v>
      </c>
      <c r="Q11" s="60">
        <v>9.5159965200000002E-4</v>
      </c>
    </row>
    <row r="12" spans="2:17" ht="12.75" customHeight="1" x14ac:dyDescent="0.2">
      <c r="B12" s="56" t="s">
        <v>2172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53" t="s">
        <v>2477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53" t="s">
        <v>2477</v>
      </c>
      <c r="Q12" s="67" t="s">
        <v>2477</v>
      </c>
    </row>
    <row r="13" spans="2:17" ht="12.75" customHeight="1" x14ac:dyDescent="0.2">
      <c r="B13" s="56" t="s">
        <v>2173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20">
        <v>1</v>
      </c>
      <c r="Q13" s="60">
        <v>9.5159965200000002E-4</v>
      </c>
    </row>
    <row r="14" spans="2:17" ht="12.75" customHeight="1" x14ac:dyDescent="0.2">
      <c r="B14" s="56" t="s">
        <v>2174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29">
        <v>0</v>
      </c>
      <c r="I14" s="53" t="s">
        <v>2477</v>
      </c>
      <c r="J14" s="53" t="s">
        <v>2477</v>
      </c>
      <c r="K14" s="53" t="s">
        <v>2477</v>
      </c>
      <c r="L14" s="53" t="s">
        <v>2477</v>
      </c>
      <c r="M14" s="53" t="s">
        <v>2477</v>
      </c>
      <c r="N14" s="53" t="s">
        <v>2477</v>
      </c>
      <c r="O14" s="53" t="s">
        <v>2477</v>
      </c>
      <c r="P14" s="20">
        <v>1</v>
      </c>
      <c r="Q14" s="60">
        <v>9.5159965200000002E-4</v>
      </c>
    </row>
    <row r="15" spans="2:17" ht="12.75" customHeight="1" x14ac:dyDescent="0.2">
      <c r="B15" s="56" t="s">
        <v>2175</v>
      </c>
      <c r="C15" s="53" t="s">
        <v>2477</v>
      </c>
      <c r="D15" s="53" t="s">
        <v>2477</v>
      </c>
      <c r="E15" s="53" t="s">
        <v>2477</v>
      </c>
      <c r="F15" s="53" t="s">
        <v>2477</v>
      </c>
      <c r="G15" s="53" t="s">
        <v>2477</v>
      </c>
      <c r="H15" s="53" t="s">
        <v>2477</v>
      </c>
      <c r="I15" s="53" t="s">
        <v>2477</v>
      </c>
      <c r="J15" s="53" t="s">
        <v>2477</v>
      </c>
      <c r="K15" s="53" t="s">
        <v>2477</v>
      </c>
      <c r="L15" s="53" t="s">
        <v>2477</v>
      </c>
      <c r="M15" s="53" t="s">
        <v>2477</v>
      </c>
      <c r="N15" s="53" t="s">
        <v>2477</v>
      </c>
      <c r="O15" s="53" t="s">
        <v>2477</v>
      </c>
      <c r="P15" s="53" t="s">
        <v>2477</v>
      </c>
      <c r="Q15" s="67" t="s">
        <v>2477</v>
      </c>
    </row>
    <row r="16" spans="2:17" ht="12.75" customHeight="1" x14ac:dyDescent="0.2">
      <c r="B16" s="56" t="s">
        <v>2176</v>
      </c>
      <c r="C16" s="53" t="s">
        <v>2477</v>
      </c>
      <c r="D16" s="53" t="s">
        <v>2477</v>
      </c>
      <c r="E16" s="53" t="s">
        <v>2477</v>
      </c>
      <c r="F16" s="53" t="s">
        <v>2477</v>
      </c>
      <c r="G16" s="53" t="s">
        <v>2477</v>
      </c>
      <c r="H16" s="29">
        <v>0</v>
      </c>
      <c r="I16" s="53" t="s">
        <v>2477</v>
      </c>
      <c r="J16" s="53" t="s">
        <v>2477</v>
      </c>
      <c r="K16" s="53" t="s">
        <v>2477</v>
      </c>
      <c r="L16" s="53" t="s">
        <v>2477</v>
      </c>
      <c r="M16" s="53" t="s">
        <v>2477</v>
      </c>
      <c r="N16" s="53" t="s">
        <v>2477</v>
      </c>
      <c r="O16" s="53" t="s">
        <v>2477</v>
      </c>
      <c r="P16" s="20">
        <v>1</v>
      </c>
      <c r="Q16" s="60">
        <v>9.5159965200000002E-4</v>
      </c>
    </row>
    <row r="17" spans="2:17" ht="12.75" customHeight="1" x14ac:dyDescent="0.2">
      <c r="B17" s="56" t="s">
        <v>2177</v>
      </c>
      <c r="C17" s="53" t="s">
        <v>2477</v>
      </c>
      <c r="D17" s="53" t="s">
        <v>2477</v>
      </c>
      <c r="E17" s="53" t="s">
        <v>2477</v>
      </c>
      <c r="F17" s="53" t="s">
        <v>2477</v>
      </c>
      <c r="G17" s="53" t="s">
        <v>2477</v>
      </c>
      <c r="H17" s="53" t="s">
        <v>2477</v>
      </c>
      <c r="I17" s="53" t="s">
        <v>2477</v>
      </c>
      <c r="J17" s="53" t="s">
        <v>2477</v>
      </c>
      <c r="K17" s="53" t="s">
        <v>2477</v>
      </c>
      <c r="L17" s="53" t="s">
        <v>2477</v>
      </c>
      <c r="M17" s="53" t="s">
        <v>2477</v>
      </c>
      <c r="N17" s="53" t="s">
        <v>2477</v>
      </c>
      <c r="O17" s="53" t="s">
        <v>2477</v>
      </c>
      <c r="P17" s="53" t="s">
        <v>2477</v>
      </c>
      <c r="Q17" s="67" t="s">
        <v>2477</v>
      </c>
    </row>
    <row r="18" spans="2:17" ht="12.75" customHeight="1" x14ac:dyDescent="0.2">
      <c r="B18" s="56" t="s">
        <v>2178</v>
      </c>
      <c r="C18" s="53" t="s">
        <v>2477</v>
      </c>
      <c r="D18" s="53" t="s">
        <v>2477</v>
      </c>
      <c r="E18" s="53" t="s">
        <v>2477</v>
      </c>
      <c r="F18" s="53" t="s">
        <v>2477</v>
      </c>
      <c r="G18" s="53" t="s">
        <v>2477</v>
      </c>
      <c r="H18" s="53" t="s">
        <v>2477</v>
      </c>
      <c r="I18" s="53" t="s">
        <v>2477</v>
      </c>
      <c r="J18" s="53" t="s">
        <v>2477</v>
      </c>
      <c r="K18" s="53" t="s">
        <v>2477</v>
      </c>
      <c r="L18" s="53" t="s">
        <v>2477</v>
      </c>
      <c r="M18" s="53" t="s">
        <v>2477</v>
      </c>
      <c r="N18" s="53" t="s">
        <v>2477</v>
      </c>
      <c r="O18" s="53" t="s">
        <v>2477</v>
      </c>
      <c r="P18" s="53" t="s">
        <v>2477</v>
      </c>
      <c r="Q18" s="67" t="s">
        <v>2477</v>
      </c>
    </row>
    <row r="19" spans="2:17" ht="12.75" customHeight="1" x14ac:dyDescent="0.2">
      <c r="B19" s="56" t="s">
        <v>2179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53" t="s">
        <v>2477</v>
      </c>
      <c r="I19" s="53" t="s">
        <v>2477</v>
      </c>
      <c r="J19" s="53" t="s">
        <v>2477</v>
      </c>
      <c r="K19" s="53" t="s">
        <v>2477</v>
      </c>
      <c r="L19" s="53" t="s">
        <v>2477</v>
      </c>
      <c r="M19" s="53" t="s">
        <v>2477</v>
      </c>
      <c r="N19" s="53" t="s">
        <v>2477</v>
      </c>
      <c r="O19" s="53" t="s">
        <v>2477</v>
      </c>
      <c r="P19" s="53" t="s">
        <v>2477</v>
      </c>
      <c r="Q19" s="67" t="s">
        <v>2477</v>
      </c>
    </row>
    <row r="20" spans="2:17" ht="12.75" customHeight="1" x14ac:dyDescent="0.2">
      <c r="B20" s="56" t="s">
        <v>2180</v>
      </c>
      <c r="C20" s="53" t="s">
        <v>2477</v>
      </c>
      <c r="D20" s="53" t="s">
        <v>2477</v>
      </c>
      <c r="E20" s="53" t="s">
        <v>2477</v>
      </c>
      <c r="F20" s="53" t="s">
        <v>2477</v>
      </c>
      <c r="G20" s="53" t="s">
        <v>2477</v>
      </c>
      <c r="H20" s="53" t="s">
        <v>2477</v>
      </c>
      <c r="I20" s="53" t="s">
        <v>2477</v>
      </c>
      <c r="J20" s="53" t="s">
        <v>2477</v>
      </c>
      <c r="K20" s="53" t="s">
        <v>2477</v>
      </c>
      <c r="L20" s="53" t="s">
        <v>2477</v>
      </c>
      <c r="M20" s="53" t="s">
        <v>2477</v>
      </c>
      <c r="N20" s="53" t="s">
        <v>2477</v>
      </c>
      <c r="O20" s="53" t="s">
        <v>2477</v>
      </c>
      <c r="P20" s="53" t="s">
        <v>2477</v>
      </c>
      <c r="Q20" s="67" t="s">
        <v>2477</v>
      </c>
    </row>
    <row r="21" spans="2:17" ht="12.75" customHeight="1" x14ac:dyDescent="0.2">
      <c r="B21" s="56" t="s">
        <v>2181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53" t="s">
        <v>2477</v>
      </c>
      <c r="I21" s="53" t="s">
        <v>2477</v>
      </c>
      <c r="J21" s="53" t="s">
        <v>2477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53" t="s">
        <v>2477</v>
      </c>
      <c r="P21" s="53" t="s">
        <v>2477</v>
      </c>
      <c r="Q21" s="67" t="s">
        <v>2477</v>
      </c>
    </row>
    <row r="22" spans="2:17" ht="12.75" customHeight="1" x14ac:dyDescent="0.2">
      <c r="B22" s="56" t="s">
        <v>2182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29">
        <v>1.71</v>
      </c>
      <c r="I22" s="53" t="s">
        <v>2477</v>
      </c>
      <c r="J22" s="53" t="s">
        <v>2477</v>
      </c>
      <c r="K22" s="53" t="s">
        <v>2477</v>
      </c>
      <c r="L22" s="53" t="s">
        <v>2477</v>
      </c>
      <c r="M22" s="53" t="s">
        <v>2477</v>
      </c>
      <c r="N22" s="22">
        <v>3512.4956099999999</v>
      </c>
      <c r="O22" s="53" t="s">
        <v>2477</v>
      </c>
      <c r="P22" s="20">
        <v>1</v>
      </c>
      <c r="Q22" s="60">
        <v>9.5159965200000002E-4</v>
      </c>
    </row>
    <row r="23" spans="2:17" ht="12.75" customHeight="1" x14ac:dyDescent="0.2">
      <c r="B23" s="56" t="s">
        <v>2183</v>
      </c>
      <c r="C23" s="53" t="s">
        <v>2477</v>
      </c>
      <c r="D23" s="53" t="s">
        <v>2477</v>
      </c>
      <c r="E23" s="53" t="s">
        <v>2477</v>
      </c>
      <c r="F23" s="53" t="s">
        <v>2477</v>
      </c>
      <c r="G23" s="53" t="s">
        <v>2477</v>
      </c>
      <c r="H23" s="29">
        <v>1.71</v>
      </c>
      <c r="I23" s="53" t="s">
        <v>2477</v>
      </c>
      <c r="J23" s="53" t="s">
        <v>2477</v>
      </c>
      <c r="K23" s="53" t="s">
        <v>2477</v>
      </c>
      <c r="L23" s="53" t="s">
        <v>2477</v>
      </c>
      <c r="M23" s="53" t="s">
        <v>2477</v>
      </c>
      <c r="N23" s="22">
        <v>3512.4956099999999</v>
      </c>
      <c r="O23" s="53" t="s">
        <v>2477</v>
      </c>
      <c r="P23" s="20">
        <v>1</v>
      </c>
      <c r="Q23" s="60">
        <v>9.5159965200000002E-4</v>
      </c>
    </row>
    <row r="24" spans="2:17" ht="12.75" customHeight="1" x14ac:dyDescent="0.2">
      <c r="B24" s="56" t="s">
        <v>2184</v>
      </c>
      <c r="C24" s="53" t="s">
        <v>2477</v>
      </c>
      <c r="D24" s="53" t="s">
        <v>2477</v>
      </c>
      <c r="E24" s="53" t="s">
        <v>2477</v>
      </c>
      <c r="F24" s="53" t="s">
        <v>2477</v>
      </c>
      <c r="G24" s="53" t="s">
        <v>2477</v>
      </c>
      <c r="H24" s="29">
        <v>0</v>
      </c>
      <c r="I24" s="53" t="s">
        <v>2477</v>
      </c>
      <c r="J24" s="53" t="s">
        <v>2477</v>
      </c>
      <c r="K24" s="53" t="s">
        <v>2477</v>
      </c>
      <c r="L24" s="53" t="s">
        <v>2477</v>
      </c>
      <c r="M24" s="53" t="s">
        <v>2477</v>
      </c>
      <c r="N24" s="22">
        <v>3512.4956099999999</v>
      </c>
      <c r="O24" s="53" t="s">
        <v>2477</v>
      </c>
      <c r="P24" s="20">
        <v>1</v>
      </c>
      <c r="Q24" s="60">
        <v>9.5159965200000002E-4</v>
      </c>
    </row>
    <row r="25" spans="2:17" ht="12.75" customHeight="1" x14ac:dyDescent="0.2">
      <c r="B25" s="57" t="s">
        <v>2185</v>
      </c>
      <c r="C25" s="14" t="s">
        <v>2186</v>
      </c>
      <c r="D25" s="26">
        <v>70136</v>
      </c>
      <c r="E25" s="14" t="s">
        <v>241</v>
      </c>
      <c r="F25" s="14" t="s">
        <v>242</v>
      </c>
      <c r="G25" s="27">
        <v>44973</v>
      </c>
      <c r="H25" s="24">
        <v>1.71</v>
      </c>
      <c r="I25" s="14" t="s">
        <v>50</v>
      </c>
      <c r="J25" s="13">
        <v>0</v>
      </c>
      <c r="K25" s="13">
        <v>3.2500000000000001E-2</v>
      </c>
      <c r="L25" s="23">
        <v>950000</v>
      </c>
      <c r="M25" s="23">
        <v>101.94</v>
      </c>
      <c r="N25" s="23">
        <v>3512.4956099999999</v>
      </c>
      <c r="O25" s="13">
        <v>7.9166666666000002E-2</v>
      </c>
      <c r="P25" s="13">
        <v>1</v>
      </c>
      <c r="Q25" s="61">
        <v>9.5159965200000002E-4</v>
      </c>
    </row>
    <row r="26" spans="2:17" ht="12.75" customHeight="1" x14ac:dyDescent="0.2">
      <c r="B26" s="56" t="s">
        <v>2187</v>
      </c>
      <c r="C26" s="53" t="s">
        <v>2477</v>
      </c>
      <c r="D26" s="53" t="s">
        <v>2477</v>
      </c>
      <c r="E26" s="53" t="s">
        <v>2477</v>
      </c>
      <c r="F26" s="53" t="s">
        <v>2477</v>
      </c>
      <c r="G26" s="53" t="s">
        <v>2477</v>
      </c>
      <c r="H26" s="53" t="s">
        <v>2477</v>
      </c>
      <c r="I26" s="53" t="s">
        <v>2477</v>
      </c>
      <c r="J26" s="53" t="s">
        <v>2477</v>
      </c>
      <c r="K26" s="53" t="s">
        <v>2477</v>
      </c>
      <c r="L26" s="53" t="s">
        <v>2477</v>
      </c>
      <c r="M26" s="53" t="s">
        <v>2477</v>
      </c>
      <c r="N26" s="53" t="s">
        <v>2477</v>
      </c>
      <c r="O26" s="53" t="s">
        <v>2477</v>
      </c>
      <c r="P26" s="53" t="s">
        <v>2477</v>
      </c>
      <c r="Q26" s="67" t="s">
        <v>2477</v>
      </c>
    </row>
    <row r="27" spans="2:17" ht="12.75" customHeight="1" x14ac:dyDescent="0.2">
      <c r="B27" s="56" t="s">
        <v>2188</v>
      </c>
      <c r="C27" s="53" t="s">
        <v>2477</v>
      </c>
      <c r="D27" s="53" t="s">
        <v>2477</v>
      </c>
      <c r="E27" s="53" t="s">
        <v>2477</v>
      </c>
      <c r="F27" s="53" t="s">
        <v>2477</v>
      </c>
      <c r="G27" s="53" t="s">
        <v>2477</v>
      </c>
      <c r="H27" s="29">
        <v>0</v>
      </c>
      <c r="I27" s="53" t="s">
        <v>2477</v>
      </c>
      <c r="J27" s="53" t="s">
        <v>2477</v>
      </c>
      <c r="K27" s="53" t="s">
        <v>2477</v>
      </c>
      <c r="L27" s="53" t="s">
        <v>2477</v>
      </c>
      <c r="M27" s="53" t="s">
        <v>2477</v>
      </c>
      <c r="N27" s="53" t="s">
        <v>2477</v>
      </c>
      <c r="O27" s="53" t="s">
        <v>2477</v>
      </c>
      <c r="P27" s="20">
        <v>1</v>
      </c>
      <c r="Q27" s="60">
        <v>9.5159965200000002E-4</v>
      </c>
    </row>
    <row r="28" spans="2:17" ht="12.75" customHeight="1" x14ac:dyDescent="0.2">
      <c r="B28" s="56" t="s">
        <v>2189</v>
      </c>
      <c r="C28" s="53" t="s">
        <v>2477</v>
      </c>
      <c r="D28" s="53" t="s">
        <v>2477</v>
      </c>
      <c r="E28" s="53" t="s">
        <v>2477</v>
      </c>
      <c r="F28" s="53" t="s">
        <v>2477</v>
      </c>
      <c r="G28" s="53" t="s">
        <v>2477</v>
      </c>
      <c r="H28" s="53" t="s">
        <v>2477</v>
      </c>
      <c r="I28" s="53" t="s">
        <v>2477</v>
      </c>
      <c r="J28" s="53" t="s">
        <v>2477</v>
      </c>
      <c r="K28" s="53" t="s">
        <v>2477</v>
      </c>
      <c r="L28" s="53" t="s">
        <v>2477</v>
      </c>
      <c r="M28" s="53" t="s">
        <v>2477</v>
      </c>
      <c r="N28" s="53" t="s">
        <v>2477</v>
      </c>
      <c r="O28" s="53" t="s">
        <v>2477</v>
      </c>
      <c r="P28" s="53" t="s">
        <v>2477</v>
      </c>
      <c r="Q28" s="67" t="s">
        <v>2477</v>
      </c>
    </row>
    <row r="29" spans="2:17" ht="12.75" customHeight="1" x14ac:dyDescent="0.2">
      <c r="B29" s="56" t="s">
        <v>2190</v>
      </c>
      <c r="C29" s="53" t="s">
        <v>2477</v>
      </c>
      <c r="D29" s="53" t="s">
        <v>2477</v>
      </c>
      <c r="E29" s="53" t="s">
        <v>2477</v>
      </c>
      <c r="F29" s="53" t="s">
        <v>2477</v>
      </c>
      <c r="G29" s="53" t="s">
        <v>2477</v>
      </c>
      <c r="H29" s="53" t="s">
        <v>2477</v>
      </c>
      <c r="I29" s="53" t="s">
        <v>2477</v>
      </c>
      <c r="J29" s="53" t="s">
        <v>2477</v>
      </c>
      <c r="K29" s="53" t="s">
        <v>2477</v>
      </c>
      <c r="L29" s="53" t="s">
        <v>2477</v>
      </c>
      <c r="M29" s="53" t="s">
        <v>2477</v>
      </c>
      <c r="N29" s="53" t="s">
        <v>2477</v>
      </c>
      <c r="O29" s="53" t="s">
        <v>2477</v>
      </c>
      <c r="P29" s="53" t="s">
        <v>2477</v>
      </c>
      <c r="Q29" s="67" t="s">
        <v>2477</v>
      </c>
    </row>
    <row r="30" spans="2:17" ht="12.75" customHeight="1" x14ac:dyDescent="0.2">
      <c r="B30" s="56" t="s">
        <v>2191</v>
      </c>
      <c r="C30" s="53" t="s">
        <v>2477</v>
      </c>
      <c r="D30" s="53" t="s">
        <v>2477</v>
      </c>
      <c r="E30" s="53" t="s">
        <v>2477</v>
      </c>
      <c r="F30" s="53" t="s">
        <v>2477</v>
      </c>
      <c r="G30" s="53" t="s">
        <v>2477</v>
      </c>
      <c r="H30" s="53" t="s">
        <v>2477</v>
      </c>
      <c r="I30" s="53" t="s">
        <v>2477</v>
      </c>
      <c r="J30" s="53" t="s">
        <v>2477</v>
      </c>
      <c r="K30" s="53" t="s">
        <v>2477</v>
      </c>
      <c r="L30" s="53" t="s">
        <v>2477</v>
      </c>
      <c r="M30" s="53" t="s">
        <v>2477</v>
      </c>
      <c r="N30" s="53" t="s">
        <v>2477</v>
      </c>
      <c r="O30" s="53" t="s">
        <v>2477</v>
      </c>
      <c r="P30" s="53" t="s">
        <v>2477</v>
      </c>
      <c r="Q30" s="67" t="s">
        <v>2477</v>
      </c>
    </row>
    <row r="31" spans="2:17" ht="12.75" customHeight="1" thickBot="1" x14ac:dyDescent="0.25">
      <c r="B31" s="56" t="s">
        <v>2192</v>
      </c>
      <c r="C31" s="53" t="s">
        <v>2477</v>
      </c>
      <c r="D31" s="53" t="s">
        <v>2477</v>
      </c>
      <c r="E31" s="53" t="s">
        <v>2477</v>
      </c>
      <c r="F31" s="53" t="s">
        <v>2477</v>
      </c>
      <c r="G31" s="53" t="s">
        <v>2477</v>
      </c>
      <c r="H31" s="53" t="s">
        <v>2477</v>
      </c>
      <c r="I31" s="53" t="s">
        <v>2477</v>
      </c>
      <c r="J31" s="53" t="s">
        <v>2477</v>
      </c>
      <c r="K31" s="53" t="s">
        <v>2477</v>
      </c>
      <c r="L31" s="53" t="s">
        <v>2477</v>
      </c>
      <c r="M31" s="53" t="s">
        <v>2477</v>
      </c>
      <c r="N31" s="53" t="s">
        <v>2477</v>
      </c>
      <c r="O31" s="53" t="s">
        <v>2477</v>
      </c>
      <c r="P31" s="53" t="s">
        <v>2477</v>
      </c>
      <c r="Q31" s="67" t="s">
        <v>2477</v>
      </c>
    </row>
    <row r="32" spans="2:17" ht="12.75" customHeight="1" x14ac:dyDescent="0.2">
      <c r="B32" s="63" t="s">
        <v>2193</v>
      </c>
      <c r="C32" s="68" t="s">
        <v>2477</v>
      </c>
      <c r="D32" s="68" t="s">
        <v>2477</v>
      </c>
      <c r="E32" s="68" t="s">
        <v>2477</v>
      </c>
      <c r="F32" s="68" t="s">
        <v>2477</v>
      </c>
      <c r="G32" s="68" t="s">
        <v>2477</v>
      </c>
      <c r="H32" s="68" t="s">
        <v>2477</v>
      </c>
      <c r="I32" s="68" t="s">
        <v>2477</v>
      </c>
      <c r="J32" s="68" t="s">
        <v>2477</v>
      </c>
      <c r="K32" s="68" t="s">
        <v>2477</v>
      </c>
      <c r="L32" s="68" t="s">
        <v>2477</v>
      </c>
      <c r="M32" s="68" t="s">
        <v>2477</v>
      </c>
      <c r="N32" s="68" t="s">
        <v>2477</v>
      </c>
      <c r="O32" s="68" t="s">
        <v>2477</v>
      </c>
      <c r="P32" s="68" t="s">
        <v>2477</v>
      </c>
      <c r="Q32" s="69" t="s">
        <v>2477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6.28515625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18.8554687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3.85546875" bestFit="1" customWidth="1"/>
    <col min="15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12538</v>
      </c>
    </row>
    <row r="5" spans="2:18" ht="12.75" customHeight="1" x14ac:dyDescent="0.2"/>
    <row r="6" spans="2:18" ht="12.75" customHeight="1" thickBot="1" x14ac:dyDescent="0.25">
      <c r="B6" s="62" t="s">
        <v>2194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</row>
    <row r="7" spans="2:18" ht="12.75" customHeight="1" thickBot="1" x14ac:dyDescent="0.25">
      <c r="B7" s="89" t="s">
        <v>2195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</row>
    <row r="8" spans="2:18" ht="12.75" customHeight="1" thickBot="1" x14ac:dyDescent="0.25">
      <c r="B8" s="55" t="s">
        <v>71</v>
      </c>
      <c r="C8" s="4" t="s">
        <v>2196</v>
      </c>
      <c r="D8" s="4" t="s">
        <v>72</v>
      </c>
      <c r="E8" s="4" t="s">
        <v>73</v>
      </c>
      <c r="F8" s="4" t="s">
        <v>74</v>
      </c>
      <c r="G8" s="4" t="s">
        <v>139</v>
      </c>
      <c r="H8" s="4" t="s">
        <v>75</v>
      </c>
      <c r="I8" s="4" t="s">
        <v>140</v>
      </c>
      <c r="J8" s="4" t="s">
        <v>2197</v>
      </c>
      <c r="K8" s="4" t="s">
        <v>76</v>
      </c>
      <c r="L8" s="4" t="s">
        <v>2198</v>
      </c>
      <c r="M8" s="4" t="s">
        <v>249</v>
      </c>
      <c r="N8" s="4" t="s">
        <v>141</v>
      </c>
      <c r="O8" s="4" t="s">
        <v>142</v>
      </c>
      <c r="P8" s="4" t="s">
        <v>9</v>
      </c>
      <c r="Q8" s="4" t="s">
        <v>80</v>
      </c>
      <c r="R8" s="58" t="s">
        <v>230</v>
      </c>
    </row>
    <row r="9" spans="2:18" ht="12.75" customHeight="1" thickBot="1" x14ac:dyDescent="0.25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146</v>
      </c>
      <c r="H9" s="52" t="s">
        <v>2477</v>
      </c>
      <c r="I9" s="6" t="s">
        <v>147</v>
      </c>
      <c r="J9" s="52" t="s">
        <v>2477</v>
      </c>
      <c r="K9" s="52" t="s">
        <v>2477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59" t="s">
        <v>12</v>
      </c>
    </row>
    <row r="10" spans="2:18" ht="12.75" customHeight="1" thickBot="1" x14ac:dyDescent="0.25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59" t="s">
        <v>155</v>
      </c>
    </row>
    <row r="11" spans="2:18" ht="12.75" customHeight="1" thickBot="1" x14ac:dyDescent="0.25">
      <c r="B11" s="56" t="s">
        <v>2199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22">
        <v>1.3822900292339999</v>
      </c>
      <c r="J11" s="53" t="s">
        <v>2477</v>
      </c>
      <c r="K11" s="53" t="s">
        <v>2477</v>
      </c>
      <c r="L11" s="53" t="s">
        <v>2477</v>
      </c>
      <c r="M11" s="53" t="s">
        <v>2477</v>
      </c>
      <c r="N11" s="53" t="s">
        <v>2477</v>
      </c>
      <c r="O11" s="53" t="s">
        <v>2477</v>
      </c>
      <c r="P11" s="22">
        <v>304453.39176999999</v>
      </c>
      <c r="Q11" s="20">
        <v>1</v>
      </c>
      <c r="R11" s="60">
        <v>8.2482022454999998E-2</v>
      </c>
    </row>
    <row r="12" spans="2:18" ht="12.75" customHeight="1" thickBot="1" x14ac:dyDescent="0.25">
      <c r="B12" s="56" t="s">
        <v>2200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22">
        <v>1.029930083252</v>
      </c>
      <c r="J12" s="53" t="s">
        <v>2477</v>
      </c>
      <c r="K12" s="53" t="s">
        <v>2477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22">
        <v>240775.33290000001</v>
      </c>
      <c r="Q12" s="20">
        <v>0.79084463963499996</v>
      </c>
      <c r="R12" s="60">
        <v>6.5230465323999995E-2</v>
      </c>
    </row>
    <row r="13" spans="2:18" ht="12.75" customHeight="1" thickBot="1" x14ac:dyDescent="0.25">
      <c r="B13" s="56" t="s">
        <v>2201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28" t="s">
        <v>23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22">
        <v>156315.40919000001</v>
      </c>
      <c r="Q13" s="20">
        <v>0.51342968551299994</v>
      </c>
      <c r="R13" s="60">
        <v>4.2348718849000003E-2</v>
      </c>
    </row>
    <row r="14" spans="2:18" ht="12.75" customHeight="1" thickBot="1" x14ac:dyDescent="0.25">
      <c r="B14" s="57" t="s">
        <v>2203</v>
      </c>
      <c r="C14" s="14" t="s">
        <v>2202</v>
      </c>
      <c r="D14" s="21">
        <v>53089447</v>
      </c>
      <c r="E14" s="91" t="s">
        <v>2477</v>
      </c>
      <c r="F14" s="14" t="s">
        <v>241</v>
      </c>
      <c r="G14" s="27">
        <v>44397</v>
      </c>
      <c r="H14" s="14" t="s">
        <v>242</v>
      </c>
      <c r="I14" s="14">
        <v>2.75</v>
      </c>
      <c r="J14" s="14" t="s">
        <v>1386</v>
      </c>
      <c r="K14" s="14" t="s">
        <v>49</v>
      </c>
      <c r="L14" s="13">
        <v>5.9499999999999997E-2</v>
      </c>
      <c r="M14" s="37">
        <v>5.6099999999999997E-2</v>
      </c>
      <c r="N14" s="23">
        <v>153486037.00999999</v>
      </c>
      <c r="O14" s="23">
        <v>101.82282869145791</v>
      </c>
      <c r="P14" s="23">
        <v>156283.82452999998</v>
      </c>
      <c r="Q14" s="13">
        <f>+P14/P11</f>
        <v>0.51332594332883952</v>
      </c>
      <c r="R14" s="61">
        <f>+P14/'סכום נכסי הקרן'!C42</f>
        <v>4.2346212047886522E-2</v>
      </c>
    </row>
    <row r="15" spans="2:18" ht="12.75" customHeight="1" thickBot="1" x14ac:dyDescent="0.25">
      <c r="B15" s="57" t="s">
        <v>2204</v>
      </c>
      <c r="C15" s="14" t="s">
        <v>2202</v>
      </c>
      <c r="D15" s="21">
        <v>11019673</v>
      </c>
      <c r="E15" s="91" t="s">
        <v>2477</v>
      </c>
      <c r="F15" s="14" t="s">
        <v>241</v>
      </c>
      <c r="G15" s="27">
        <v>44679</v>
      </c>
      <c r="H15" s="14" t="s">
        <v>242</v>
      </c>
      <c r="I15" s="14" t="s">
        <v>23</v>
      </c>
      <c r="J15" s="14" t="s">
        <v>1386</v>
      </c>
      <c r="K15" s="14" t="s">
        <v>49</v>
      </c>
      <c r="L15" s="13">
        <v>0</v>
      </c>
      <c r="M15" s="14" t="s">
        <v>24</v>
      </c>
      <c r="N15" s="23">
        <v>31435.25</v>
      </c>
      <c r="O15" s="23">
        <v>100.4753</v>
      </c>
      <c r="P15" s="23">
        <v>31.58466</v>
      </c>
      <c r="Q15" s="13">
        <f>+P15/P11</f>
        <v>1.0374218469492599E-4</v>
      </c>
      <c r="R15" s="61">
        <v>8.5568652075598895E-6</v>
      </c>
    </row>
    <row r="16" spans="2:18" ht="12.75" customHeight="1" thickBot="1" x14ac:dyDescent="0.25">
      <c r="B16" s="56" t="s">
        <v>2205</v>
      </c>
      <c r="C16" s="53" t="s">
        <v>2477</v>
      </c>
      <c r="D16" s="53" t="s">
        <v>2477</v>
      </c>
      <c r="E16" s="53" t="s">
        <v>2477</v>
      </c>
      <c r="F16" s="53" t="s">
        <v>2477</v>
      </c>
      <c r="G16" s="53" t="s">
        <v>2477</v>
      </c>
      <c r="H16" s="53" t="s">
        <v>2477</v>
      </c>
      <c r="I16" s="22">
        <v>3.2430353665</v>
      </c>
      <c r="J16" s="53" t="s">
        <v>2477</v>
      </c>
      <c r="K16" s="53" t="s">
        <v>2477</v>
      </c>
      <c r="L16" s="53" t="s">
        <v>2477</v>
      </c>
      <c r="M16" s="53" t="s">
        <v>2477</v>
      </c>
      <c r="N16" s="53" t="s">
        <v>2477</v>
      </c>
      <c r="O16" s="53" t="s">
        <v>2477</v>
      </c>
      <c r="P16" s="22">
        <v>26849.699530000002</v>
      </c>
      <c r="Q16" s="20">
        <v>8.8189851897000002E-2</v>
      </c>
      <c r="R16" s="60">
        <v>7.2740773439999998E-3</v>
      </c>
    </row>
    <row r="17" spans="2:18" ht="12.75" customHeight="1" thickBot="1" x14ac:dyDescent="0.25">
      <c r="B17" s="57" t="s">
        <v>2441</v>
      </c>
      <c r="C17" s="14" t="s">
        <v>2202</v>
      </c>
      <c r="D17" s="21">
        <v>11020113</v>
      </c>
      <c r="E17" s="91" t="s">
        <v>2477</v>
      </c>
      <c r="F17" s="14" t="s">
        <v>241</v>
      </c>
      <c r="G17" s="27">
        <v>44977</v>
      </c>
      <c r="H17" s="14" t="s">
        <v>242</v>
      </c>
      <c r="I17" s="24">
        <v>1.45</v>
      </c>
      <c r="J17" s="14" t="s">
        <v>2055</v>
      </c>
      <c r="K17" s="14" t="s">
        <v>49</v>
      </c>
      <c r="L17" s="13">
        <v>6.5199999999999994E-2</v>
      </c>
      <c r="M17" s="13">
        <v>6.4500000000000002E-2</v>
      </c>
      <c r="N17" s="23">
        <v>3802869.84</v>
      </c>
      <c r="O17" s="23">
        <v>100.74</v>
      </c>
      <c r="P17" s="23">
        <v>3831.0110800000002</v>
      </c>
      <c r="Q17" s="13">
        <v>1.2583243227E-2</v>
      </c>
      <c r="R17" s="61">
        <v>1.0378913500000001E-3</v>
      </c>
    </row>
    <row r="18" spans="2:18" ht="12.75" customHeight="1" thickBot="1" x14ac:dyDescent="0.25">
      <c r="B18" s="57" t="s">
        <v>2455</v>
      </c>
      <c r="C18" s="14" t="s">
        <v>2202</v>
      </c>
      <c r="D18" s="21">
        <v>11020402</v>
      </c>
      <c r="E18" s="91" t="s">
        <v>2477</v>
      </c>
      <c r="F18" s="14" t="s">
        <v>241</v>
      </c>
      <c r="G18" s="27">
        <v>45102</v>
      </c>
      <c r="H18" s="14" t="s">
        <v>242</v>
      </c>
      <c r="I18" s="24">
        <v>1.45</v>
      </c>
      <c r="J18" s="14" t="s">
        <v>2055</v>
      </c>
      <c r="K18" s="14" t="s">
        <v>49</v>
      </c>
      <c r="L18" s="13">
        <v>6.5199999999999994E-2</v>
      </c>
      <c r="M18" s="13">
        <v>6.2399999999999997E-2</v>
      </c>
      <c r="N18" s="23">
        <v>964758.12</v>
      </c>
      <c r="O18" s="23">
        <v>101.03</v>
      </c>
      <c r="P18" s="23">
        <v>974.69512999999995</v>
      </c>
      <c r="Q18" s="13">
        <v>3.2014592580000001E-3</v>
      </c>
      <c r="R18" s="61">
        <v>2.6406283399999999E-4</v>
      </c>
    </row>
    <row r="19" spans="2:18" ht="12.75" customHeight="1" thickBot="1" x14ac:dyDescent="0.25">
      <c r="B19" s="57" t="s">
        <v>2466</v>
      </c>
      <c r="C19" s="14" t="s">
        <v>2202</v>
      </c>
      <c r="D19" s="21">
        <v>11020429</v>
      </c>
      <c r="E19" s="91" t="s">
        <v>2477</v>
      </c>
      <c r="F19" s="14" t="s">
        <v>241</v>
      </c>
      <c r="G19" s="27">
        <v>45257</v>
      </c>
      <c r="H19" s="14" t="s">
        <v>242</v>
      </c>
      <c r="I19" s="24">
        <v>1.42</v>
      </c>
      <c r="J19" s="14" t="s">
        <v>2055</v>
      </c>
      <c r="K19" s="14" t="s">
        <v>49</v>
      </c>
      <c r="L19" s="13">
        <v>6.5199999999999994E-2</v>
      </c>
      <c r="M19" s="13">
        <v>9.0800000000000006E-2</v>
      </c>
      <c r="N19" s="23">
        <v>815823.07</v>
      </c>
      <c r="O19" s="23">
        <v>100</v>
      </c>
      <c r="P19" s="23">
        <v>815.82307000000003</v>
      </c>
      <c r="Q19" s="13">
        <v>2.6796320620000001E-3</v>
      </c>
      <c r="R19" s="61">
        <v>2.21021471E-4</v>
      </c>
    </row>
    <row r="20" spans="2:18" ht="12.75" customHeight="1" thickBot="1" x14ac:dyDescent="0.25">
      <c r="B20" s="57" t="s">
        <v>2435</v>
      </c>
      <c r="C20" s="14" t="s">
        <v>2202</v>
      </c>
      <c r="D20" s="21">
        <v>11019931</v>
      </c>
      <c r="E20" s="91" t="s">
        <v>2477</v>
      </c>
      <c r="F20" s="14" t="s">
        <v>241</v>
      </c>
      <c r="G20" s="27">
        <v>44896</v>
      </c>
      <c r="H20" s="14" t="s">
        <v>242</v>
      </c>
      <c r="I20" s="24">
        <v>3.92</v>
      </c>
      <c r="J20" s="14" t="s">
        <v>2055</v>
      </c>
      <c r="K20" s="14" t="s">
        <v>49</v>
      </c>
      <c r="L20" s="13">
        <v>3.7999999999999999E-2</v>
      </c>
      <c r="M20" s="13">
        <v>0.1055</v>
      </c>
      <c r="N20" s="23">
        <v>732876.71</v>
      </c>
      <c r="O20" s="23">
        <v>96.89</v>
      </c>
      <c r="P20" s="23">
        <v>710.08424000000002</v>
      </c>
      <c r="Q20" s="13">
        <v>2.3323249439999999E-3</v>
      </c>
      <c r="R20" s="61">
        <v>1.92374878E-4</v>
      </c>
    </row>
    <row r="21" spans="2:18" ht="12.75" customHeight="1" thickBot="1" x14ac:dyDescent="0.25">
      <c r="B21" s="57" t="s">
        <v>2398</v>
      </c>
      <c r="C21" s="14" t="s">
        <v>2202</v>
      </c>
      <c r="D21" s="21">
        <v>11019227</v>
      </c>
      <c r="E21" s="91" t="s">
        <v>2477</v>
      </c>
      <c r="F21" s="14" t="s">
        <v>241</v>
      </c>
      <c r="G21" s="27">
        <v>44434</v>
      </c>
      <c r="H21" s="14" t="s">
        <v>242</v>
      </c>
      <c r="I21" s="24">
        <v>5.42</v>
      </c>
      <c r="J21" s="14" t="s">
        <v>2055</v>
      </c>
      <c r="K21" s="14" t="s">
        <v>49</v>
      </c>
      <c r="L21" s="13">
        <v>3.7999999999999999E-2</v>
      </c>
      <c r="M21" s="13">
        <v>7.7600000000000002E-2</v>
      </c>
      <c r="N21" s="23">
        <v>7661962.1900000004</v>
      </c>
      <c r="O21" s="23">
        <v>89.09</v>
      </c>
      <c r="P21" s="23">
        <v>6826.0421200000001</v>
      </c>
      <c r="Q21" s="13">
        <v>2.2420647312000001E-2</v>
      </c>
      <c r="R21" s="61">
        <v>1.8493003350000001E-3</v>
      </c>
    </row>
    <row r="22" spans="2:18" ht="12.75" customHeight="1" thickBot="1" x14ac:dyDescent="0.25">
      <c r="B22" s="57" t="s">
        <v>2399</v>
      </c>
      <c r="C22" s="14" t="s">
        <v>2202</v>
      </c>
      <c r="D22" s="21">
        <v>11019271</v>
      </c>
      <c r="E22" s="91" t="s">
        <v>2477</v>
      </c>
      <c r="F22" s="14" t="s">
        <v>241</v>
      </c>
      <c r="G22" s="27">
        <v>44483</v>
      </c>
      <c r="H22" s="14" t="s">
        <v>242</v>
      </c>
      <c r="I22" s="24">
        <v>5.42</v>
      </c>
      <c r="J22" s="14" t="s">
        <v>2055</v>
      </c>
      <c r="K22" s="14" t="s">
        <v>49</v>
      </c>
      <c r="L22" s="13">
        <v>3.7999999999999999E-2</v>
      </c>
      <c r="M22" s="13">
        <v>7.6799999999999993E-2</v>
      </c>
      <c r="N22" s="23">
        <v>274423.34000000003</v>
      </c>
      <c r="O22" s="23">
        <v>89.43</v>
      </c>
      <c r="P22" s="23">
        <v>245.41678999999999</v>
      </c>
      <c r="Q22" s="13">
        <v>8.0608985300000002E-4</v>
      </c>
      <c r="R22" s="61">
        <v>6.6487921405582098E-5</v>
      </c>
    </row>
    <row r="23" spans="2:18" ht="12.75" customHeight="1" thickBot="1" x14ac:dyDescent="0.25">
      <c r="B23" s="57" t="s">
        <v>2400</v>
      </c>
      <c r="C23" s="14" t="s">
        <v>2202</v>
      </c>
      <c r="D23" s="21">
        <v>11019269</v>
      </c>
      <c r="E23" s="91" t="s">
        <v>2477</v>
      </c>
      <c r="F23" s="14" t="s">
        <v>241</v>
      </c>
      <c r="G23" s="27">
        <v>44482</v>
      </c>
      <c r="H23" s="14" t="s">
        <v>242</v>
      </c>
      <c r="I23" s="24">
        <v>5.42</v>
      </c>
      <c r="J23" s="14" t="s">
        <v>2055</v>
      </c>
      <c r="K23" s="14" t="s">
        <v>49</v>
      </c>
      <c r="L23" s="13">
        <v>3.7999999999999999E-2</v>
      </c>
      <c r="M23" s="13">
        <v>8.9899999999999994E-2</v>
      </c>
      <c r="N23" s="23">
        <v>1055474.3799999999</v>
      </c>
      <c r="O23" s="23">
        <v>83.39</v>
      </c>
      <c r="P23" s="23">
        <v>880.16008999999997</v>
      </c>
      <c r="Q23" s="13">
        <v>2.8909518289999998E-3</v>
      </c>
      <c r="R23" s="61">
        <v>2.38451553E-4</v>
      </c>
    </row>
    <row r="24" spans="2:18" ht="12.75" customHeight="1" thickBot="1" x14ac:dyDescent="0.25">
      <c r="B24" s="57" t="s">
        <v>2402</v>
      </c>
      <c r="C24" s="14" t="s">
        <v>2202</v>
      </c>
      <c r="D24" s="21">
        <v>11019576</v>
      </c>
      <c r="E24" s="91" t="s">
        <v>2477</v>
      </c>
      <c r="F24" s="14" t="s">
        <v>241</v>
      </c>
      <c r="G24" s="27">
        <v>44616</v>
      </c>
      <c r="H24" s="14" t="s">
        <v>242</v>
      </c>
      <c r="I24" s="24">
        <v>5.42</v>
      </c>
      <c r="J24" s="14" t="s">
        <v>2055</v>
      </c>
      <c r="K24" s="14" t="s">
        <v>49</v>
      </c>
      <c r="L24" s="13">
        <v>3.7999999999999999E-2</v>
      </c>
      <c r="M24" s="13">
        <v>6.4899999999999999E-2</v>
      </c>
      <c r="N24" s="23">
        <v>6411030</v>
      </c>
      <c r="O24" s="23">
        <v>93.28</v>
      </c>
      <c r="P24" s="23">
        <v>5980.2087799999999</v>
      </c>
      <c r="Q24" s="13">
        <v>1.9642444267E-2</v>
      </c>
      <c r="R24" s="61">
        <v>1.6201485289999999E-3</v>
      </c>
    </row>
    <row r="25" spans="2:18" ht="12.75" customHeight="1" thickBot="1" x14ac:dyDescent="0.25">
      <c r="B25" s="57" t="s">
        <v>2406</v>
      </c>
      <c r="C25" s="14" t="s">
        <v>2202</v>
      </c>
      <c r="D25" s="21">
        <v>11019588</v>
      </c>
      <c r="E25" s="91" t="s">
        <v>2477</v>
      </c>
      <c r="F25" s="14" t="s">
        <v>241</v>
      </c>
      <c r="G25" s="27">
        <v>44651</v>
      </c>
      <c r="H25" s="14" t="s">
        <v>242</v>
      </c>
      <c r="I25" s="14">
        <v>6.95</v>
      </c>
      <c r="J25" s="14" t="s">
        <v>2055</v>
      </c>
      <c r="K25" s="14" t="s">
        <v>49</v>
      </c>
      <c r="L25" s="13">
        <v>0</v>
      </c>
      <c r="M25" s="37">
        <v>0.1062</v>
      </c>
      <c r="N25" s="23">
        <v>6248440</v>
      </c>
      <c r="O25" s="23">
        <v>99.03</v>
      </c>
      <c r="P25" s="23">
        <v>6187.8301300000003</v>
      </c>
      <c r="Q25" s="13">
        <v>2.0324392164000001E-2</v>
      </c>
      <c r="R25" s="61">
        <v>1.6763969699999999E-3</v>
      </c>
    </row>
    <row r="26" spans="2:18" ht="12.75" customHeight="1" thickBot="1" x14ac:dyDescent="0.25">
      <c r="B26" s="57" t="s">
        <v>2414</v>
      </c>
      <c r="C26" s="14" t="s">
        <v>2202</v>
      </c>
      <c r="D26" s="21">
        <v>11019897</v>
      </c>
      <c r="E26" s="91" t="s">
        <v>2477</v>
      </c>
      <c r="F26" s="14" t="s">
        <v>241</v>
      </c>
      <c r="G26" s="27">
        <v>44781</v>
      </c>
      <c r="H26" s="14" t="s">
        <v>242</v>
      </c>
      <c r="I26" s="14">
        <v>6.95</v>
      </c>
      <c r="J26" s="14" t="s">
        <v>2055</v>
      </c>
      <c r="K26" s="14" t="s">
        <v>49</v>
      </c>
      <c r="L26" s="13">
        <v>0</v>
      </c>
      <c r="M26" s="37">
        <v>0.1062</v>
      </c>
      <c r="N26" s="23">
        <v>278172.45</v>
      </c>
      <c r="O26" s="23">
        <v>99.87</v>
      </c>
      <c r="P26" s="23">
        <v>277.81083000000001</v>
      </c>
      <c r="Q26" s="13">
        <v>9.1249050699999999E-4</v>
      </c>
      <c r="R26" s="61">
        <v>7.5264062538914005E-5</v>
      </c>
    </row>
    <row r="27" spans="2:18" ht="12.75" customHeight="1" thickBot="1" x14ac:dyDescent="0.25">
      <c r="B27" s="57" t="s">
        <v>2450</v>
      </c>
      <c r="C27" s="14" t="s">
        <v>2202</v>
      </c>
      <c r="D27" s="21">
        <v>11020126</v>
      </c>
      <c r="E27" s="91" t="s">
        <v>2477</v>
      </c>
      <c r="F27" s="14" t="s">
        <v>241</v>
      </c>
      <c r="G27" s="27">
        <v>45043</v>
      </c>
      <c r="H27" s="14" t="s">
        <v>242</v>
      </c>
      <c r="I27" s="24">
        <v>5.42</v>
      </c>
      <c r="J27" s="14" t="s">
        <v>2055</v>
      </c>
      <c r="K27" s="14" t="s">
        <v>49</v>
      </c>
      <c r="L27" s="13">
        <v>3.7999999999999999E-2</v>
      </c>
      <c r="M27" s="13">
        <v>3.7499999999999999E-2</v>
      </c>
      <c r="N27" s="23">
        <v>117274.93</v>
      </c>
      <c r="O27" s="23">
        <v>102.85</v>
      </c>
      <c r="P27" s="23">
        <v>120.61727</v>
      </c>
      <c r="Q27" s="13">
        <v>3.9617646900000001E-4</v>
      </c>
      <c r="R27" s="61">
        <v>3.2677436486378399E-5</v>
      </c>
    </row>
    <row r="28" spans="2:18" ht="12.75" customHeight="1" thickBot="1" x14ac:dyDescent="0.25">
      <c r="B28" s="56" t="s">
        <v>2206</v>
      </c>
      <c r="C28" s="53" t="s">
        <v>2477</v>
      </c>
      <c r="D28" s="53" t="s">
        <v>2477</v>
      </c>
      <c r="E28" s="53" t="s">
        <v>2477</v>
      </c>
      <c r="F28" s="53" t="s">
        <v>2477</v>
      </c>
      <c r="G28" s="53" t="s">
        <v>2477</v>
      </c>
      <c r="H28" s="53" t="s">
        <v>2477</v>
      </c>
      <c r="I28" s="28" t="s">
        <v>23</v>
      </c>
      <c r="J28" s="53" t="s">
        <v>2477</v>
      </c>
      <c r="K28" s="53" t="s">
        <v>2477</v>
      </c>
      <c r="L28" s="53" t="s">
        <v>2477</v>
      </c>
      <c r="M28" s="53" t="s">
        <v>2477</v>
      </c>
      <c r="N28" s="53" t="s">
        <v>2477</v>
      </c>
      <c r="O28" s="53" t="s">
        <v>2477</v>
      </c>
      <c r="P28" s="53" t="s">
        <v>2477</v>
      </c>
      <c r="Q28" s="53" t="s">
        <v>2477</v>
      </c>
      <c r="R28" s="67" t="s">
        <v>2477</v>
      </c>
    </row>
    <row r="29" spans="2:18" ht="12.75" customHeight="1" thickBot="1" x14ac:dyDescent="0.25">
      <c r="B29" s="56" t="s">
        <v>2207</v>
      </c>
      <c r="C29" s="53" t="s">
        <v>2477</v>
      </c>
      <c r="D29" s="53" t="s">
        <v>2477</v>
      </c>
      <c r="E29" s="53" t="s">
        <v>2477</v>
      </c>
      <c r="F29" s="53" t="s">
        <v>2477</v>
      </c>
      <c r="G29" s="53" t="s">
        <v>2477</v>
      </c>
      <c r="H29" s="53" t="s">
        <v>2477</v>
      </c>
      <c r="I29" s="22">
        <v>2.090615964395</v>
      </c>
      <c r="J29" s="53" t="s">
        <v>2477</v>
      </c>
      <c r="K29" s="53" t="s">
        <v>2477</v>
      </c>
      <c r="L29" s="53" t="s">
        <v>2477</v>
      </c>
      <c r="M29" s="53" t="s">
        <v>2477</v>
      </c>
      <c r="N29" s="53" t="s">
        <v>2477</v>
      </c>
      <c r="O29" s="53" t="s">
        <v>2477</v>
      </c>
      <c r="P29" s="22">
        <v>39603.477180000002</v>
      </c>
      <c r="Q29" s="20">
        <v>0.130080591153</v>
      </c>
      <c r="R29" s="60">
        <v>1.072931024E-2</v>
      </c>
    </row>
    <row r="30" spans="2:18" ht="12.75" customHeight="1" thickBot="1" x14ac:dyDescent="0.25">
      <c r="B30" s="57" t="s">
        <v>2458</v>
      </c>
      <c r="C30" s="14" t="s">
        <v>2202</v>
      </c>
      <c r="D30" s="21">
        <v>11020407</v>
      </c>
      <c r="E30" s="91" t="s">
        <v>2477</v>
      </c>
      <c r="F30" s="14" t="s">
        <v>241</v>
      </c>
      <c r="G30" s="27">
        <v>45118</v>
      </c>
      <c r="H30" s="14" t="s">
        <v>242</v>
      </c>
      <c r="I30" s="24">
        <v>5.37</v>
      </c>
      <c r="J30" s="14" t="s">
        <v>2055</v>
      </c>
      <c r="K30" s="14" t="s">
        <v>49</v>
      </c>
      <c r="L30" s="13">
        <v>0.06</v>
      </c>
      <c r="M30" s="13">
        <v>5.7700000000000001E-2</v>
      </c>
      <c r="N30" s="23">
        <v>660000</v>
      </c>
      <c r="O30" s="23">
        <v>101.17</v>
      </c>
      <c r="P30" s="23">
        <v>667.72199999999998</v>
      </c>
      <c r="Q30" s="13">
        <v>2.1931829890000001E-3</v>
      </c>
      <c r="R30" s="61">
        <v>1.8089816800000001E-4</v>
      </c>
    </row>
    <row r="31" spans="2:18" ht="12.75" customHeight="1" thickBot="1" x14ac:dyDescent="0.25">
      <c r="B31" s="57" t="s">
        <v>2415</v>
      </c>
      <c r="C31" s="14" t="s">
        <v>2202</v>
      </c>
      <c r="D31" s="21">
        <v>11019903</v>
      </c>
      <c r="E31" s="91" t="s">
        <v>2477</v>
      </c>
      <c r="F31" s="14" t="s">
        <v>241</v>
      </c>
      <c r="G31" s="27">
        <v>44791</v>
      </c>
      <c r="H31" s="14" t="s">
        <v>242</v>
      </c>
      <c r="I31" s="24">
        <v>5.27</v>
      </c>
      <c r="J31" s="14" t="s">
        <v>2055</v>
      </c>
      <c r="K31" s="14" t="s">
        <v>49</v>
      </c>
      <c r="L31" s="13">
        <v>0.06</v>
      </c>
      <c r="M31" s="13">
        <v>9.6699999999999994E-2</v>
      </c>
      <c r="N31" s="23">
        <v>40000</v>
      </c>
      <c r="O31" s="23">
        <v>83.43</v>
      </c>
      <c r="P31" s="23">
        <v>33.372</v>
      </c>
      <c r="Q31" s="13">
        <v>1.09612836E-4</v>
      </c>
      <c r="R31" s="61">
        <v>9.0410884811388996E-6</v>
      </c>
    </row>
    <row r="32" spans="2:18" ht="12.75" customHeight="1" thickBot="1" x14ac:dyDescent="0.25">
      <c r="B32" s="57" t="s">
        <v>2416</v>
      </c>
      <c r="C32" s="14" t="s">
        <v>2202</v>
      </c>
      <c r="D32" s="21">
        <v>11019909</v>
      </c>
      <c r="E32" s="91" t="s">
        <v>2477</v>
      </c>
      <c r="F32" s="14" t="s">
        <v>241</v>
      </c>
      <c r="G32" s="27">
        <v>44824</v>
      </c>
      <c r="H32" s="14" t="s">
        <v>242</v>
      </c>
      <c r="I32" s="24">
        <v>5.32</v>
      </c>
      <c r="J32" s="14" t="s">
        <v>2055</v>
      </c>
      <c r="K32" s="14" t="s">
        <v>49</v>
      </c>
      <c r="L32" s="13">
        <v>0.06</v>
      </c>
      <c r="M32" s="13">
        <v>7.8E-2</v>
      </c>
      <c r="N32" s="23">
        <v>34500</v>
      </c>
      <c r="O32" s="23">
        <v>91.39</v>
      </c>
      <c r="P32" s="23">
        <v>31.52955</v>
      </c>
      <c r="Q32" s="13">
        <v>1.03561171E-4</v>
      </c>
      <c r="R32" s="61">
        <v>8.5419348951364294E-6</v>
      </c>
    </row>
    <row r="33" spans="2:18" ht="12.75" customHeight="1" thickBot="1" x14ac:dyDescent="0.25">
      <c r="B33" s="57" t="s">
        <v>2444</v>
      </c>
      <c r="C33" s="14" t="s">
        <v>2202</v>
      </c>
      <c r="D33" s="21">
        <v>11020117</v>
      </c>
      <c r="E33" s="91" t="s">
        <v>2477</v>
      </c>
      <c r="F33" s="14" t="s">
        <v>241</v>
      </c>
      <c r="G33" s="27">
        <v>44999</v>
      </c>
      <c r="H33" s="14" t="s">
        <v>242</v>
      </c>
      <c r="I33" s="24">
        <v>5.38</v>
      </c>
      <c r="J33" s="14" t="s">
        <v>2055</v>
      </c>
      <c r="K33" s="14" t="s">
        <v>49</v>
      </c>
      <c r="L33" s="13">
        <v>0.06</v>
      </c>
      <c r="M33" s="13">
        <v>5.4699999999999999E-2</v>
      </c>
      <c r="N33" s="23">
        <v>120000</v>
      </c>
      <c r="O33" s="23">
        <v>102.72</v>
      </c>
      <c r="P33" s="23">
        <v>123.264</v>
      </c>
      <c r="Q33" s="13">
        <v>4.0486985299999998E-4</v>
      </c>
      <c r="R33" s="61">
        <v>3.3394484314368502E-5</v>
      </c>
    </row>
    <row r="34" spans="2:18" ht="12.75" customHeight="1" thickBot="1" x14ac:dyDescent="0.25">
      <c r="B34" s="57" t="s">
        <v>2446</v>
      </c>
      <c r="C34" s="14" t="s">
        <v>2202</v>
      </c>
      <c r="D34" s="21">
        <v>11020121</v>
      </c>
      <c r="E34" s="91" t="s">
        <v>2477</v>
      </c>
      <c r="F34" s="14" t="s">
        <v>241</v>
      </c>
      <c r="G34" s="27">
        <v>45019</v>
      </c>
      <c r="H34" s="14" t="s">
        <v>242</v>
      </c>
      <c r="I34" s="24">
        <v>5.38</v>
      </c>
      <c r="J34" s="14" t="s">
        <v>2055</v>
      </c>
      <c r="K34" s="14" t="s">
        <v>49</v>
      </c>
      <c r="L34" s="13">
        <v>0.06</v>
      </c>
      <c r="M34" s="13">
        <v>5.45E-2</v>
      </c>
      <c r="N34" s="23">
        <v>50000</v>
      </c>
      <c r="O34" s="23">
        <v>102.84</v>
      </c>
      <c r="P34" s="23">
        <v>51.42</v>
      </c>
      <c r="Q34" s="13">
        <v>1.68892846E-4</v>
      </c>
      <c r="R34" s="61">
        <v>1.39306235676664E-5</v>
      </c>
    </row>
    <row r="35" spans="2:18" ht="12.75" customHeight="1" thickBot="1" x14ac:dyDescent="0.25">
      <c r="B35" s="57" t="s">
        <v>2451</v>
      </c>
      <c r="C35" s="14" t="s">
        <v>2202</v>
      </c>
      <c r="D35" s="21">
        <v>11020130</v>
      </c>
      <c r="E35" s="91" t="s">
        <v>2477</v>
      </c>
      <c r="F35" s="14" t="s">
        <v>241</v>
      </c>
      <c r="G35" s="27">
        <v>45069</v>
      </c>
      <c r="H35" s="14" t="s">
        <v>242</v>
      </c>
      <c r="I35" s="24">
        <v>5.37</v>
      </c>
      <c r="J35" s="14" t="s">
        <v>2055</v>
      </c>
      <c r="K35" s="14" t="s">
        <v>49</v>
      </c>
      <c r="L35" s="13">
        <v>0.06</v>
      </c>
      <c r="M35" s="13">
        <v>5.6000000000000001E-2</v>
      </c>
      <c r="N35" s="23">
        <v>112819</v>
      </c>
      <c r="O35" s="23">
        <v>102.04</v>
      </c>
      <c r="P35" s="23">
        <v>115.12051</v>
      </c>
      <c r="Q35" s="13">
        <v>3.7812194899999998E-4</v>
      </c>
      <c r="R35" s="61">
        <v>3.1188263121893699E-5</v>
      </c>
    </row>
    <row r="36" spans="2:18" ht="12.75" customHeight="1" thickBot="1" x14ac:dyDescent="0.25">
      <c r="B36" s="57" t="s">
        <v>2453</v>
      </c>
      <c r="C36" s="14" t="s">
        <v>2202</v>
      </c>
      <c r="D36" s="21">
        <v>11020133</v>
      </c>
      <c r="E36" s="91" t="s">
        <v>2477</v>
      </c>
      <c r="F36" s="14" t="s">
        <v>241</v>
      </c>
      <c r="G36" s="27">
        <v>45085</v>
      </c>
      <c r="H36" s="14" t="s">
        <v>242</v>
      </c>
      <c r="I36" s="24">
        <v>5.37</v>
      </c>
      <c r="J36" s="14" t="s">
        <v>2055</v>
      </c>
      <c r="K36" s="14" t="s">
        <v>49</v>
      </c>
      <c r="L36" s="13">
        <v>0.06</v>
      </c>
      <c r="M36" s="13">
        <v>5.6399999999999999E-2</v>
      </c>
      <c r="N36" s="23">
        <v>224000</v>
      </c>
      <c r="O36" s="23">
        <v>101.86</v>
      </c>
      <c r="P36" s="23">
        <v>228.16640000000001</v>
      </c>
      <c r="Q36" s="13">
        <v>7.4942965300000002E-4</v>
      </c>
      <c r="R36" s="61">
        <v>6.1814473535386902E-5</v>
      </c>
    </row>
    <row r="37" spans="2:18" ht="12.75" customHeight="1" thickBot="1" x14ac:dyDescent="0.25">
      <c r="B37" s="57" t="s">
        <v>2454</v>
      </c>
      <c r="C37" s="14" t="s">
        <v>2202</v>
      </c>
      <c r="D37" s="21">
        <v>11020135</v>
      </c>
      <c r="E37" s="91" t="s">
        <v>2477</v>
      </c>
      <c r="F37" s="14" t="s">
        <v>241</v>
      </c>
      <c r="G37" s="27">
        <v>45096</v>
      </c>
      <c r="H37" s="14" t="s">
        <v>242</v>
      </c>
      <c r="I37" s="24">
        <v>5.37</v>
      </c>
      <c r="J37" s="14" t="s">
        <v>2055</v>
      </c>
      <c r="K37" s="14" t="s">
        <v>49</v>
      </c>
      <c r="L37" s="13">
        <v>0.06</v>
      </c>
      <c r="M37" s="13">
        <v>5.7700000000000001E-2</v>
      </c>
      <c r="N37" s="23">
        <v>330000</v>
      </c>
      <c r="O37" s="23">
        <v>101.18</v>
      </c>
      <c r="P37" s="23">
        <v>333.89400000000001</v>
      </c>
      <c r="Q37" s="13">
        <v>1.096699885E-3</v>
      </c>
      <c r="R37" s="61">
        <v>9.0458024611092902E-5</v>
      </c>
    </row>
    <row r="38" spans="2:18" ht="12.75" customHeight="1" thickBot="1" x14ac:dyDescent="0.25">
      <c r="B38" s="57" t="s">
        <v>2460</v>
      </c>
      <c r="C38" s="14" t="s">
        <v>2202</v>
      </c>
      <c r="D38" s="21">
        <v>11020415</v>
      </c>
      <c r="E38" s="91" t="s">
        <v>2477</v>
      </c>
      <c r="F38" s="14" t="s">
        <v>241</v>
      </c>
      <c r="G38" s="27">
        <v>45162</v>
      </c>
      <c r="H38" s="14" t="s">
        <v>242</v>
      </c>
      <c r="I38" s="24">
        <v>5.37</v>
      </c>
      <c r="J38" s="14" t="s">
        <v>2055</v>
      </c>
      <c r="K38" s="14" t="s">
        <v>49</v>
      </c>
      <c r="L38" s="13">
        <v>0.08</v>
      </c>
      <c r="M38" s="13">
        <v>5.8999999999999997E-2</v>
      </c>
      <c r="N38" s="23">
        <v>230957</v>
      </c>
      <c r="O38" s="23">
        <v>100.49</v>
      </c>
      <c r="P38" s="23">
        <v>232.08869000000001</v>
      </c>
      <c r="Q38" s="13">
        <v>7.62312709E-4</v>
      </c>
      <c r="R38" s="61">
        <v>6.2877094023780896E-5</v>
      </c>
    </row>
    <row r="39" spans="2:18" ht="12.75" customHeight="1" thickBot="1" x14ac:dyDescent="0.25">
      <c r="B39" s="57" t="s">
        <v>2464</v>
      </c>
      <c r="C39" s="14" t="s">
        <v>2202</v>
      </c>
      <c r="D39" s="21">
        <v>11020424</v>
      </c>
      <c r="E39" s="91" t="s">
        <v>2477</v>
      </c>
      <c r="F39" s="14" t="s">
        <v>241</v>
      </c>
      <c r="G39" s="27">
        <v>45218</v>
      </c>
      <c r="H39" s="14" t="s">
        <v>242</v>
      </c>
      <c r="I39" s="24">
        <v>5.39</v>
      </c>
      <c r="J39" s="14" t="s">
        <v>2055</v>
      </c>
      <c r="K39" s="14" t="s">
        <v>49</v>
      </c>
      <c r="L39" s="13">
        <v>0.08</v>
      </c>
      <c r="M39" s="13">
        <v>5.1299999999999998E-2</v>
      </c>
      <c r="N39" s="23">
        <v>318000</v>
      </c>
      <c r="O39" s="23">
        <v>104.53</v>
      </c>
      <c r="P39" s="23">
        <v>332.40539999999999</v>
      </c>
      <c r="Q39" s="13">
        <v>1.091810467E-3</v>
      </c>
      <c r="R39" s="61">
        <v>9.0054735497074501E-5</v>
      </c>
    </row>
    <row r="40" spans="2:18" ht="13.5" thickBot="1" x14ac:dyDescent="0.25">
      <c r="B40" s="57" t="s">
        <v>2470</v>
      </c>
      <c r="C40" s="14" t="s">
        <v>2202</v>
      </c>
      <c r="D40" s="21">
        <v>11020436</v>
      </c>
      <c r="E40" s="91" t="s">
        <v>2477</v>
      </c>
      <c r="F40" s="14" t="s">
        <v>241</v>
      </c>
      <c r="G40" s="27">
        <v>45287</v>
      </c>
      <c r="H40" s="14" t="s">
        <v>242</v>
      </c>
      <c r="I40" s="14">
        <v>5.36</v>
      </c>
      <c r="J40" s="14" t="s">
        <v>2055</v>
      </c>
      <c r="K40" s="14" t="s">
        <v>49</v>
      </c>
      <c r="L40" s="13">
        <v>0.08</v>
      </c>
      <c r="M40" s="37">
        <v>6.0999999999999999E-2</v>
      </c>
      <c r="N40" s="23">
        <v>701140</v>
      </c>
      <c r="O40" s="23">
        <v>100</v>
      </c>
      <c r="P40" s="23">
        <v>701.14</v>
      </c>
      <c r="Q40" s="13">
        <v>2.302946917E-3</v>
      </c>
      <c r="R40" s="61">
        <v>1.89951719E-4</v>
      </c>
    </row>
    <row r="41" spans="2:18" ht="13.5" thickBot="1" x14ac:dyDescent="0.25">
      <c r="B41" s="57" t="s">
        <v>2421</v>
      </c>
      <c r="C41" s="14" t="s">
        <v>2202</v>
      </c>
      <c r="D41" s="21">
        <v>11019691</v>
      </c>
      <c r="E41" s="91" t="s">
        <v>2477</v>
      </c>
      <c r="F41" s="14" t="s">
        <v>241</v>
      </c>
      <c r="G41" s="27">
        <v>44728</v>
      </c>
      <c r="H41" s="14" t="s">
        <v>242</v>
      </c>
      <c r="I41" s="24">
        <v>5.4</v>
      </c>
      <c r="J41" s="14" t="s">
        <v>2055</v>
      </c>
      <c r="K41" s="14" t="s">
        <v>49</v>
      </c>
      <c r="L41" s="13">
        <v>0.06</v>
      </c>
      <c r="M41" s="13">
        <v>6.2300000000000001E-2</v>
      </c>
      <c r="N41" s="23">
        <v>2680</v>
      </c>
      <c r="O41" s="23">
        <v>96.65</v>
      </c>
      <c r="P41" s="23">
        <v>2.59022</v>
      </c>
      <c r="Q41" s="13">
        <v>8.5077718626856002E-6</v>
      </c>
      <c r="R41" s="61">
        <v>7.0173822982187497E-7</v>
      </c>
    </row>
    <row r="42" spans="2:18" ht="13.5" thickBot="1" x14ac:dyDescent="0.25">
      <c r="B42" s="57" t="s">
        <v>2417</v>
      </c>
      <c r="C42" s="14" t="s">
        <v>2202</v>
      </c>
      <c r="D42" s="21">
        <v>11019895</v>
      </c>
      <c r="E42" s="91" t="s">
        <v>2477</v>
      </c>
      <c r="F42" s="14" t="s">
        <v>241</v>
      </c>
      <c r="G42" s="27">
        <v>44767</v>
      </c>
      <c r="H42" s="14" t="s">
        <v>242</v>
      </c>
      <c r="I42" s="24">
        <v>5.28</v>
      </c>
      <c r="J42" s="14" t="s">
        <v>2055</v>
      </c>
      <c r="K42" s="14" t="s">
        <v>49</v>
      </c>
      <c r="L42" s="13">
        <v>0.06</v>
      </c>
      <c r="M42" s="13">
        <v>9.2100000000000001E-2</v>
      </c>
      <c r="N42" s="23">
        <v>50000</v>
      </c>
      <c r="O42" s="23">
        <v>85.31</v>
      </c>
      <c r="P42" s="23">
        <v>42.655000000000001</v>
      </c>
      <c r="Q42" s="13">
        <v>1.40103546E-4</v>
      </c>
      <c r="R42" s="61">
        <v>1.15560238871803E-5</v>
      </c>
    </row>
    <row r="43" spans="2:18" ht="13.5" thickBot="1" x14ac:dyDescent="0.25">
      <c r="B43" s="57" t="s">
        <v>2422</v>
      </c>
      <c r="C43" s="14" t="s">
        <v>2202</v>
      </c>
      <c r="D43" s="21">
        <v>11019586</v>
      </c>
      <c r="E43" s="91" t="s">
        <v>2477</v>
      </c>
      <c r="F43" s="14" t="s">
        <v>241</v>
      </c>
      <c r="G43" s="27">
        <v>44640</v>
      </c>
      <c r="H43" s="14" t="s">
        <v>242</v>
      </c>
      <c r="I43" s="24">
        <v>5.39</v>
      </c>
      <c r="J43" s="14" t="s">
        <v>2055</v>
      </c>
      <c r="K43" s="14" t="s">
        <v>49</v>
      </c>
      <c r="L43" s="13">
        <v>0.06</v>
      </c>
      <c r="M43" s="13">
        <v>9.4600000000000004E-2</v>
      </c>
      <c r="N43" s="23">
        <v>444500</v>
      </c>
      <c r="O43" s="23">
        <v>79.73</v>
      </c>
      <c r="P43" s="23">
        <v>354.39985000000001</v>
      </c>
      <c r="Q43" s="13">
        <v>1.164052888E-3</v>
      </c>
      <c r="R43" s="61">
        <v>9.6013436460276697E-5</v>
      </c>
    </row>
    <row r="44" spans="2:18" ht="13.5" thickBot="1" x14ac:dyDescent="0.25">
      <c r="B44" s="57" t="s">
        <v>2434</v>
      </c>
      <c r="C44" s="14" t="s">
        <v>2202</v>
      </c>
      <c r="D44" s="21">
        <v>11019979</v>
      </c>
      <c r="E44" s="91" t="s">
        <v>2477</v>
      </c>
      <c r="F44" s="14" t="s">
        <v>241</v>
      </c>
      <c r="G44" s="27">
        <v>44861</v>
      </c>
      <c r="H44" s="14" t="s">
        <v>242</v>
      </c>
      <c r="I44" s="24">
        <v>5.35</v>
      </c>
      <c r="J44" s="14" t="s">
        <v>2055</v>
      </c>
      <c r="K44" s="14" t="s">
        <v>49</v>
      </c>
      <c r="L44" s="13">
        <v>0.06</v>
      </c>
      <c r="M44" s="13">
        <v>6.6699999999999995E-2</v>
      </c>
      <c r="N44" s="23">
        <v>84000</v>
      </c>
      <c r="O44" s="23">
        <v>96.67</v>
      </c>
      <c r="P44" s="23">
        <v>81.202799999999996</v>
      </c>
      <c r="Q44" s="13">
        <v>2.6671668699999998E-4</v>
      </c>
      <c r="R44" s="61">
        <v>2.1999331766637499E-5</v>
      </c>
    </row>
    <row r="45" spans="2:18" ht="13.5" thickBot="1" x14ac:dyDescent="0.25">
      <c r="B45" s="57" t="s">
        <v>2436</v>
      </c>
      <c r="C45" s="14" t="s">
        <v>2202</v>
      </c>
      <c r="D45" s="21">
        <v>11019936</v>
      </c>
      <c r="E45" s="91" t="s">
        <v>2477</v>
      </c>
      <c r="F45" s="14" t="s">
        <v>241</v>
      </c>
      <c r="G45" s="27">
        <v>44917</v>
      </c>
      <c r="H45" s="14" t="s">
        <v>242</v>
      </c>
      <c r="I45" s="14" t="s">
        <v>23</v>
      </c>
      <c r="J45" s="14" t="s">
        <v>2055</v>
      </c>
      <c r="K45" s="14" t="s">
        <v>49</v>
      </c>
      <c r="L45" s="13">
        <v>0.06</v>
      </c>
      <c r="M45" s="14" t="s">
        <v>24</v>
      </c>
      <c r="N45" s="23">
        <v>108260</v>
      </c>
      <c r="O45" s="23">
        <v>99.52</v>
      </c>
      <c r="P45" s="23">
        <v>107.74035000000001</v>
      </c>
      <c r="Q45" s="13">
        <v>3.5388126E-4</v>
      </c>
      <c r="R45" s="61">
        <v>2.91888420633727E-5</v>
      </c>
    </row>
    <row r="46" spans="2:18" ht="13.5" thickBot="1" x14ac:dyDescent="0.25">
      <c r="B46" s="57" t="s">
        <v>2442</v>
      </c>
      <c r="C46" s="14" t="s">
        <v>2202</v>
      </c>
      <c r="D46" s="21">
        <v>11020115</v>
      </c>
      <c r="E46" s="91" t="s">
        <v>2477</v>
      </c>
      <c r="F46" s="14" t="s">
        <v>241</v>
      </c>
      <c r="G46" s="27">
        <v>44987</v>
      </c>
      <c r="H46" s="14" t="s">
        <v>242</v>
      </c>
      <c r="I46" s="24">
        <v>5.39</v>
      </c>
      <c r="J46" s="14" t="s">
        <v>2055</v>
      </c>
      <c r="K46" s="14" t="s">
        <v>49</v>
      </c>
      <c r="L46" s="13">
        <v>0.06</v>
      </c>
      <c r="M46" s="13">
        <v>5.0900000000000001E-2</v>
      </c>
      <c r="N46" s="23">
        <v>70000</v>
      </c>
      <c r="O46" s="23">
        <v>104.71</v>
      </c>
      <c r="P46" s="23">
        <v>73.296999999999997</v>
      </c>
      <c r="Q46" s="13">
        <v>2.4074949299999999E-4</v>
      </c>
      <c r="R46" s="61">
        <v>1.9857505166068502E-5</v>
      </c>
    </row>
    <row r="47" spans="2:18" ht="13.5" thickBot="1" x14ac:dyDescent="0.25">
      <c r="B47" s="57" t="s">
        <v>2423</v>
      </c>
      <c r="C47" s="14" t="s">
        <v>2202</v>
      </c>
      <c r="D47" s="21">
        <v>11019661</v>
      </c>
      <c r="E47" s="91" t="s">
        <v>2477</v>
      </c>
      <c r="F47" s="14" t="s">
        <v>241</v>
      </c>
      <c r="G47" s="27">
        <v>44665</v>
      </c>
      <c r="H47" s="14" t="s">
        <v>242</v>
      </c>
      <c r="I47" s="24">
        <v>5.4</v>
      </c>
      <c r="J47" s="14" t="s">
        <v>2055</v>
      </c>
      <c r="K47" s="14" t="s">
        <v>49</v>
      </c>
      <c r="L47" s="13">
        <v>0.06</v>
      </c>
      <c r="M47" s="13">
        <v>9.1800000000000007E-2</v>
      </c>
      <c r="N47" s="23">
        <v>307800</v>
      </c>
      <c r="O47" s="23">
        <v>80.84</v>
      </c>
      <c r="P47" s="23">
        <v>248.82552000000001</v>
      </c>
      <c r="Q47" s="13">
        <v>8.1728608199999996E-4</v>
      </c>
      <c r="R47" s="61">
        <v>6.7411409046068497E-5</v>
      </c>
    </row>
    <row r="48" spans="2:18" ht="13.5" thickBot="1" x14ac:dyDescent="0.25">
      <c r="B48" s="57" t="s">
        <v>2447</v>
      </c>
      <c r="C48" s="14" t="s">
        <v>2202</v>
      </c>
      <c r="D48" s="21">
        <v>11020122</v>
      </c>
      <c r="E48" s="91" t="s">
        <v>2477</v>
      </c>
      <c r="F48" s="14" t="s">
        <v>241</v>
      </c>
      <c r="G48" s="27">
        <v>45032</v>
      </c>
      <c r="H48" s="14" t="s">
        <v>242</v>
      </c>
      <c r="I48" s="24">
        <v>5.38</v>
      </c>
      <c r="J48" s="14" t="s">
        <v>2055</v>
      </c>
      <c r="K48" s="14" t="s">
        <v>49</v>
      </c>
      <c r="L48" s="13">
        <v>0.06</v>
      </c>
      <c r="M48" s="13">
        <v>5.4300000000000001E-2</v>
      </c>
      <c r="N48" s="23">
        <v>680000</v>
      </c>
      <c r="O48" s="23">
        <v>102.95</v>
      </c>
      <c r="P48" s="23">
        <v>700.06</v>
      </c>
      <c r="Q48" s="13">
        <v>2.299399576E-3</v>
      </c>
      <c r="R48" s="61">
        <v>1.8965912699999999E-4</v>
      </c>
    </row>
    <row r="49" spans="2:18" ht="13.5" thickBot="1" x14ac:dyDescent="0.25">
      <c r="B49" s="57" t="s">
        <v>2424</v>
      </c>
      <c r="C49" s="14" t="s">
        <v>2202</v>
      </c>
      <c r="D49" s="21">
        <v>11019677</v>
      </c>
      <c r="E49" s="91" t="s">
        <v>2477</v>
      </c>
      <c r="F49" s="14" t="s">
        <v>241</v>
      </c>
      <c r="G49" s="27">
        <v>44684</v>
      </c>
      <c r="H49" s="14" t="s">
        <v>242</v>
      </c>
      <c r="I49" s="24">
        <v>5.41</v>
      </c>
      <c r="J49" s="14" t="s">
        <v>2055</v>
      </c>
      <c r="K49" s="14" t="s">
        <v>49</v>
      </c>
      <c r="L49" s="13">
        <v>0.06</v>
      </c>
      <c r="M49" s="13">
        <v>8.6499999999999994E-2</v>
      </c>
      <c r="N49" s="23">
        <v>70000</v>
      </c>
      <c r="O49" s="23">
        <v>82.99</v>
      </c>
      <c r="P49" s="23">
        <v>58.093000000000004</v>
      </c>
      <c r="Q49" s="13">
        <v>1.9081081499999999E-4</v>
      </c>
      <c r="R49" s="61">
        <v>1.5738461978149401E-5</v>
      </c>
    </row>
    <row r="50" spans="2:18" ht="13.5" thickBot="1" x14ac:dyDescent="0.25">
      <c r="B50" s="57" t="s">
        <v>2425</v>
      </c>
      <c r="C50" s="14" t="s">
        <v>2202</v>
      </c>
      <c r="D50" s="21">
        <v>11019678</v>
      </c>
      <c r="E50" s="91" t="s">
        <v>2477</v>
      </c>
      <c r="F50" s="14" t="s">
        <v>241</v>
      </c>
      <c r="G50" s="27">
        <v>44703</v>
      </c>
      <c r="H50" s="14" t="s">
        <v>242</v>
      </c>
      <c r="I50" s="24">
        <v>5.46</v>
      </c>
      <c r="J50" s="14" t="s">
        <v>2055</v>
      </c>
      <c r="K50" s="14" t="s">
        <v>49</v>
      </c>
      <c r="L50" s="13">
        <v>0.06</v>
      </c>
      <c r="M50" s="13">
        <v>6.2199999999999998E-2</v>
      </c>
      <c r="N50" s="23">
        <v>672463</v>
      </c>
      <c r="O50" s="23">
        <v>93.84</v>
      </c>
      <c r="P50" s="23">
        <v>631.03927999999996</v>
      </c>
      <c r="Q50" s="13">
        <v>2.0726958439999999E-3</v>
      </c>
      <c r="R50" s="61">
        <v>1.7096014499999999E-4</v>
      </c>
    </row>
    <row r="51" spans="2:18" ht="13.5" thickBot="1" x14ac:dyDescent="0.25">
      <c r="B51" s="57" t="s">
        <v>2426</v>
      </c>
      <c r="C51" s="14" t="s">
        <v>2202</v>
      </c>
      <c r="D51" s="21">
        <v>11019682</v>
      </c>
      <c r="E51" s="91" t="s">
        <v>2477</v>
      </c>
      <c r="F51" s="14" t="s">
        <v>241</v>
      </c>
      <c r="G51" s="27">
        <v>44710</v>
      </c>
      <c r="H51" s="14" t="s">
        <v>242</v>
      </c>
      <c r="I51" s="24">
        <v>5.4</v>
      </c>
      <c r="J51" s="14" t="s">
        <v>2055</v>
      </c>
      <c r="K51" s="14" t="s">
        <v>49</v>
      </c>
      <c r="L51" s="13">
        <v>0.06</v>
      </c>
      <c r="M51" s="13">
        <v>6.5100000000000005E-2</v>
      </c>
      <c r="N51" s="23">
        <v>103537</v>
      </c>
      <c r="O51" s="23">
        <v>94.95</v>
      </c>
      <c r="P51" s="23">
        <v>98.30838</v>
      </c>
      <c r="Q51" s="13">
        <v>3.2290124699999999E-4</v>
      </c>
      <c r="R51" s="61">
        <v>2.66335479449067E-5</v>
      </c>
    </row>
    <row r="52" spans="2:18" ht="13.5" thickBot="1" x14ac:dyDescent="0.25">
      <c r="B52" s="57" t="s">
        <v>2427</v>
      </c>
      <c r="C52" s="14" t="s">
        <v>2202</v>
      </c>
      <c r="D52" s="21">
        <v>11019686</v>
      </c>
      <c r="E52" s="91" t="s">
        <v>2477</v>
      </c>
      <c r="F52" s="14" t="s">
        <v>241</v>
      </c>
      <c r="G52" s="27">
        <v>44713</v>
      </c>
      <c r="H52" s="14" t="s">
        <v>242</v>
      </c>
      <c r="I52" s="24">
        <v>5.38</v>
      </c>
      <c r="J52" s="14" t="s">
        <v>2055</v>
      </c>
      <c r="K52" s="14" t="s">
        <v>49</v>
      </c>
      <c r="L52" s="13">
        <v>0.06</v>
      </c>
      <c r="M52" s="13">
        <v>7.2700000000000001E-2</v>
      </c>
      <c r="N52" s="23">
        <v>616320</v>
      </c>
      <c r="O52" s="23">
        <v>91.37</v>
      </c>
      <c r="P52" s="23">
        <v>563.13157999999999</v>
      </c>
      <c r="Q52" s="13">
        <v>1.8496479100000001E-3</v>
      </c>
      <c r="R52" s="61">
        <v>1.5256269999999999E-4</v>
      </c>
    </row>
    <row r="53" spans="2:18" ht="13.5" thickBot="1" x14ac:dyDescent="0.25">
      <c r="B53" s="57" t="s">
        <v>2418</v>
      </c>
      <c r="C53" s="14" t="s">
        <v>2202</v>
      </c>
      <c r="D53" s="21">
        <v>11019892</v>
      </c>
      <c r="E53" s="91" t="s">
        <v>2477</v>
      </c>
      <c r="F53" s="14" t="s">
        <v>241</v>
      </c>
      <c r="G53" s="27">
        <v>44763</v>
      </c>
      <c r="H53" s="14" t="s">
        <v>242</v>
      </c>
      <c r="I53" s="24">
        <v>5.28</v>
      </c>
      <c r="J53" s="14" t="s">
        <v>2055</v>
      </c>
      <c r="K53" s="14" t="s">
        <v>49</v>
      </c>
      <c r="L53" s="13">
        <v>0.06</v>
      </c>
      <c r="M53" s="13">
        <v>9.2299999999999993E-2</v>
      </c>
      <c r="N53" s="23">
        <v>20000</v>
      </c>
      <c r="O53" s="23">
        <v>85.23</v>
      </c>
      <c r="P53" s="23">
        <v>17.045999999999999</v>
      </c>
      <c r="Q53" s="13">
        <v>5.5988865490706799E-5</v>
      </c>
      <c r="R53" s="61">
        <v>4.6180748606464604E-6</v>
      </c>
    </row>
    <row r="54" spans="2:18" ht="13.5" thickBot="1" x14ac:dyDescent="0.25">
      <c r="B54" s="57" t="s">
        <v>2437</v>
      </c>
      <c r="C54" s="14" t="s">
        <v>2202</v>
      </c>
      <c r="D54" s="21">
        <v>11020101</v>
      </c>
      <c r="E54" s="91" t="s">
        <v>2477</v>
      </c>
      <c r="F54" s="14" t="s">
        <v>241</v>
      </c>
      <c r="G54" s="27">
        <v>44931</v>
      </c>
      <c r="H54" s="14" t="s">
        <v>242</v>
      </c>
      <c r="I54" s="24">
        <v>5.36</v>
      </c>
      <c r="J54" s="14" t="s">
        <v>2055</v>
      </c>
      <c r="K54" s="14" t="s">
        <v>49</v>
      </c>
      <c r="L54" s="13">
        <v>0.06</v>
      </c>
      <c r="M54" s="13">
        <v>6.1400000000000003E-2</v>
      </c>
      <c r="N54" s="23">
        <v>16600</v>
      </c>
      <c r="O54" s="23">
        <v>99.31</v>
      </c>
      <c r="P54" s="23">
        <v>16.48546</v>
      </c>
      <c r="Q54" s="13">
        <v>5.4147729818868203E-5</v>
      </c>
      <c r="R54" s="61">
        <v>4.4662142668187704E-6</v>
      </c>
    </row>
    <row r="55" spans="2:18" ht="13.5" thickBot="1" x14ac:dyDescent="0.25">
      <c r="B55" s="57" t="s">
        <v>2438</v>
      </c>
      <c r="C55" s="14" t="s">
        <v>2202</v>
      </c>
      <c r="D55" s="21">
        <v>11020103</v>
      </c>
      <c r="E55" s="91" t="s">
        <v>2477</v>
      </c>
      <c r="F55" s="14" t="s">
        <v>241</v>
      </c>
      <c r="G55" s="27">
        <v>44942</v>
      </c>
      <c r="H55" s="14" t="s">
        <v>242</v>
      </c>
      <c r="I55" s="24">
        <v>5.35</v>
      </c>
      <c r="J55" s="14" t="s">
        <v>2055</v>
      </c>
      <c r="K55" s="14" t="s">
        <v>49</v>
      </c>
      <c r="L55" s="13">
        <v>0.06</v>
      </c>
      <c r="M55" s="13">
        <v>6.4699999999999994E-2</v>
      </c>
      <c r="N55" s="23">
        <v>26600</v>
      </c>
      <c r="O55" s="23">
        <v>97.65</v>
      </c>
      <c r="P55" s="23">
        <v>25.974900000000002</v>
      </c>
      <c r="Q55" s="13">
        <v>8.5316507229529599E-5</v>
      </c>
      <c r="R55" s="61">
        <v>7.0370780651065198E-6</v>
      </c>
    </row>
    <row r="56" spans="2:18" ht="13.5" thickBot="1" x14ac:dyDescent="0.25">
      <c r="B56" s="57" t="s">
        <v>2440</v>
      </c>
      <c r="C56" s="14" t="s">
        <v>2202</v>
      </c>
      <c r="D56" s="21">
        <v>11020107</v>
      </c>
      <c r="E56" s="91" t="s">
        <v>2477</v>
      </c>
      <c r="F56" s="14" t="s">
        <v>241</v>
      </c>
      <c r="G56" s="27">
        <v>44952</v>
      </c>
      <c r="H56" s="14" t="s">
        <v>242</v>
      </c>
      <c r="I56" s="24">
        <v>5.36</v>
      </c>
      <c r="J56" s="14" t="s">
        <v>2055</v>
      </c>
      <c r="K56" s="14" t="s">
        <v>49</v>
      </c>
      <c r="L56" s="13">
        <v>0.06</v>
      </c>
      <c r="M56" s="13">
        <v>6.3600000000000004E-2</v>
      </c>
      <c r="N56" s="23">
        <v>88300</v>
      </c>
      <c r="O56" s="23">
        <v>98.19</v>
      </c>
      <c r="P56" s="23">
        <v>86.701769999999996</v>
      </c>
      <c r="Q56" s="13">
        <v>2.84778466E-4</v>
      </c>
      <c r="R56" s="61">
        <v>2.3489103860762101E-5</v>
      </c>
    </row>
    <row r="57" spans="2:18" ht="13.5" thickBot="1" x14ac:dyDescent="0.25">
      <c r="B57" s="57" t="s">
        <v>2445</v>
      </c>
      <c r="C57" s="14" t="s">
        <v>2202</v>
      </c>
      <c r="D57" s="21">
        <v>11020118</v>
      </c>
      <c r="E57" s="91" t="s">
        <v>2477</v>
      </c>
      <c r="F57" s="14" t="s">
        <v>241</v>
      </c>
      <c r="G57" s="27">
        <v>45000</v>
      </c>
      <c r="H57" s="14" t="s">
        <v>242</v>
      </c>
      <c r="I57" s="24">
        <v>1.1299999999999999</v>
      </c>
      <c r="J57" s="14" t="s">
        <v>2055</v>
      </c>
      <c r="K57" s="14" t="s">
        <v>49</v>
      </c>
      <c r="L57" s="13">
        <v>0.08</v>
      </c>
      <c r="M57" s="13">
        <v>8.0100000000000005E-2</v>
      </c>
      <c r="N57" s="23">
        <v>5917642.8399999999</v>
      </c>
      <c r="O57" s="23">
        <v>100.25</v>
      </c>
      <c r="P57" s="23">
        <v>5932.4369500000003</v>
      </c>
      <c r="Q57" s="13">
        <v>1.9485534108999999E-2</v>
      </c>
      <c r="R57" s="61">
        <v>1.607206261E-3</v>
      </c>
    </row>
    <row r="58" spans="2:18" ht="13.5" thickBot="1" x14ac:dyDescent="0.25">
      <c r="B58" s="57" t="s">
        <v>2443</v>
      </c>
      <c r="C58" s="14" t="s">
        <v>2202</v>
      </c>
      <c r="D58" s="21">
        <v>11020116</v>
      </c>
      <c r="E58" s="91" t="s">
        <v>2477</v>
      </c>
      <c r="F58" s="14" t="s">
        <v>241</v>
      </c>
      <c r="G58" s="27">
        <v>44987</v>
      </c>
      <c r="H58" s="14" t="s">
        <v>242</v>
      </c>
      <c r="I58" s="24">
        <v>1.1299999999999999</v>
      </c>
      <c r="J58" s="14" t="s">
        <v>2055</v>
      </c>
      <c r="K58" s="14" t="s">
        <v>49</v>
      </c>
      <c r="L58" s="13">
        <v>0.08</v>
      </c>
      <c r="M58" s="13">
        <v>8.3500000000000005E-2</v>
      </c>
      <c r="N58" s="23">
        <v>11082357.16</v>
      </c>
      <c r="O58" s="23">
        <v>99.89</v>
      </c>
      <c r="P58" s="23">
        <v>11070.166569999999</v>
      </c>
      <c r="Q58" s="13">
        <v>3.6360792388000003E-2</v>
      </c>
      <c r="R58" s="61">
        <v>2.9991116939999999E-3</v>
      </c>
    </row>
    <row r="59" spans="2:18" ht="13.5" thickBot="1" x14ac:dyDescent="0.25">
      <c r="B59" s="57" t="s">
        <v>2456</v>
      </c>
      <c r="C59" s="14" t="s">
        <v>2202</v>
      </c>
      <c r="D59" s="21">
        <v>11020406</v>
      </c>
      <c r="E59" s="91" t="s">
        <v>2477</v>
      </c>
      <c r="F59" s="14" t="s">
        <v>241</v>
      </c>
      <c r="G59" s="27">
        <v>45105</v>
      </c>
      <c r="H59" s="14" t="s">
        <v>242</v>
      </c>
      <c r="I59" s="24">
        <v>1.43</v>
      </c>
      <c r="J59" s="14" t="s">
        <v>2055</v>
      </c>
      <c r="K59" s="14" t="s">
        <v>49</v>
      </c>
      <c r="L59" s="13">
        <v>0.1095</v>
      </c>
      <c r="M59" s="13">
        <v>0.1128</v>
      </c>
      <c r="N59" s="23">
        <v>2000000</v>
      </c>
      <c r="O59" s="23">
        <v>99.76</v>
      </c>
      <c r="P59" s="23">
        <v>1995.2</v>
      </c>
      <c r="Q59" s="13">
        <v>6.5533840439999996E-3</v>
      </c>
      <c r="R59" s="61">
        <v>5.4053636900000003E-4</v>
      </c>
    </row>
    <row r="60" spans="2:18" ht="13.5" thickBot="1" x14ac:dyDescent="0.25">
      <c r="B60" s="57" t="s">
        <v>2428</v>
      </c>
      <c r="C60" s="14" t="s">
        <v>2202</v>
      </c>
      <c r="D60" s="21">
        <v>11019683</v>
      </c>
      <c r="E60" s="91" t="s">
        <v>2477</v>
      </c>
      <c r="F60" s="14" t="s">
        <v>241</v>
      </c>
      <c r="G60" s="27">
        <v>44711</v>
      </c>
      <c r="H60" s="14" t="s">
        <v>242</v>
      </c>
      <c r="I60" s="24">
        <v>2.2599999999999998</v>
      </c>
      <c r="J60" s="14" t="s">
        <v>65</v>
      </c>
      <c r="K60" s="14" t="s">
        <v>49</v>
      </c>
      <c r="L60" s="13">
        <v>6.9000000000000006E-2</v>
      </c>
      <c r="M60" s="13">
        <v>0.1125</v>
      </c>
      <c r="N60" s="23">
        <v>8000000</v>
      </c>
      <c r="O60" s="23">
        <v>91.61</v>
      </c>
      <c r="P60" s="23">
        <v>7328.8</v>
      </c>
      <c r="Q60" s="13">
        <v>2.4071993276999999E-2</v>
      </c>
      <c r="R60" s="61">
        <v>1.98550669E-3</v>
      </c>
    </row>
    <row r="61" spans="2:18" ht="13.5" thickBot="1" x14ac:dyDescent="0.25">
      <c r="B61" s="57" t="s">
        <v>2429</v>
      </c>
      <c r="C61" s="14" t="s">
        <v>2202</v>
      </c>
      <c r="D61" s="21">
        <v>11019685</v>
      </c>
      <c r="E61" s="91" t="s">
        <v>2477</v>
      </c>
      <c r="F61" s="14" t="s">
        <v>241</v>
      </c>
      <c r="G61" s="27">
        <v>44711</v>
      </c>
      <c r="H61" s="14" t="s">
        <v>242</v>
      </c>
      <c r="I61" s="24">
        <v>2.2599999999999998</v>
      </c>
      <c r="J61" s="14" t="s">
        <v>65</v>
      </c>
      <c r="K61" s="14" t="s">
        <v>49</v>
      </c>
      <c r="L61" s="13">
        <v>6.9000000000000006E-2</v>
      </c>
      <c r="M61" s="13">
        <v>0.1125</v>
      </c>
      <c r="N61" s="23">
        <v>4000000</v>
      </c>
      <c r="O61" s="23">
        <v>91.61</v>
      </c>
      <c r="P61" s="23">
        <v>3664.4</v>
      </c>
      <c r="Q61" s="13">
        <v>1.2035996638E-2</v>
      </c>
      <c r="R61" s="61">
        <v>9.92753345E-4</v>
      </c>
    </row>
    <row r="62" spans="2:18" ht="13.5" thickBot="1" x14ac:dyDescent="0.25">
      <c r="B62" s="57" t="s">
        <v>2419</v>
      </c>
      <c r="C62" s="14" t="s">
        <v>2202</v>
      </c>
      <c r="D62" s="21">
        <v>11019896</v>
      </c>
      <c r="E62" s="91" t="s">
        <v>2477</v>
      </c>
      <c r="F62" s="14" t="s">
        <v>241</v>
      </c>
      <c r="G62" s="27">
        <v>44767</v>
      </c>
      <c r="H62" s="14" t="s">
        <v>242</v>
      </c>
      <c r="I62" s="24">
        <v>2.23</v>
      </c>
      <c r="J62" s="14" t="s">
        <v>65</v>
      </c>
      <c r="K62" s="14" t="s">
        <v>49</v>
      </c>
      <c r="L62" s="13">
        <v>6.9000000000000006E-2</v>
      </c>
      <c r="M62" s="13">
        <v>0.12509999999999999</v>
      </c>
      <c r="N62" s="23">
        <v>4000000</v>
      </c>
      <c r="O62" s="23">
        <v>91.37</v>
      </c>
      <c r="P62" s="23">
        <v>3654.8</v>
      </c>
      <c r="Q62" s="13">
        <v>1.2004464717999999E-2</v>
      </c>
      <c r="R62" s="61">
        <v>9.9015252800000006E-4</v>
      </c>
    </row>
    <row r="63" spans="2:18" ht="13.5" thickBot="1" x14ac:dyDescent="0.25">
      <c r="B63" s="56" t="s">
        <v>2208</v>
      </c>
      <c r="C63" s="53" t="s">
        <v>2477</v>
      </c>
      <c r="D63" s="53" t="s">
        <v>2477</v>
      </c>
      <c r="E63" s="53" t="s">
        <v>2477</v>
      </c>
      <c r="F63" s="53" t="s">
        <v>2477</v>
      </c>
      <c r="G63" s="53" t="s">
        <v>2477</v>
      </c>
      <c r="H63" s="53" t="s">
        <v>2477</v>
      </c>
      <c r="I63" s="22">
        <v>4.3379057785950002</v>
      </c>
      <c r="J63" s="53" t="s">
        <v>2477</v>
      </c>
      <c r="K63" s="53" t="s">
        <v>2477</v>
      </c>
      <c r="L63" s="53" t="s">
        <v>2477</v>
      </c>
      <c r="M63" s="53" t="s">
        <v>2477</v>
      </c>
      <c r="N63" s="53" t="s">
        <v>2477</v>
      </c>
      <c r="O63" s="53" t="s">
        <v>2477</v>
      </c>
      <c r="P63" s="22">
        <v>18006.746999999999</v>
      </c>
      <c r="Q63" s="20">
        <v>5.9144511070000003E-2</v>
      </c>
      <c r="R63" s="60">
        <v>4.8783588900000001E-3</v>
      </c>
    </row>
    <row r="64" spans="2:18" ht="13.5" thickBot="1" x14ac:dyDescent="0.25">
      <c r="B64" s="57" t="s">
        <v>2463</v>
      </c>
      <c r="C64" s="14" t="s">
        <v>2202</v>
      </c>
      <c r="D64" s="21">
        <v>11020489</v>
      </c>
      <c r="E64" s="91" t="s">
        <v>2477</v>
      </c>
      <c r="F64" s="14" t="s">
        <v>241</v>
      </c>
      <c r="G64" s="27">
        <v>45201</v>
      </c>
      <c r="H64" s="14" t="s">
        <v>242</v>
      </c>
      <c r="I64" s="26">
        <v>1</v>
      </c>
      <c r="J64" s="14" t="s">
        <v>2209</v>
      </c>
      <c r="K64" s="14" t="s">
        <v>50</v>
      </c>
      <c r="L64" s="13">
        <v>0.1</v>
      </c>
      <c r="M64" s="13">
        <v>0.1018</v>
      </c>
      <c r="N64" s="23">
        <v>67500</v>
      </c>
      <c r="O64" s="23">
        <v>102.07</v>
      </c>
      <c r="P64" s="23">
        <v>249.89033000000001</v>
      </c>
      <c r="Q64" s="13">
        <v>8.20783531E-4</v>
      </c>
      <c r="R64" s="61">
        <v>6.7699885655969004E-5</v>
      </c>
    </row>
    <row r="65" spans="2:18" ht="13.5" thickBot="1" x14ac:dyDescent="0.25">
      <c r="B65" s="57" t="s">
        <v>2403</v>
      </c>
      <c r="C65" s="14" t="s">
        <v>2202</v>
      </c>
      <c r="D65" s="21">
        <v>53089173</v>
      </c>
      <c r="E65" s="91" t="s">
        <v>2477</v>
      </c>
      <c r="F65" s="14" t="s">
        <v>241</v>
      </c>
      <c r="G65" s="27">
        <v>44370</v>
      </c>
      <c r="H65" s="14" t="s">
        <v>242</v>
      </c>
      <c r="I65" s="24">
        <v>3.25</v>
      </c>
      <c r="J65" s="14" t="s">
        <v>2055</v>
      </c>
      <c r="K65" s="14" t="s">
        <v>49</v>
      </c>
      <c r="L65" s="13">
        <v>0.1</v>
      </c>
      <c r="M65" s="13">
        <v>0.24030000000000001</v>
      </c>
      <c r="N65" s="23">
        <v>1502383</v>
      </c>
      <c r="O65" s="23">
        <v>95.53</v>
      </c>
      <c r="P65" s="23">
        <v>1435.22648</v>
      </c>
      <c r="Q65" s="13">
        <v>4.7141090180000001E-3</v>
      </c>
      <c r="R65" s="61">
        <v>3.8882924499999998E-4</v>
      </c>
    </row>
    <row r="66" spans="2:18" ht="13.5" thickBot="1" x14ac:dyDescent="0.25">
      <c r="B66" s="57" t="s">
        <v>2468</v>
      </c>
      <c r="C66" s="14" t="s">
        <v>2202</v>
      </c>
      <c r="D66" s="21">
        <v>11020498</v>
      </c>
      <c r="E66" s="91" t="s">
        <v>2477</v>
      </c>
      <c r="F66" s="14" t="s">
        <v>241</v>
      </c>
      <c r="G66" s="27">
        <v>45260</v>
      </c>
      <c r="H66" s="14" t="s">
        <v>242</v>
      </c>
      <c r="I66" s="26">
        <v>1</v>
      </c>
      <c r="J66" s="14" t="s">
        <v>2209</v>
      </c>
      <c r="K66" s="14" t="s">
        <v>50</v>
      </c>
      <c r="L66" s="13">
        <v>0.1</v>
      </c>
      <c r="M66" s="13">
        <v>9.4899999999999998E-2</v>
      </c>
      <c r="N66" s="23">
        <v>33750</v>
      </c>
      <c r="O66" s="23">
        <v>100</v>
      </c>
      <c r="P66" s="23">
        <v>122.41125</v>
      </c>
      <c r="Q66" s="13">
        <v>4.0206893100000002E-4</v>
      </c>
      <c r="R66" s="61">
        <v>3.3163458658061103E-5</v>
      </c>
    </row>
    <row r="67" spans="2:18" ht="13.5" thickBot="1" x14ac:dyDescent="0.25">
      <c r="B67" s="57" t="s">
        <v>2420</v>
      </c>
      <c r="C67" s="14" t="s">
        <v>2202</v>
      </c>
      <c r="D67" s="21">
        <v>11019891</v>
      </c>
      <c r="E67" s="91" t="s">
        <v>2477</v>
      </c>
      <c r="F67" s="14" t="s">
        <v>241</v>
      </c>
      <c r="G67" s="27">
        <v>44761</v>
      </c>
      <c r="H67" s="14" t="s">
        <v>242</v>
      </c>
      <c r="I67" s="24">
        <v>3.25</v>
      </c>
      <c r="J67" s="14" t="s">
        <v>2055</v>
      </c>
      <c r="K67" s="14" t="s">
        <v>49</v>
      </c>
      <c r="L67" s="13">
        <v>0.1</v>
      </c>
      <c r="M67" s="13">
        <v>0.18840000000000001</v>
      </c>
      <c r="N67" s="23">
        <v>134714.91</v>
      </c>
      <c r="O67" s="23">
        <v>97.23</v>
      </c>
      <c r="P67" s="23">
        <v>130.98330999999999</v>
      </c>
      <c r="Q67" s="13">
        <v>4.3022450499999998E-4</v>
      </c>
      <c r="R67" s="61">
        <v>3.54857873445537E-5</v>
      </c>
    </row>
    <row r="68" spans="2:18" ht="13.5" thickBot="1" x14ac:dyDescent="0.25">
      <c r="B68" s="57" t="s">
        <v>2404</v>
      </c>
      <c r="C68" s="14" t="s">
        <v>2202</v>
      </c>
      <c r="D68" s="21">
        <v>11019581</v>
      </c>
      <c r="E68" s="91" t="s">
        <v>2477</v>
      </c>
      <c r="F68" s="14" t="s">
        <v>241</v>
      </c>
      <c r="G68" s="27">
        <v>44629</v>
      </c>
      <c r="H68" s="14" t="s">
        <v>242</v>
      </c>
      <c r="I68" s="24">
        <v>4.7</v>
      </c>
      <c r="J68" s="14" t="s">
        <v>2055</v>
      </c>
      <c r="K68" s="14" t="s">
        <v>49</v>
      </c>
      <c r="L68" s="13">
        <v>3.7999999999999999E-2</v>
      </c>
      <c r="M68" s="13">
        <v>6.54E-2</v>
      </c>
      <c r="N68" s="23">
        <v>870103.01</v>
      </c>
      <c r="O68" s="23">
        <v>88.65</v>
      </c>
      <c r="P68" s="23">
        <v>771.34631999999999</v>
      </c>
      <c r="Q68" s="13">
        <v>2.5335448400000001E-3</v>
      </c>
      <c r="R68" s="61">
        <v>2.0897190199999999E-4</v>
      </c>
    </row>
    <row r="69" spans="2:18" ht="13.5" thickBot="1" x14ac:dyDescent="0.25">
      <c r="B69" s="57" t="s">
        <v>2405</v>
      </c>
      <c r="C69" s="14" t="s">
        <v>2202</v>
      </c>
      <c r="D69" s="21">
        <v>11019587</v>
      </c>
      <c r="E69" s="91" t="s">
        <v>2477</v>
      </c>
      <c r="F69" s="14" t="s">
        <v>241</v>
      </c>
      <c r="G69" s="27">
        <v>44644</v>
      </c>
      <c r="H69" s="14" t="s">
        <v>242</v>
      </c>
      <c r="I69" s="24">
        <v>4.71</v>
      </c>
      <c r="J69" s="14" t="s">
        <v>2055</v>
      </c>
      <c r="K69" s="14" t="s">
        <v>49</v>
      </c>
      <c r="L69" s="13">
        <v>3.7999999999999999E-2</v>
      </c>
      <c r="M69" s="13">
        <v>5.7799999999999997E-2</v>
      </c>
      <c r="N69" s="23">
        <v>13827582.859999999</v>
      </c>
      <c r="O69" s="23">
        <v>91.68</v>
      </c>
      <c r="P69" s="23">
        <v>12677.12797</v>
      </c>
      <c r="Q69" s="13">
        <v>4.1638977632000002E-2</v>
      </c>
      <c r="R69" s="61">
        <v>3.4344670880000002E-3</v>
      </c>
    </row>
    <row r="70" spans="2:18" ht="13.5" thickBot="1" x14ac:dyDescent="0.25">
      <c r="B70" s="57" t="s">
        <v>2430</v>
      </c>
      <c r="C70" s="14" t="s">
        <v>2202</v>
      </c>
      <c r="D70" s="21">
        <v>11019675</v>
      </c>
      <c r="E70" s="91" t="s">
        <v>2477</v>
      </c>
      <c r="F70" s="14" t="s">
        <v>241</v>
      </c>
      <c r="G70" s="27">
        <v>44683</v>
      </c>
      <c r="H70" s="14" t="s">
        <v>242</v>
      </c>
      <c r="I70" s="24">
        <v>4.72</v>
      </c>
      <c r="J70" s="14" t="s">
        <v>2055</v>
      </c>
      <c r="K70" s="14" t="s">
        <v>49</v>
      </c>
      <c r="L70" s="13">
        <v>3.7999999999999999E-2</v>
      </c>
      <c r="M70" s="13">
        <v>5.2200000000000003E-2</v>
      </c>
      <c r="N70" s="23">
        <v>921838.86</v>
      </c>
      <c r="O70" s="23">
        <v>93.99</v>
      </c>
      <c r="P70" s="23">
        <v>866.43633999999997</v>
      </c>
      <c r="Q70" s="13">
        <v>2.8458751430000002E-3</v>
      </c>
      <c r="R70" s="61">
        <v>2.3473353700000001E-4</v>
      </c>
    </row>
    <row r="71" spans="2:18" ht="13.5" thickBot="1" x14ac:dyDescent="0.25">
      <c r="B71" s="57" t="s">
        <v>2439</v>
      </c>
      <c r="C71" s="14" t="s">
        <v>2202</v>
      </c>
      <c r="D71" s="21">
        <v>11020105</v>
      </c>
      <c r="E71" s="91" t="s">
        <v>2477</v>
      </c>
      <c r="F71" s="14" t="s">
        <v>241</v>
      </c>
      <c r="G71" s="27">
        <v>44943</v>
      </c>
      <c r="H71" s="14" t="s">
        <v>242</v>
      </c>
      <c r="I71" s="24">
        <v>2.98</v>
      </c>
      <c r="J71" s="14" t="s">
        <v>2055</v>
      </c>
      <c r="K71" s="14" t="s">
        <v>49</v>
      </c>
      <c r="L71" s="13">
        <v>4.2500000000000003E-2</v>
      </c>
      <c r="M71" s="13">
        <v>6.9099999999999995E-2</v>
      </c>
      <c r="N71" s="23">
        <v>1750000</v>
      </c>
      <c r="O71" s="23">
        <v>100.19</v>
      </c>
      <c r="P71" s="23">
        <v>1753.325</v>
      </c>
      <c r="Q71" s="13">
        <v>5.7589274660000004E-3</v>
      </c>
      <c r="R71" s="61">
        <v>4.7500798400000003E-4</v>
      </c>
    </row>
    <row r="72" spans="2:18" ht="13.5" thickBot="1" x14ac:dyDescent="0.25">
      <c r="B72" s="56" t="s">
        <v>2210</v>
      </c>
      <c r="C72" s="53" t="s">
        <v>2477</v>
      </c>
      <c r="D72" s="53" t="s">
        <v>2477</v>
      </c>
      <c r="E72" s="53" t="s">
        <v>2477</v>
      </c>
      <c r="F72" s="53" t="s">
        <v>2477</v>
      </c>
      <c r="G72" s="53" t="s">
        <v>2477</v>
      </c>
      <c r="H72" s="53" t="s">
        <v>2477</v>
      </c>
      <c r="I72" s="22">
        <v>2.714610530206</v>
      </c>
      <c r="J72" s="53" t="s">
        <v>2477</v>
      </c>
      <c r="K72" s="53" t="s">
        <v>2477</v>
      </c>
      <c r="L72" s="53" t="s">
        <v>2477</v>
      </c>
      <c r="M72" s="53" t="s">
        <v>2477</v>
      </c>
      <c r="N72" s="53" t="s">
        <v>2477</v>
      </c>
      <c r="O72" s="53" t="s">
        <v>2477</v>
      </c>
      <c r="P72" s="22">
        <v>63678.058870000001</v>
      </c>
      <c r="Q72" s="20">
        <v>0.20915536036400001</v>
      </c>
      <c r="R72" s="60">
        <v>1.7251557130000001E-2</v>
      </c>
    </row>
    <row r="73" spans="2:18" ht="13.5" thickBot="1" x14ac:dyDescent="0.25">
      <c r="B73" s="56" t="s">
        <v>2211</v>
      </c>
      <c r="C73" s="53" t="s">
        <v>2477</v>
      </c>
      <c r="D73" s="53" t="s">
        <v>2477</v>
      </c>
      <c r="E73" s="53" t="s">
        <v>2477</v>
      </c>
      <c r="F73" s="53" t="s">
        <v>2477</v>
      </c>
      <c r="G73" s="53" t="s">
        <v>2477</v>
      </c>
      <c r="H73" s="53" t="s">
        <v>2477</v>
      </c>
      <c r="I73" s="22">
        <v>2.1685184030059999</v>
      </c>
      <c r="J73" s="53" t="s">
        <v>2477</v>
      </c>
      <c r="K73" s="53" t="s">
        <v>2477</v>
      </c>
      <c r="L73" s="53" t="s">
        <v>2477</v>
      </c>
      <c r="M73" s="53" t="s">
        <v>2477</v>
      </c>
      <c r="N73" s="53" t="s">
        <v>2477</v>
      </c>
      <c r="O73" s="53" t="s">
        <v>2477</v>
      </c>
      <c r="P73" s="22">
        <v>11990.753000000001</v>
      </c>
      <c r="Q73" s="20">
        <v>3.9384527563000003E-2</v>
      </c>
      <c r="R73" s="60">
        <v>3.2485154859999998E-3</v>
      </c>
    </row>
    <row r="74" spans="2:18" ht="13.5" thickBot="1" x14ac:dyDescent="0.25">
      <c r="B74" s="57" t="s">
        <v>2408</v>
      </c>
      <c r="C74" s="14" t="s">
        <v>2202</v>
      </c>
      <c r="D74" s="21">
        <v>53089165</v>
      </c>
      <c r="E74" s="91" t="s">
        <v>2477</v>
      </c>
      <c r="F74" s="14" t="s">
        <v>241</v>
      </c>
      <c r="G74" s="27">
        <v>44349</v>
      </c>
      <c r="H74" s="14" t="s">
        <v>242</v>
      </c>
      <c r="I74" s="24">
        <v>1.92</v>
      </c>
      <c r="J74" s="14" t="s">
        <v>1116</v>
      </c>
      <c r="K74" s="14" t="s">
        <v>51</v>
      </c>
      <c r="L74" s="13">
        <v>5.1999999999999998E-2</v>
      </c>
      <c r="M74" s="13">
        <v>9.5500000000000002E-2</v>
      </c>
      <c r="N74" s="23">
        <v>1209687.49</v>
      </c>
      <c r="O74" s="23">
        <v>115.24</v>
      </c>
      <c r="P74" s="23">
        <v>5592.3463599999995</v>
      </c>
      <c r="Q74" s="13">
        <v>1.8368481058E-2</v>
      </c>
      <c r="R74" s="61">
        <v>1.515069467E-3</v>
      </c>
    </row>
    <row r="75" spans="2:18" ht="13.5" thickBot="1" x14ac:dyDescent="0.25">
      <c r="B75" s="57" t="s">
        <v>2407</v>
      </c>
      <c r="C75" s="14" t="s">
        <v>2202</v>
      </c>
      <c r="D75" s="21">
        <v>53089660</v>
      </c>
      <c r="E75" s="91" t="s">
        <v>2477</v>
      </c>
      <c r="F75" s="14" t="s">
        <v>241</v>
      </c>
      <c r="G75" s="27">
        <v>44390</v>
      </c>
      <c r="H75" s="14" t="s">
        <v>242</v>
      </c>
      <c r="I75" s="24">
        <v>2.5299999999999998</v>
      </c>
      <c r="J75" s="14" t="s">
        <v>1116</v>
      </c>
      <c r="K75" s="14" t="s">
        <v>52</v>
      </c>
      <c r="L75" s="13">
        <v>5.5E-2</v>
      </c>
      <c r="M75" s="13">
        <v>9.2299999999999993E-2</v>
      </c>
      <c r="N75" s="23">
        <v>362963</v>
      </c>
      <c r="O75" s="23">
        <v>106.3</v>
      </c>
      <c r="P75" s="23">
        <v>1782.88032</v>
      </c>
      <c r="Q75" s="13">
        <v>5.8560041309999996E-3</v>
      </c>
      <c r="R75" s="61">
        <v>4.8301506400000001E-4</v>
      </c>
    </row>
    <row r="76" spans="2:18" ht="13.5" thickBot="1" x14ac:dyDescent="0.25">
      <c r="B76" s="57" t="s">
        <v>2409</v>
      </c>
      <c r="C76" s="14" t="s">
        <v>2202</v>
      </c>
      <c r="D76" s="21">
        <v>53089678</v>
      </c>
      <c r="E76" s="91" t="s">
        <v>2477</v>
      </c>
      <c r="F76" s="14" t="s">
        <v>241</v>
      </c>
      <c r="G76" s="27">
        <v>44488</v>
      </c>
      <c r="H76" s="14" t="s">
        <v>242</v>
      </c>
      <c r="I76" s="24">
        <v>2.33</v>
      </c>
      <c r="J76" s="14" t="s">
        <v>1116</v>
      </c>
      <c r="K76" s="14" t="s">
        <v>51</v>
      </c>
      <c r="L76" s="13">
        <v>7.0000000000000007E-2</v>
      </c>
      <c r="M76" s="13">
        <v>0.127</v>
      </c>
      <c r="N76" s="23">
        <v>1045000</v>
      </c>
      <c r="O76" s="23">
        <v>110.1</v>
      </c>
      <c r="P76" s="23">
        <v>4615.5263199999999</v>
      </c>
      <c r="Q76" s="13">
        <v>1.5160042372999999E-2</v>
      </c>
      <c r="R76" s="61">
        <v>1.2504309549999999E-3</v>
      </c>
    </row>
    <row r="77" spans="2:18" ht="13.5" thickBot="1" x14ac:dyDescent="0.25">
      <c r="B77" s="56" t="s">
        <v>2212</v>
      </c>
      <c r="C77" s="53" t="s">
        <v>2477</v>
      </c>
      <c r="D77" s="53" t="s">
        <v>2477</v>
      </c>
      <c r="E77" s="53" t="s">
        <v>2477</v>
      </c>
      <c r="F77" s="53" t="s">
        <v>2477</v>
      </c>
      <c r="G77" s="53" t="s">
        <v>2477</v>
      </c>
      <c r="H77" s="53" t="s">
        <v>2477</v>
      </c>
      <c r="I77" s="28" t="s">
        <v>23</v>
      </c>
      <c r="J77" s="53" t="s">
        <v>2477</v>
      </c>
      <c r="K77" s="53" t="s">
        <v>2477</v>
      </c>
      <c r="L77" s="53" t="s">
        <v>2477</v>
      </c>
      <c r="M77" s="53" t="s">
        <v>2477</v>
      </c>
      <c r="N77" s="53" t="s">
        <v>2477</v>
      </c>
      <c r="O77" s="53" t="s">
        <v>2477</v>
      </c>
      <c r="P77" s="53" t="s">
        <v>2477</v>
      </c>
      <c r="Q77" s="53" t="s">
        <v>2477</v>
      </c>
      <c r="R77" s="67" t="s">
        <v>2477</v>
      </c>
    </row>
    <row r="78" spans="2:18" ht="13.5" thickBot="1" x14ac:dyDescent="0.25">
      <c r="B78" s="56" t="s">
        <v>2213</v>
      </c>
      <c r="C78" s="53" t="s">
        <v>2477</v>
      </c>
      <c r="D78" s="53" t="s">
        <v>2477</v>
      </c>
      <c r="E78" s="53" t="s">
        <v>2477</v>
      </c>
      <c r="F78" s="53" t="s">
        <v>2477</v>
      </c>
      <c r="G78" s="53" t="s">
        <v>2477</v>
      </c>
      <c r="H78" s="53" t="s">
        <v>2477</v>
      </c>
      <c r="I78" s="22">
        <v>1.0973683222770001</v>
      </c>
      <c r="J78" s="53" t="s">
        <v>2477</v>
      </c>
      <c r="K78" s="53" t="s">
        <v>2477</v>
      </c>
      <c r="L78" s="53" t="s">
        <v>2477</v>
      </c>
      <c r="M78" s="53" t="s">
        <v>2477</v>
      </c>
      <c r="N78" s="53" t="s">
        <v>2477</v>
      </c>
      <c r="O78" s="53" t="s">
        <v>2477</v>
      </c>
      <c r="P78" s="22">
        <v>3306.0180300000002</v>
      </c>
      <c r="Q78" s="20">
        <v>1.0858864177999999E-2</v>
      </c>
      <c r="R78" s="60">
        <v>8.9566107899999997E-4</v>
      </c>
    </row>
    <row r="79" spans="2:18" ht="13.5" thickBot="1" x14ac:dyDescent="0.25">
      <c r="B79" s="57" t="s">
        <v>2472</v>
      </c>
      <c r="C79" s="14" t="s">
        <v>2202</v>
      </c>
      <c r="D79" s="21">
        <v>11020506</v>
      </c>
      <c r="E79" s="91" t="s">
        <v>2477</v>
      </c>
      <c r="F79" s="14" t="s">
        <v>241</v>
      </c>
      <c r="G79" s="27">
        <v>45288</v>
      </c>
      <c r="H79" s="14" t="s">
        <v>242</v>
      </c>
      <c r="I79" s="24">
        <v>3.06</v>
      </c>
      <c r="J79" s="14" t="s">
        <v>2214</v>
      </c>
      <c r="K79" s="14" t="s">
        <v>50</v>
      </c>
      <c r="L79" s="13">
        <v>0.1022</v>
      </c>
      <c r="M79" s="13">
        <v>8.8300000000000003E-2</v>
      </c>
      <c r="N79" s="23">
        <v>162680.21</v>
      </c>
      <c r="O79" s="23">
        <v>100</v>
      </c>
      <c r="P79" s="23">
        <v>590.04111999999998</v>
      </c>
      <c r="Q79" s="13">
        <v>1.938034313E-3</v>
      </c>
      <c r="R79" s="61">
        <v>1.5985298899999999E-4</v>
      </c>
    </row>
    <row r="80" spans="2:18" ht="13.5" thickBot="1" x14ac:dyDescent="0.25">
      <c r="B80" s="57" t="s">
        <v>2469</v>
      </c>
      <c r="C80" s="14" t="s">
        <v>2202</v>
      </c>
      <c r="D80" s="21">
        <v>11020501</v>
      </c>
      <c r="E80" s="91" t="s">
        <v>2477</v>
      </c>
      <c r="F80" s="14" t="s">
        <v>241</v>
      </c>
      <c r="G80" s="27">
        <v>45260</v>
      </c>
      <c r="H80" s="14" t="s">
        <v>242</v>
      </c>
      <c r="I80" s="24">
        <v>3.06</v>
      </c>
      <c r="J80" s="14" t="s">
        <v>2214</v>
      </c>
      <c r="K80" s="14" t="s">
        <v>50</v>
      </c>
      <c r="L80" s="13">
        <v>0.1022</v>
      </c>
      <c r="M80" s="13">
        <v>8.8200000000000001E-2</v>
      </c>
      <c r="N80" s="23">
        <v>96911.64</v>
      </c>
      <c r="O80" s="23">
        <v>100.05</v>
      </c>
      <c r="P80" s="23">
        <v>351.67426999999998</v>
      </c>
      <c r="Q80" s="13">
        <v>1.1551005159999999E-3</v>
      </c>
      <c r="R80" s="61">
        <v>9.5275026717305897E-5</v>
      </c>
    </row>
    <row r="81" spans="2:18" ht="13.5" thickBot="1" x14ac:dyDescent="0.25">
      <c r="B81" s="57" t="s">
        <v>2471</v>
      </c>
      <c r="C81" s="14" t="s">
        <v>2202</v>
      </c>
      <c r="D81" s="21">
        <v>11020504</v>
      </c>
      <c r="E81" s="91" t="s">
        <v>2477</v>
      </c>
      <c r="F81" s="14" t="s">
        <v>241</v>
      </c>
      <c r="G81" s="27">
        <v>45287</v>
      </c>
      <c r="H81" s="14" t="s">
        <v>242</v>
      </c>
      <c r="I81" s="24">
        <v>2.79</v>
      </c>
      <c r="J81" s="14" t="s">
        <v>2214</v>
      </c>
      <c r="K81" s="14" t="s">
        <v>50</v>
      </c>
      <c r="L81" s="13">
        <v>0.1022</v>
      </c>
      <c r="M81" s="13">
        <v>0.1852</v>
      </c>
      <c r="N81" s="23">
        <v>6856.65</v>
      </c>
      <c r="O81" s="23">
        <v>100</v>
      </c>
      <c r="P81" s="23">
        <v>24.869070000000001</v>
      </c>
      <c r="Q81" s="13">
        <v>8.1684325654638793E-5</v>
      </c>
      <c r="R81" s="61">
        <v>6.7374883828849604E-6</v>
      </c>
    </row>
    <row r="82" spans="2:18" ht="13.5" thickBot="1" x14ac:dyDescent="0.25">
      <c r="B82" s="57" t="s">
        <v>2462</v>
      </c>
      <c r="C82" s="14" t="s">
        <v>2202</v>
      </c>
      <c r="D82" s="21">
        <v>11020486</v>
      </c>
      <c r="E82" s="91" t="s">
        <v>2477</v>
      </c>
      <c r="F82" s="14" t="s">
        <v>241</v>
      </c>
      <c r="G82" s="27">
        <v>45195</v>
      </c>
      <c r="H82" s="14" t="s">
        <v>242</v>
      </c>
      <c r="I82" s="24">
        <v>2.79</v>
      </c>
      <c r="J82" s="14" t="s">
        <v>2214</v>
      </c>
      <c r="K82" s="14" t="s">
        <v>50</v>
      </c>
      <c r="L82" s="13">
        <v>0.1022</v>
      </c>
      <c r="M82" s="13">
        <v>0.1852</v>
      </c>
      <c r="N82" s="23">
        <v>18295.8</v>
      </c>
      <c r="O82" s="23">
        <v>100.05</v>
      </c>
      <c r="P82" s="23">
        <v>66.392049999999998</v>
      </c>
      <c r="Q82" s="13">
        <v>2.1806966700000001E-4</v>
      </c>
      <c r="R82" s="61">
        <v>1.79868272352331E-5</v>
      </c>
    </row>
    <row r="83" spans="2:18" ht="13.5" thickBot="1" x14ac:dyDescent="0.25">
      <c r="B83" s="57" t="s">
        <v>2467</v>
      </c>
      <c r="C83" s="14" t="s">
        <v>2202</v>
      </c>
      <c r="D83" s="21">
        <v>11020497</v>
      </c>
      <c r="E83" s="91" t="s">
        <v>2477</v>
      </c>
      <c r="F83" s="14" t="s">
        <v>241</v>
      </c>
      <c r="G83" s="27">
        <v>45259</v>
      </c>
      <c r="H83" s="14" t="s">
        <v>242</v>
      </c>
      <c r="I83" s="24">
        <v>2.3199999999999998</v>
      </c>
      <c r="J83" s="14" t="s">
        <v>2214</v>
      </c>
      <c r="K83" s="14" t="s">
        <v>50</v>
      </c>
      <c r="L83" s="13">
        <v>0.1022</v>
      </c>
      <c r="M83" s="13">
        <v>0.1847</v>
      </c>
      <c r="N83" s="23">
        <v>4133.17</v>
      </c>
      <c r="O83" s="23">
        <v>100.05</v>
      </c>
      <c r="P83" s="23">
        <v>14.9985</v>
      </c>
      <c r="Q83" s="13">
        <v>4.9263698173317302E-5</v>
      </c>
      <c r="R83" s="61">
        <v>4.06336945895846E-6</v>
      </c>
    </row>
    <row r="84" spans="2:18" ht="13.5" thickBot="1" x14ac:dyDescent="0.25">
      <c r="B84" s="57" t="s">
        <v>2457</v>
      </c>
      <c r="C84" s="14" t="s">
        <v>2202</v>
      </c>
      <c r="D84" s="21">
        <v>11020460</v>
      </c>
      <c r="E84" s="91" t="s">
        <v>2477</v>
      </c>
      <c r="F84" s="14" t="s">
        <v>241</v>
      </c>
      <c r="G84" s="27">
        <v>45105</v>
      </c>
      <c r="H84" s="14" t="s">
        <v>242</v>
      </c>
      <c r="I84" s="24">
        <v>2.79</v>
      </c>
      <c r="J84" s="14" t="s">
        <v>2214</v>
      </c>
      <c r="K84" s="14" t="s">
        <v>50</v>
      </c>
      <c r="L84" s="13">
        <v>0.1022</v>
      </c>
      <c r="M84" s="13">
        <v>0.1852</v>
      </c>
      <c r="N84" s="23">
        <v>3647.42</v>
      </c>
      <c r="O84" s="23">
        <v>100.05</v>
      </c>
      <c r="P84" s="23">
        <v>13.235810000000001</v>
      </c>
      <c r="Q84" s="13">
        <v>4.3474010662357903E-5</v>
      </c>
      <c r="R84" s="61">
        <v>3.5858243236708301E-6</v>
      </c>
    </row>
    <row r="85" spans="2:18" ht="13.5" thickBot="1" x14ac:dyDescent="0.25">
      <c r="B85" s="57" t="s">
        <v>2461</v>
      </c>
      <c r="C85" s="14" t="s">
        <v>2202</v>
      </c>
      <c r="D85" s="21">
        <v>11020478</v>
      </c>
      <c r="E85" s="91" t="s">
        <v>2477</v>
      </c>
      <c r="F85" s="14" t="s">
        <v>241</v>
      </c>
      <c r="G85" s="27">
        <v>45166</v>
      </c>
      <c r="H85" s="14" t="s">
        <v>242</v>
      </c>
      <c r="I85" s="24">
        <v>2.79</v>
      </c>
      <c r="J85" s="14" t="s">
        <v>2214</v>
      </c>
      <c r="K85" s="14" t="s">
        <v>50</v>
      </c>
      <c r="L85" s="13">
        <v>0.1022</v>
      </c>
      <c r="M85" s="13">
        <v>0.1852</v>
      </c>
      <c r="N85" s="23">
        <v>14174.07</v>
      </c>
      <c r="O85" s="23">
        <v>100.05</v>
      </c>
      <c r="P85" s="23">
        <v>51.43506</v>
      </c>
      <c r="Q85" s="13">
        <v>1.68942312E-4</v>
      </c>
      <c r="R85" s="61">
        <v>1.3934703598606301E-5</v>
      </c>
    </row>
    <row r="86" spans="2:18" ht="13.5" thickBot="1" x14ac:dyDescent="0.25">
      <c r="B86" s="57" t="s">
        <v>2465</v>
      </c>
      <c r="C86" s="14" t="s">
        <v>2202</v>
      </c>
      <c r="D86" s="21">
        <v>11020493</v>
      </c>
      <c r="E86" s="91" t="s">
        <v>2477</v>
      </c>
      <c r="F86" s="14" t="s">
        <v>241</v>
      </c>
      <c r="G86" s="27">
        <v>45229</v>
      </c>
      <c r="H86" s="14" t="s">
        <v>242</v>
      </c>
      <c r="I86" s="24">
        <v>2.65</v>
      </c>
      <c r="J86" s="14" t="s">
        <v>2214</v>
      </c>
      <c r="K86" s="14" t="s">
        <v>50</v>
      </c>
      <c r="L86" s="13">
        <v>0.1022</v>
      </c>
      <c r="M86" s="13">
        <v>0.18490000000000001</v>
      </c>
      <c r="N86" s="23">
        <v>28745.15</v>
      </c>
      <c r="O86" s="23">
        <v>100.05</v>
      </c>
      <c r="P86" s="23">
        <v>104.31079</v>
      </c>
      <c r="Q86" s="13">
        <v>3.42616613E-4</v>
      </c>
      <c r="R86" s="61">
        <v>2.8259711192841301E-5</v>
      </c>
    </row>
    <row r="87" spans="2:18" ht="13.5" thickBot="1" x14ac:dyDescent="0.25">
      <c r="B87" s="57" t="s">
        <v>2449</v>
      </c>
      <c r="C87" s="14" t="s">
        <v>2202</v>
      </c>
      <c r="D87" s="21">
        <v>11020020</v>
      </c>
      <c r="E87" s="91" t="s">
        <v>2477</v>
      </c>
      <c r="F87" s="14" t="s">
        <v>241</v>
      </c>
      <c r="G87" s="27">
        <v>45041</v>
      </c>
      <c r="H87" s="14" t="s">
        <v>242</v>
      </c>
      <c r="I87" s="24">
        <v>3.1</v>
      </c>
      <c r="J87" s="14" t="s">
        <v>2214</v>
      </c>
      <c r="K87" s="14" t="s">
        <v>50</v>
      </c>
      <c r="L87" s="13">
        <v>0.1022</v>
      </c>
      <c r="M87" s="13">
        <v>0.1822</v>
      </c>
      <c r="N87" s="23">
        <v>69171.429999999993</v>
      </c>
      <c r="O87" s="23">
        <v>100.24</v>
      </c>
      <c r="P87" s="23">
        <v>251.48689999999999</v>
      </c>
      <c r="Q87" s="13">
        <v>8.2602758499999995E-4</v>
      </c>
      <c r="R87" s="61">
        <v>6.8132425828458897E-5</v>
      </c>
    </row>
    <row r="88" spans="2:18" ht="13.5" thickBot="1" x14ac:dyDescent="0.25">
      <c r="B88" s="57" t="s">
        <v>2459</v>
      </c>
      <c r="C88" s="14" t="s">
        <v>2202</v>
      </c>
      <c r="D88" s="21">
        <v>11020465</v>
      </c>
      <c r="E88" s="91" t="s">
        <v>2477</v>
      </c>
      <c r="F88" s="14" t="s">
        <v>241</v>
      </c>
      <c r="G88" s="27">
        <v>45132</v>
      </c>
      <c r="H88" s="14" t="s">
        <v>242</v>
      </c>
      <c r="I88" s="24">
        <v>3.1</v>
      </c>
      <c r="J88" s="14" t="s">
        <v>2214</v>
      </c>
      <c r="K88" s="14" t="s">
        <v>50</v>
      </c>
      <c r="L88" s="13">
        <v>0.1022</v>
      </c>
      <c r="M88" s="13">
        <v>0.1822</v>
      </c>
      <c r="N88" s="23">
        <v>9230.48</v>
      </c>
      <c r="O88" s="23">
        <v>100.05</v>
      </c>
      <c r="P88" s="23">
        <v>33.495690000000003</v>
      </c>
      <c r="Q88" s="13">
        <v>1.10019106E-4</v>
      </c>
      <c r="R88" s="61">
        <v>9.0745983766870296E-6</v>
      </c>
    </row>
    <row r="89" spans="2:18" ht="13.5" thickBot="1" x14ac:dyDescent="0.25">
      <c r="B89" s="57" t="s">
        <v>2462</v>
      </c>
      <c r="C89" s="14" t="s">
        <v>2202</v>
      </c>
      <c r="D89" s="21">
        <v>11020485</v>
      </c>
      <c r="E89" s="91" t="s">
        <v>2477</v>
      </c>
      <c r="F89" s="14" t="s">
        <v>241</v>
      </c>
      <c r="G89" s="27">
        <v>45195</v>
      </c>
      <c r="H89" s="14" t="s">
        <v>242</v>
      </c>
      <c r="I89" s="24">
        <v>3.1</v>
      </c>
      <c r="J89" s="14" t="s">
        <v>2214</v>
      </c>
      <c r="K89" s="14" t="s">
        <v>50</v>
      </c>
      <c r="L89" s="13">
        <v>0.1022</v>
      </c>
      <c r="M89" s="13">
        <v>0.1822</v>
      </c>
      <c r="N89" s="23">
        <v>0.01</v>
      </c>
      <c r="O89" s="23">
        <v>99.89</v>
      </c>
      <c r="P89" s="23">
        <v>4.0000000000000003E-5</v>
      </c>
      <c r="Q89" s="13">
        <v>1.3138300009552201E-10</v>
      </c>
      <c r="R89" s="61">
        <v>1.08367355641123E-11</v>
      </c>
    </row>
    <row r="90" spans="2:18" ht="13.5" thickBot="1" x14ac:dyDescent="0.25">
      <c r="B90" s="57" t="s">
        <v>2452</v>
      </c>
      <c r="C90" s="14" t="s">
        <v>2202</v>
      </c>
      <c r="D90" s="21">
        <v>11020026</v>
      </c>
      <c r="E90" s="91" t="s">
        <v>2477</v>
      </c>
      <c r="F90" s="14" t="s">
        <v>241</v>
      </c>
      <c r="G90" s="27">
        <v>45076</v>
      </c>
      <c r="H90" s="14" t="s">
        <v>242</v>
      </c>
      <c r="I90" s="24">
        <v>3.1</v>
      </c>
      <c r="J90" s="14" t="s">
        <v>2214</v>
      </c>
      <c r="K90" s="14" t="s">
        <v>50</v>
      </c>
      <c r="L90" s="13">
        <v>0.1022</v>
      </c>
      <c r="M90" s="13">
        <v>0.1822</v>
      </c>
      <c r="N90" s="23">
        <v>16029.23</v>
      </c>
      <c r="O90" s="23">
        <v>100.05</v>
      </c>
      <c r="P90" s="23">
        <v>58.167090000000002</v>
      </c>
      <c r="Q90" s="13">
        <v>1.9105416899999999E-4</v>
      </c>
      <c r="R90" s="61">
        <v>1.5758534321598001E-5</v>
      </c>
    </row>
    <row r="91" spans="2:18" ht="13.5" thickBot="1" x14ac:dyDescent="0.25">
      <c r="B91" s="57" t="s">
        <v>2441</v>
      </c>
      <c r="C91" s="14" t="s">
        <v>2202</v>
      </c>
      <c r="D91" s="21">
        <v>11019998</v>
      </c>
      <c r="E91" s="91" t="s">
        <v>2477</v>
      </c>
      <c r="F91" s="14" t="s">
        <v>241</v>
      </c>
      <c r="G91" s="27">
        <v>44979</v>
      </c>
      <c r="H91" s="14" t="s">
        <v>242</v>
      </c>
      <c r="I91" s="26">
        <v>0</v>
      </c>
      <c r="J91" s="14" t="s">
        <v>2214</v>
      </c>
      <c r="K91" s="14" t="s">
        <v>50</v>
      </c>
      <c r="L91" s="13">
        <v>0.1</v>
      </c>
      <c r="M91" s="13">
        <v>0</v>
      </c>
      <c r="N91" s="23">
        <v>0.01</v>
      </c>
      <c r="O91" s="23">
        <v>96.16</v>
      </c>
      <c r="P91" s="23">
        <v>3.0000000000000001E-5</v>
      </c>
      <c r="Q91" s="13">
        <v>9.8537250071641705E-11</v>
      </c>
      <c r="R91" s="61">
        <v>8.1275516730842301E-12</v>
      </c>
    </row>
    <row r="92" spans="2:18" ht="13.5" thickBot="1" x14ac:dyDescent="0.25">
      <c r="B92" s="57" t="s">
        <v>2474</v>
      </c>
      <c r="C92" s="14" t="s">
        <v>2202</v>
      </c>
      <c r="D92" s="21">
        <v>11020477</v>
      </c>
      <c r="E92" s="91" t="s">
        <v>2477</v>
      </c>
      <c r="F92" s="14" t="s">
        <v>241</v>
      </c>
      <c r="G92" s="27">
        <v>45162</v>
      </c>
      <c r="H92" s="14" t="s">
        <v>242</v>
      </c>
      <c r="I92" s="26">
        <v>0</v>
      </c>
      <c r="J92" s="14" t="s">
        <v>2214</v>
      </c>
      <c r="K92" s="14" t="s">
        <v>50</v>
      </c>
      <c r="L92" s="13">
        <v>0.1</v>
      </c>
      <c r="M92" s="13">
        <v>0</v>
      </c>
      <c r="N92" s="23">
        <v>0.01</v>
      </c>
      <c r="O92" s="23">
        <v>100.06</v>
      </c>
      <c r="P92" s="23">
        <v>4.0000000000000003E-5</v>
      </c>
      <c r="Q92" s="13">
        <v>1.3138300009552201E-10</v>
      </c>
      <c r="R92" s="61">
        <v>1.08367355641123E-11</v>
      </c>
    </row>
    <row r="93" spans="2:18" ht="13.5" thickBot="1" x14ac:dyDescent="0.25">
      <c r="B93" s="57" t="s">
        <v>2475</v>
      </c>
      <c r="C93" s="14" t="s">
        <v>2202</v>
      </c>
      <c r="D93" s="21">
        <v>11020025</v>
      </c>
      <c r="E93" s="91" t="s">
        <v>2477</v>
      </c>
      <c r="F93" s="14" t="s">
        <v>241</v>
      </c>
      <c r="G93" s="27">
        <v>45076</v>
      </c>
      <c r="H93" s="14" t="s">
        <v>242</v>
      </c>
      <c r="I93" s="26">
        <v>0</v>
      </c>
      <c r="J93" s="14" t="s">
        <v>2214</v>
      </c>
      <c r="K93" s="14" t="s">
        <v>50</v>
      </c>
      <c r="L93" s="13">
        <v>0.1</v>
      </c>
      <c r="M93" s="13">
        <v>0</v>
      </c>
      <c r="N93" s="23">
        <v>0.01</v>
      </c>
      <c r="O93" s="23">
        <v>103.35</v>
      </c>
      <c r="P93" s="23">
        <v>4.0000000000000003E-5</v>
      </c>
      <c r="Q93" s="13">
        <v>1.3138300009552201E-10</v>
      </c>
      <c r="R93" s="61">
        <v>1.08367355641123E-11</v>
      </c>
    </row>
    <row r="94" spans="2:18" ht="13.5" thickBot="1" x14ac:dyDescent="0.25">
      <c r="B94" s="57" t="s">
        <v>2476</v>
      </c>
      <c r="C94" s="14" t="s">
        <v>2202</v>
      </c>
      <c r="D94" s="21">
        <v>11020108</v>
      </c>
      <c r="E94" s="91" t="s">
        <v>2477</v>
      </c>
      <c r="F94" s="14" t="s">
        <v>241</v>
      </c>
      <c r="G94" s="27">
        <v>44952</v>
      </c>
      <c r="H94" s="14" t="s">
        <v>242</v>
      </c>
      <c r="I94" s="26">
        <v>0</v>
      </c>
      <c r="J94" s="14" t="s">
        <v>2214</v>
      </c>
      <c r="K94" s="14" t="s">
        <v>50</v>
      </c>
      <c r="L94" s="13">
        <v>0.1</v>
      </c>
      <c r="M94" s="13">
        <v>0</v>
      </c>
      <c r="N94" s="23">
        <v>0.01</v>
      </c>
      <c r="O94" s="23">
        <v>94.64</v>
      </c>
      <c r="P94" s="23">
        <v>3.0000000000000001E-5</v>
      </c>
      <c r="Q94" s="13">
        <v>9.8537250071641705E-11</v>
      </c>
      <c r="R94" s="61">
        <v>8.1275516730842301E-12</v>
      </c>
    </row>
    <row r="95" spans="2:18" ht="13.5" thickBot="1" x14ac:dyDescent="0.25">
      <c r="B95" s="57" t="s">
        <v>2473</v>
      </c>
      <c r="C95" s="14" t="s">
        <v>2202</v>
      </c>
      <c r="D95" s="21">
        <v>11020505</v>
      </c>
      <c r="E95" s="91" t="s">
        <v>2477</v>
      </c>
      <c r="F95" s="14" t="s">
        <v>241</v>
      </c>
      <c r="G95" s="27">
        <v>45288</v>
      </c>
      <c r="H95" s="14" t="s">
        <v>242</v>
      </c>
      <c r="I95" s="14" t="s">
        <v>23</v>
      </c>
      <c r="J95" s="14" t="s">
        <v>2214</v>
      </c>
      <c r="K95" s="14" t="s">
        <v>50</v>
      </c>
      <c r="L95" s="13">
        <v>0.1</v>
      </c>
      <c r="M95" s="14" t="s">
        <v>24</v>
      </c>
      <c r="N95" s="23">
        <v>476929.73</v>
      </c>
      <c r="O95" s="23">
        <v>100.93</v>
      </c>
      <c r="P95" s="23">
        <v>1745.9114999999999</v>
      </c>
      <c r="Q95" s="13">
        <v>5.7345772689999996E-3</v>
      </c>
      <c r="R95" s="61">
        <v>4.7299953099999998E-4</v>
      </c>
    </row>
    <row r="96" spans="2:18" ht="13.5" thickBot="1" x14ac:dyDescent="0.25">
      <c r="B96" s="56" t="s">
        <v>2215</v>
      </c>
      <c r="C96" s="53" t="s">
        <v>2477</v>
      </c>
      <c r="D96" s="53" t="s">
        <v>2477</v>
      </c>
      <c r="E96" s="53" t="s">
        <v>2477</v>
      </c>
      <c r="F96" s="53" t="s">
        <v>2477</v>
      </c>
      <c r="G96" s="53" t="s">
        <v>2477</v>
      </c>
      <c r="H96" s="53" t="s">
        <v>2477</v>
      </c>
      <c r="I96" s="22">
        <v>2.9604635912099999</v>
      </c>
      <c r="J96" s="53" t="s">
        <v>2477</v>
      </c>
      <c r="K96" s="53" t="s">
        <v>2477</v>
      </c>
      <c r="L96" s="53" t="s">
        <v>2477</v>
      </c>
      <c r="M96" s="53" t="s">
        <v>2477</v>
      </c>
      <c r="N96" s="53" t="s">
        <v>2477</v>
      </c>
      <c r="O96" s="53" t="s">
        <v>2477</v>
      </c>
      <c r="P96" s="22">
        <v>48381.287839999997</v>
      </c>
      <c r="Q96" s="20">
        <v>0.15891196862199999</v>
      </c>
      <c r="R96" s="60">
        <v>1.3107380564E-2</v>
      </c>
    </row>
    <row r="97" spans="2:18" ht="13.5" thickBot="1" x14ac:dyDescent="0.25">
      <c r="B97" s="57" t="s">
        <v>2448</v>
      </c>
      <c r="C97" s="14" t="s">
        <v>2202</v>
      </c>
      <c r="D97" s="21">
        <v>11020015</v>
      </c>
      <c r="E97" s="91" t="s">
        <v>2477</v>
      </c>
      <c r="F97" s="14" t="s">
        <v>241</v>
      </c>
      <c r="G97" s="27">
        <v>45033</v>
      </c>
      <c r="H97" s="14" t="s">
        <v>242</v>
      </c>
      <c r="I97" s="24">
        <v>3.29</v>
      </c>
      <c r="J97" s="14" t="s">
        <v>1103</v>
      </c>
      <c r="K97" s="14" t="s">
        <v>50</v>
      </c>
      <c r="L97" s="13">
        <v>0.15690000000000001</v>
      </c>
      <c r="M97" s="13">
        <v>0.1401</v>
      </c>
      <c r="N97" s="23">
        <v>500000</v>
      </c>
      <c r="O97" s="23">
        <v>116.39</v>
      </c>
      <c r="P97" s="23">
        <v>2110.7326499999999</v>
      </c>
      <c r="Q97" s="13">
        <v>6.9328596980000002E-3</v>
      </c>
      <c r="R97" s="61">
        <v>5.7183628899999998E-4</v>
      </c>
    </row>
    <row r="98" spans="2:18" ht="13.5" thickBot="1" x14ac:dyDescent="0.25">
      <c r="B98" s="57" t="s">
        <v>2433</v>
      </c>
      <c r="C98" s="14" t="s">
        <v>2202</v>
      </c>
      <c r="D98" s="21">
        <v>11019975</v>
      </c>
      <c r="E98" s="91" t="s">
        <v>2477</v>
      </c>
      <c r="F98" s="14" t="s">
        <v>241</v>
      </c>
      <c r="G98" s="27">
        <v>44837</v>
      </c>
      <c r="H98" s="14" t="s">
        <v>242</v>
      </c>
      <c r="I98" s="24">
        <v>0.95</v>
      </c>
      <c r="J98" s="14" t="s">
        <v>1116</v>
      </c>
      <c r="K98" s="14" t="s">
        <v>53</v>
      </c>
      <c r="L98" s="13">
        <v>0.125</v>
      </c>
      <c r="M98" s="13">
        <v>0.1731</v>
      </c>
      <c r="N98" s="23">
        <v>2727272.72</v>
      </c>
      <c r="O98" s="23">
        <v>96.48</v>
      </c>
      <c r="P98" s="23">
        <v>7207.3191100000004</v>
      </c>
      <c r="Q98" s="13">
        <v>2.3672980182000002E-2</v>
      </c>
      <c r="R98" s="61">
        <v>1.9525952830000001E-3</v>
      </c>
    </row>
    <row r="99" spans="2:18" ht="13.5" thickBot="1" x14ac:dyDescent="0.25">
      <c r="B99" s="57" t="s">
        <v>2401</v>
      </c>
      <c r="C99" s="14" t="s">
        <v>2202</v>
      </c>
      <c r="D99" s="21">
        <v>11019375</v>
      </c>
      <c r="E99" s="91" t="s">
        <v>2477</v>
      </c>
      <c r="F99" s="14" t="s">
        <v>205</v>
      </c>
      <c r="G99" s="27">
        <v>44586</v>
      </c>
      <c r="H99" s="14" t="s">
        <v>96</v>
      </c>
      <c r="I99" s="24">
        <v>4.62</v>
      </c>
      <c r="J99" s="14" t="s">
        <v>1116</v>
      </c>
      <c r="K99" s="14" t="s">
        <v>49</v>
      </c>
      <c r="L99" s="13">
        <v>0</v>
      </c>
      <c r="M99" s="13">
        <v>7.8E-2</v>
      </c>
      <c r="N99" s="23">
        <v>18169557.91</v>
      </c>
      <c r="O99" s="23">
        <v>83.47</v>
      </c>
      <c r="P99" s="23">
        <v>15166.129989999999</v>
      </c>
      <c r="Q99" s="13">
        <v>4.9814291448000002E-2</v>
      </c>
      <c r="R99" s="61">
        <v>4.1087835049999997E-3</v>
      </c>
    </row>
    <row r="100" spans="2:18" ht="13.5" thickBot="1" x14ac:dyDescent="0.25">
      <c r="B100" s="57" t="s">
        <v>2431</v>
      </c>
      <c r="C100" s="14" t="s">
        <v>2202</v>
      </c>
      <c r="D100" s="21">
        <v>11019468</v>
      </c>
      <c r="E100" s="91" t="s">
        <v>2477</v>
      </c>
      <c r="F100" s="14" t="s">
        <v>205</v>
      </c>
      <c r="G100" s="27">
        <v>44678</v>
      </c>
      <c r="H100" s="14" t="s">
        <v>2216</v>
      </c>
      <c r="I100" s="24">
        <v>3.06</v>
      </c>
      <c r="J100" s="14" t="s">
        <v>1103</v>
      </c>
      <c r="K100" s="14" t="s">
        <v>50</v>
      </c>
      <c r="L100" s="13">
        <v>8.0799999999999997E-2</v>
      </c>
      <c r="M100" s="13">
        <v>6.5000000000000002E-2</v>
      </c>
      <c r="N100" s="23">
        <v>4700000</v>
      </c>
      <c r="O100" s="23">
        <v>105.41</v>
      </c>
      <c r="P100" s="23">
        <v>17969.137289999999</v>
      </c>
      <c r="Q100" s="13">
        <v>5.9020979156999998E-2</v>
      </c>
      <c r="R100" s="61">
        <v>4.868169728E-3</v>
      </c>
    </row>
    <row r="101" spans="2:18" x14ac:dyDescent="0.2">
      <c r="B101" s="71" t="s">
        <v>2410</v>
      </c>
      <c r="C101" s="72" t="s">
        <v>2202</v>
      </c>
      <c r="D101" s="80">
        <v>53089150</v>
      </c>
      <c r="E101" s="92" t="s">
        <v>2477</v>
      </c>
      <c r="F101" s="72" t="s">
        <v>205</v>
      </c>
      <c r="G101" s="87">
        <v>44306</v>
      </c>
      <c r="H101" s="72" t="s">
        <v>2216</v>
      </c>
      <c r="I101" s="90">
        <v>0.74</v>
      </c>
      <c r="J101" s="72" t="s">
        <v>2217</v>
      </c>
      <c r="K101" s="72" t="s">
        <v>50</v>
      </c>
      <c r="L101" s="74">
        <v>5.1999999999999998E-2</v>
      </c>
      <c r="M101" s="74">
        <v>8.6699999999999999E-2</v>
      </c>
      <c r="N101" s="73">
        <v>1500000</v>
      </c>
      <c r="O101" s="73">
        <v>108.96</v>
      </c>
      <c r="P101" s="73">
        <v>5927.9687999999996</v>
      </c>
      <c r="Q101" s="74">
        <v>1.9470858135000001E-2</v>
      </c>
      <c r="R101" s="75">
        <v>1.605995757E-3</v>
      </c>
    </row>
    <row r="102" spans="2:18" ht="12.75" hidden="1" customHeight="1" x14ac:dyDescent="0.2"/>
    <row r="103" spans="2:18" ht="12.75" hidden="1" customHeight="1" x14ac:dyDescent="0.2"/>
    <row r="104" spans="2:18" ht="12.75" hidden="1" customHeight="1" x14ac:dyDescent="0.2"/>
    <row r="105" spans="2:18" ht="12.75" hidden="1" customHeight="1" x14ac:dyDescent="0.2"/>
    <row r="106" spans="2:18" ht="12.75" hidden="1" customHeight="1" x14ac:dyDescent="0.2"/>
    <row r="107" spans="2:18" ht="12.75" hidden="1" customHeight="1" x14ac:dyDescent="0.2"/>
    <row r="108" spans="2:18" ht="12.75" hidden="1" customHeight="1" x14ac:dyDescent="0.2"/>
    <row r="109" spans="2:18" ht="12.75" hidden="1" customHeight="1" x14ac:dyDescent="0.2"/>
    <row r="110" spans="2:18" ht="12.75" hidden="1" customHeight="1" x14ac:dyDescent="0.2"/>
    <row r="111" spans="2:18" ht="12.75" hidden="1" customHeight="1" x14ac:dyDescent="0.2"/>
    <row r="112" spans="2:18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12538</v>
      </c>
    </row>
    <row r="5" spans="2:15" ht="12.75" customHeight="1" x14ac:dyDescent="0.2"/>
    <row r="6" spans="2:15" ht="12.75" customHeight="1" thickBot="1" x14ac:dyDescent="0.25">
      <c r="B6" s="62" t="s">
        <v>2218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</row>
    <row r="7" spans="2:15" ht="12.75" customHeight="1" thickBot="1" x14ac:dyDescent="0.25">
      <c r="B7" s="89" t="s">
        <v>2219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</row>
    <row r="8" spans="2:15" ht="12.75" customHeight="1" x14ac:dyDescent="0.2">
      <c r="B8" s="55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140</v>
      </c>
      <c r="H8" s="4" t="s">
        <v>76</v>
      </c>
      <c r="I8" s="4" t="s">
        <v>229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80</v>
      </c>
      <c r="O8" s="58" t="s">
        <v>230</v>
      </c>
    </row>
    <row r="9" spans="2:15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147</v>
      </c>
      <c r="H9" s="52" t="s">
        <v>2477</v>
      </c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59" t="s">
        <v>12</v>
      </c>
    </row>
    <row r="10" spans="2:15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59" t="s">
        <v>152</v>
      </c>
    </row>
    <row r="11" spans="2:15" ht="12.75" customHeight="1" x14ac:dyDescent="0.2">
      <c r="B11" s="56" t="s">
        <v>2220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22">
        <v>0.29705105317199998</v>
      </c>
      <c r="H11" s="53" t="s">
        <v>2477</v>
      </c>
      <c r="I11" s="53" t="s">
        <v>2477</v>
      </c>
      <c r="J11" s="53" t="s">
        <v>2477</v>
      </c>
      <c r="K11" s="53" t="s">
        <v>2477</v>
      </c>
      <c r="L11" s="53" t="s">
        <v>2477</v>
      </c>
      <c r="M11" s="22">
        <v>130917.898</v>
      </c>
      <c r="N11" s="20">
        <v>1</v>
      </c>
      <c r="O11" s="60">
        <v>3.5468066030000002E-2</v>
      </c>
    </row>
    <row r="12" spans="2:15" ht="12.75" customHeight="1" x14ac:dyDescent="0.2">
      <c r="B12" s="56" t="s">
        <v>2221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22">
        <v>0.29705105317199998</v>
      </c>
      <c r="H12" s="53" t="s">
        <v>2477</v>
      </c>
      <c r="I12" s="53" t="s">
        <v>2477</v>
      </c>
      <c r="J12" s="53" t="s">
        <v>2477</v>
      </c>
      <c r="K12" s="53" t="s">
        <v>2477</v>
      </c>
      <c r="L12" s="53" t="s">
        <v>2477</v>
      </c>
      <c r="M12" s="22">
        <v>130917.898</v>
      </c>
      <c r="N12" s="20">
        <v>1</v>
      </c>
      <c r="O12" s="60">
        <v>3.5468066030000002E-2</v>
      </c>
    </row>
    <row r="13" spans="2:15" ht="12.75" customHeight="1" x14ac:dyDescent="0.2">
      <c r="B13" s="56" t="s">
        <v>2222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67" t="s">
        <v>2477</v>
      </c>
    </row>
    <row r="14" spans="2:15" ht="12.75" customHeight="1" x14ac:dyDescent="0.2">
      <c r="B14" s="56" t="s">
        <v>2223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22">
        <v>0.29705105317199998</v>
      </c>
      <c r="H14" s="53" t="s">
        <v>2477</v>
      </c>
      <c r="I14" s="53" t="s">
        <v>2477</v>
      </c>
      <c r="J14" s="53" t="s">
        <v>2477</v>
      </c>
      <c r="K14" s="53" t="s">
        <v>2477</v>
      </c>
      <c r="L14" s="53" t="s">
        <v>2477</v>
      </c>
      <c r="M14" s="22">
        <v>130917.898</v>
      </c>
      <c r="N14" s="20">
        <v>1</v>
      </c>
      <c r="O14" s="60">
        <v>3.5468066030000002E-2</v>
      </c>
    </row>
    <row r="15" spans="2:15" ht="12.75" customHeight="1" x14ac:dyDescent="0.2">
      <c r="B15" s="85" t="s">
        <v>2224</v>
      </c>
      <c r="C15" s="14" t="s">
        <v>2225</v>
      </c>
      <c r="D15" s="21">
        <v>12</v>
      </c>
      <c r="E15" s="14" t="s">
        <v>95</v>
      </c>
      <c r="F15" s="14" t="s">
        <v>96</v>
      </c>
      <c r="G15" s="24">
        <v>0.11</v>
      </c>
      <c r="H15" s="14" t="s">
        <v>49</v>
      </c>
      <c r="I15" s="13">
        <v>4.7E-2</v>
      </c>
      <c r="J15" s="13">
        <v>4.1500000000000002E-2</v>
      </c>
      <c r="K15" s="23">
        <v>38000000</v>
      </c>
      <c r="L15" s="23">
        <v>104.19450000000001</v>
      </c>
      <c r="M15" s="23">
        <v>39593.910000000003</v>
      </c>
      <c r="N15" s="13">
        <v>0.302433132557</v>
      </c>
      <c r="O15" s="61">
        <v>1.0726718315E-2</v>
      </c>
    </row>
    <row r="16" spans="2:15" ht="12.75" customHeight="1" x14ac:dyDescent="0.2">
      <c r="B16" s="85" t="s">
        <v>2226</v>
      </c>
      <c r="C16" s="14" t="s">
        <v>2227</v>
      </c>
      <c r="D16" s="21">
        <v>10</v>
      </c>
      <c r="E16" s="14" t="s">
        <v>95</v>
      </c>
      <c r="F16" s="14" t="s">
        <v>96</v>
      </c>
      <c r="G16" s="24">
        <v>0.31</v>
      </c>
      <c r="H16" s="14" t="s">
        <v>49</v>
      </c>
      <c r="I16" s="13">
        <v>4.1500000000000002E-2</v>
      </c>
      <c r="J16" s="13">
        <v>4.1500000000000002E-2</v>
      </c>
      <c r="K16" s="23">
        <v>34000000</v>
      </c>
      <c r="L16" s="23">
        <v>104.2627</v>
      </c>
      <c r="M16" s="23">
        <v>35449.317999999999</v>
      </c>
      <c r="N16" s="13">
        <v>0.27077518461200001</v>
      </c>
      <c r="O16" s="61">
        <v>9.6038721270000002E-3</v>
      </c>
    </row>
    <row r="17" spans="2:15" ht="12.75" customHeight="1" x14ac:dyDescent="0.2">
      <c r="B17" s="85" t="s">
        <v>2228</v>
      </c>
      <c r="C17" s="14" t="s">
        <v>2229</v>
      </c>
      <c r="D17" s="21">
        <v>20</v>
      </c>
      <c r="E17" s="14" t="s">
        <v>95</v>
      </c>
      <c r="F17" s="14" t="s">
        <v>96</v>
      </c>
      <c r="G17" s="24">
        <v>0.44</v>
      </c>
      <c r="H17" s="14" t="s">
        <v>49</v>
      </c>
      <c r="I17" s="13">
        <v>4.8000000000000001E-2</v>
      </c>
      <c r="J17" s="13">
        <v>4.1500000000000002E-2</v>
      </c>
      <c r="K17" s="23">
        <v>43000000</v>
      </c>
      <c r="L17" s="23">
        <v>105.751</v>
      </c>
      <c r="M17" s="23">
        <v>45472.93</v>
      </c>
      <c r="N17" s="13">
        <v>0.34733929198800001</v>
      </c>
      <c r="O17" s="61">
        <v>1.2319452943000001E-2</v>
      </c>
    </row>
    <row r="18" spans="2:15" ht="12.75" customHeight="1" x14ac:dyDescent="0.2">
      <c r="B18" s="85" t="s">
        <v>2230</v>
      </c>
      <c r="C18" s="14" t="s">
        <v>2231</v>
      </c>
      <c r="D18" s="21">
        <v>10</v>
      </c>
      <c r="E18" s="14" t="s">
        <v>95</v>
      </c>
      <c r="F18" s="14" t="s">
        <v>96</v>
      </c>
      <c r="G18" s="24">
        <v>0.34</v>
      </c>
      <c r="H18" s="14" t="s">
        <v>49</v>
      </c>
      <c r="I18" s="13">
        <v>4.9000000000000002E-2</v>
      </c>
      <c r="J18" s="13">
        <v>4.7600000000000003E-2</v>
      </c>
      <c r="K18" s="23">
        <v>10000000</v>
      </c>
      <c r="L18" s="23">
        <v>104.01739999999999</v>
      </c>
      <c r="M18" s="23">
        <v>10401.74</v>
      </c>
      <c r="N18" s="13">
        <v>7.9452390841000003E-2</v>
      </c>
      <c r="O18" s="61">
        <v>2.8180226439999999E-3</v>
      </c>
    </row>
    <row r="19" spans="2:15" ht="12.75" customHeight="1" x14ac:dyDescent="0.2">
      <c r="B19" s="56" t="s">
        <v>2232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53" t="s">
        <v>2477</v>
      </c>
      <c r="I19" s="53" t="s">
        <v>2477</v>
      </c>
      <c r="J19" s="53" t="s">
        <v>2477</v>
      </c>
      <c r="K19" s="53" t="s">
        <v>2477</v>
      </c>
      <c r="L19" s="53" t="s">
        <v>2477</v>
      </c>
      <c r="M19" s="53" t="s">
        <v>2477</v>
      </c>
      <c r="N19" s="53" t="s">
        <v>2477</v>
      </c>
      <c r="O19" s="67" t="s">
        <v>2477</v>
      </c>
    </row>
    <row r="20" spans="2:15" ht="12.75" customHeight="1" x14ac:dyDescent="0.2">
      <c r="B20" s="56" t="s">
        <v>2233</v>
      </c>
      <c r="C20" s="53" t="s">
        <v>2477</v>
      </c>
      <c r="D20" s="53" t="s">
        <v>2477</v>
      </c>
      <c r="E20" s="53" t="s">
        <v>2477</v>
      </c>
      <c r="F20" s="53" t="s">
        <v>2477</v>
      </c>
      <c r="G20" s="53" t="s">
        <v>2477</v>
      </c>
      <c r="H20" s="53" t="s">
        <v>2477</v>
      </c>
      <c r="I20" s="53" t="s">
        <v>2477</v>
      </c>
      <c r="J20" s="53" t="s">
        <v>2477</v>
      </c>
      <c r="K20" s="53" t="s">
        <v>2477</v>
      </c>
      <c r="L20" s="53" t="s">
        <v>2477</v>
      </c>
      <c r="M20" s="53" t="s">
        <v>2477</v>
      </c>
      <c r="N20" s="53" t="s">
        <v>2477</v>
      </c>
      <c r="O20" s="67" t="s">
        <v>2477</v>
      </c>
    </row>
    <row r="21" spans="2:15" ht="12.75" customHeight="1" x14ac:dyDescent="0.2">
      <c r="B21" s="56" t="s">
        <v>2234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53" t="s">
        <v>2477</v>
      </c>
      <c r="I21" s="53" t="s">
        <v>2477</v>
      </c>
      <c r="J21" s="53" t="s">
        <v>2477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67" t="s">
        <v>2477</v>
      </c>
    </row>
    <row r="22" spans="2:15" ht="12.75" customHeight="1" thickBot="1" x14ac:dyDescent="0.25">
      <c r="B22" s="56" t="s">
        <v>2235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53" t="s">
        <v>2477</v>
      </c>
      <c r="I22" s="53" t="s">
        <v>2477</v>
      </c>
      <c r="J22" s="53" t="s">
        <v>2477</v>
      </c>
      <c r="K22" s="53" t="s">
        <v>2477</v>
      </c>
      <c r="L22" s="53" t="s">
        <v>2477</v>
      </c>
      <c r="M22" s="53" t="s">
        <v>2477</v>
      </c>
      <c r="N22" s="53" t="s">
        <v>2477</v>
      </c>
      <c r="O22" s="67" t="s">
        <v>2477</v>
      </c>
    </row>
    <row r="23" spans="2:15" ht="12.75" customHeight="1" x14ac:dyDescent="0.2">
      <c r="B23" s="63" t="s">
        <v>2236</v>
      </c>
      <c r="C23" s="68" t="s">
        <v>2477</v>
      </c>
      <c r="D23" s="68" t="s">
        <v>2477</v>
      </c>
      <c r="E23" s="68" t="s">
        <v>2477</v>
      </c>
      <c r="F23" s="68" t="s">
        <v>2477</v>
      </c>
      <c r="G23" s="68" t="s">
        <v>2477</v>
      </c>
      <c r="H23" s="68" t="s">
        <v>2477</v>
      </c>
      <c r="I23" s="68" t="s">
        <v>2477</v>
      </c>
      <c r="J23" s="68" t="s">
        <v>2477</v>
      </c>
      <c r="K23" s="68" t="s">
        <v>2477</v>
      </c>
      <c r="L23" s="68" t="s">
        <v>2477</v>
      </c>
      <c r="M23" s="68" t="s">
        <v>2477</v>
      </c>
      <c r="N23" s="68" t="s">
        <v>2477</v>
      </c>
      <c r="O23" s="69" t="s">
        <v>2477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29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6.710937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12538</v>
      </c>
    </row>
    <row r="5" spans="2:10" ht="12.75" customHeight="1" x14ac:dyDescent="0.2"/>
    <row r="6" spans="2:10" ht="12.75" customHeight="1" thickBot="1" x14ac:dyDescent="0.25">
      <c r="B6" s="62" t="s">
        <v>2237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</row>
    <row r="7" spans="2:10" ht="12.75" customHeight="1" thickBot="1" x14ac:dyDescent="0.25">
      <c r="B7" s="55" t="s">
        <v>71</v>
      </c>
      <c r="C7" s="4" t="s">
        <v>2238</v>
      </c>
      <c r="D7" s="4" t="s">
        <v>2239</v>
      </c>
      <c r="E7" s="4" t="s">
        <v>2240</v>
      </c>
      <c r="F7" s="4" t="s">
        <v>76</v>
      </c>
      <c r="G7" s="4" t="s">
        <v>2241</v>
      </c>
      <c r="H7" s="4" t="s">
        <v>80</v>
      </c>
      <c r="I7" s="4" t="s">
        <v>230</v>
      </c>
      <c r="J7" s="58" t="s">
        <v>2242</v>
      </c>
    </row>
    <row r="8" spans="2:10" ht="12.75" customHeight="1" x14ac:dyDescent="0.2">
      <c r="B8" s="65" t="s">
        <v>2477</v>
      </c>
      <c r="C8" s="4" t="s">
        <v>146</v>
      </c>
      <c r="D8" s="51" t="s">
        <v>2477</v>
      </c>
      <c r="E8" s="4" t="s">
        <v>12</v>
      </c>
      <c r="F8" s="51" t="s">
        <v>2477</v>
      </c>
      <c r="G8" s="4" t="s">
        <v>11</v>
      </c>
      <c r="H8" s="4" t="s">
        <v>12</v>
      </c>
      <c r="I8" s="4" t="s">
        <v>12</v>
      </c>
      <c r="J8" s="58" t="s">
        <v>2243</v>
      </c>
    </row>
    <row r="9" spans="2:10" ht="12.75" customHeight="1" x14ac:dyDescent="0.2">
      <c r="B9" s="66" t="s">
        <v>2477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59" t="s">
        <v>87</v>
      </c>
    </row>
    <row r="10" spans="2:10" ht="12.75" customHeight="1" x14ac:dyDescent="0.2">
      <c r="B10" s="56" t="s">
        <v>2244</v>
      </c>
      <c r="C10" s="53" t="s">
        <v>2477</v>
      </c>
      <c r="D10" s="53" t="s">
        <v>2477</v>
      </c>
      <c r="E10" s="53" t="s">
        <v>2477</v>
      </c>
      <c r="F10" s="53" t="s">
        <v>2477</v>
      </c>
      <c r="G10" s="22">
        <v>39633.838559999997</v>
      </c>
      <c r="H10" s="20">
        <v>1</v>
      </c>
      <c r="I10" s="20">
        <v>1.0737535696E-2</v>
      </c>
      <c r="J10" s="67" t="s">
        <v>2477</v>
      </c>
    </row>
    <row r="11" spans="2:10" ht="12.75" customHeight="1" x14ac:dyDescent="0.2">
      <c r="B11" s="56" t="s">
        <v>2245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22">
        <v>27526.198339999999</v>
      </c>
      <c r="H11" s="20">
        <v>0.69451255139699997</v>
      </c>
      <c r="I11" s="20">
        <v>7.4573533120000004E-3</v>
      </c>
      <c r="J11" s="67" t="s">
        <v>2477</v>
      </c>
    </row>
    <row r="12" spans="2:10" ht="12.75" customHeight="1" x14ac:dyDescent="0.2">
      <c r="B12" s="56" t="s">
        <v>2246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22">
        <v>3662.9374299999999</v>
      </c>
      <c r="H12" s="20">
        <v>9.2419446692000001E-2</v>
      </c>
      <c r="I12" s="20">
        <v>3.5821421199999999E-3</v>
      </c>
      <c r="J12" s="67" t="s">
        <v>2477</v>
      </c>
    </row>
    <row r="13" spans="2:10" ht="12.75" customHeight="1" x14ac:dyDescent="0.2">
      <c r="B13" s="57" t="s">
        <v>2247</v>
      </c>
      <c r="C13" s="27">
        <v>45201</v>
      </c>
      <c r="D13" s="14" t="s">
        <v>2248</v>
      </c>
      <c r="E13" s="13">
        <v>-1.3934E-2</v>
      </c>
      <c r="F13" s="14" t="s">
        <v>49</v>
      </c>
      <c r="G13" s="23">
        <v>3662.9374299999999</v>
      </c>
      <c r="H13" s="13">
        <v>9.2419446692000001E-2</v>
      </c>
      <c r="I13" s="13">
        <v>9.9235710699999992E-4</v>
      </c>
      <c r="J13" s="93" t="s">
        <v>2249</v>
      </c>
    </row>
    <row r="14" spans="2:10" ht="12.75" customHeight="1" x14ac:dyDescent="0.2">
      <c r="B14" s="56" t="s">
        <v>2250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22">
        <v>23863.260910000001</v>
      </c>
      <c r="H14" s="20">
        <v>0.60209310470499999</v>
      </c>
      <c r="I14" s="20">
        <v>7.1553935759999998E-3</v>
      </c>
      <c r="J14" s="67" t="s">
        <v>2477</v>
      </c>
    </row>
    <row r="15" spans="2:10" ht="12.75" customHeight="1" x14ac:dyDescent="0.2">
      <c r="B15" s="57" t="s">
        <v>2251</v>
      </c>
      <c r="C15" s="27">
        <v>45153</v>
      </c>
      <c r="D15" s="14" t="s">
        <v>2252</v>
      </c>
      <c r="E15" s="13">
        <v>0</v>
      </c>
      <c r="F15" s="14" t="s">
        <v>49</v>
      </c>
      <c r="G15" s="23">
        <v>5961.4346999999998</v>
      </c>
      <c r="H15" s="13">
        <v>0.150412751239</v>
      </c>
      <c r="I15" s="13">
        <v>1.615062285E-3</v>
      </c>
      <c r="J15" s="93" t="s">
        <v>2253</v>
      </c>
    </row>
    <row r="16" spans="2:10" ht="12.75" customHeight="1" x14ac:dyDescent="0.2">
      <c r="B16" s="57" t="s">
        <v>2254</v>
      </c>
      <c r="C16" s="27">
        <v>45054</v>
      </c>
      <c r="D16" s="14" t="s">
        <v>2255</v>
      </c>
      <c r="E16" s="13">
        <v>0</v>
      </c>
      <c r="F16" s="14" t="s">
        <v>49</v>
      </c>
      <c r="G16" s="23">
        <v>2575.1976100000002</v>
      </c>
      <c r="H16" s="13">
        <v>6.4974721186000006E-2</v>
      </c>
      <c r="I16" s="13">
        <v>6.97668388E-4</v>
      </c>
      <c r="J16" s="93" t="s">
        <v>2256</v>
      </c>
    </row>
    <row r="17" spans="2:10" ht="12.75" customHeight="1" x14ac:dyDescent="0.2">
      <c r="B17" s="57" t="s">
        <v>2257</v>
      </c>
      <c r="C17" s="27">
        <v>45069</v>
      </c>
      <c r="D17" s="14" t="s">
        <v>2252</v>
      </c>
      <c r="E17" s="13">
        <v>0</v>
      </c>
      <c r="F17" s="14" t="s">
        <v>49</v>
      </c>
      <c r="G17" s="23">
        <v>8794.51973</v>
      </c>
      <c r="H17" s="13">
        <v>0.221894220936</v>
      </c>
      <c r="I17" s="13">
        <v>2.3825971180000001E-3</v>
      </c>
      <c r="J17" s="93" t="s">
        <v>2258</v>
      </c>
    </row>
    <row r="18" spans="2:10" ht="12.75" customHeight="1" x14ac:dyDescent="0.2">
      <c r="B18" s="57" t="s">
        <v>2259</v>
      </c>
      <c r="C18" s="27">
        <v>45069</v>
      </c>
      <c r="D18" s="14" t="s">
        <v>2252</v>
      </c>
      <c r="E18" s="13">
        <v>0</v>
      </c>
      <c r="F18" s="14" t="s">
        <v>49</v>
      </c>
      <c r="G18" s="23">
        <v>3295.2149899999999</v>
      </c>
      <c r="H18" s="13">
        <v>8.3141454618000002E-2</v>
      </c>
      <c r="I18" s="13">
        <v>8.9273433600000002E-4</v>
      </c>
      <c r="J18" s="93" t="s">
        <v>2260</v>
      </c>
    </row>
    <row r="19" spans="2:10" ht="12.75" customHeight="1" x14ac:dyDescent="0.2">
      <c r="B19" s="57" t="s">
        <v>2261</v>
      </c>
      <c r="C19" s="27">
        <v>45054</v>
      </c>
      <c r="D19" s="14" t="s">
        <v>2252</v>
      </c>
      <c r="E19" s="13">
        <v>0</v>
      </c>
      <c r="F19" s="14" t="s">
        <v>49</v>
      </c>
      <c r="G19" s="23">
        <v>3236.8938800000001</v>
      </c>
      <c r="H19" s="13">
        <v>8.1669956722999995E-2</v>
      </c>
      <c r="I19" s="13">
        <v>8.7693407500000003E-4</v>
      </c>
      <c r="J19" s="93" t="s">
        <v>2262</v>
      </c>
    </row>
    <row r="20" spans="2:10" ht="12.75" customHeight="1" x14ac:dyDescent="0.2">
      <c r="B20" s="56" t="s">
        <v>2263</v>
      </c>
      <c r="C20" s="53" t="s">
        <v>2477</v>
      </c>
      <c r="D20" s="53" t="s">
        <v>2477</v>
      </c>
      <c r="E20" s="53" t="s">
        <v>2477</v>
      </c>
      <c r="F20" s="53" t="s">
        <v>2477</v>
      </c>
      <c r="G20" s="22">
        <v>12107.640219999999</v>
      </c>
      <c r="H20" s="20">
        <v>0.305487448602</v>
      </c>
      <c r="I20" s="20">
        <v>3.2801823840000002E-3</v>
      </c>
      <c r="J20" s="67" t="s">
        <v>2477</v>
      </c>
    </row>
    <row r="21" spans="2:10" ht="12.75" customHeight="1" x14ac:dyDescent="0.2">
      <c r="B21" s="56" t="s">
        <v>2264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22">
        <v>9559.2810100000006</v>
      </c>
      <c r="H21" s="20">
        <v>0.24118988615</v>
      </c>
      <c r="I21" s="20">
        <v>3.5821421199999999E-3</v>
      </c>
      <c r="J21" s="67" t="s">
        <v>2477</v>
      </c>
    </row>
    <row r="22" spans="2:10" ht="12.75" customHeight="1" x14ac:dyDescent="0.2">
      <c r="B22" s="57" t="s">
        <v>2265</v>
      </c>
      <c r="C22" s="27">
        <v>45203</v>
      </c>
      <c r="D22" s="14" t="s">
        <v>2252</v>
      </c>
      <c r="E22" s="13">
        <v>0</v>
      </c>
      <c r="F22" s="14" t="s">
        <v>50</v>
      </c>
      <c r="G22" s="23">
        <v>1140.6500799999999</v>
      </c>
      <c r="H22" s="13">
        <v>2.8779702431999999E-2</v>
      </c>
      <c r="I22" s="13">
        <v>3.0902308200000001E-4</v>
      </c>
      <c r="J22" s="93" t="s">
        <v>2266</v>
      </c>
    </row>
    <row r="23" spans="2:10" ht="12.75" customHeight="1" x14ac:dyDescent="0.2">
      <c r="B23" s="57" t="s">
        <v>2267</v>
      </c>
      <c r="C23" s="27">
        <v>45203</v>
      </c>
      <c r="D23" s="14" t="s">
        <v>2252</v>
      </c>
      <c r="E23" s="13">
        <v>0</v>
      </c>
      <c r="F23" s="14" t="s">
        <v>50</v>
      </c>
      <c r="G23" s="23">
        <v>546.09533999999996</v>
      </c>
      <c r="H23" s="13">
        <v>1.3778512499000001E-2</v>
      </c>
      <c r="I23" s="13">
        <v>1.4794726900000001E-4</v>
      </c>
      <c r="J23" s="93" t="s">
        <v>2268</v>
      </c>
    </row>
    <row r="24" spans="2:10" ht="12.75" customHeight="1" x14ac:dyDescent="0.2">
      <c r="B24" s="57" t="s">
        <v>2269</v>
      </c>
      <c r="C24" s="27">
        <v>45274</v>
      </c>
      <c r="D24" s="14" t="s">
        <v>2270</v>
      </c>
      <c r="E24" s="13">
        <v>2.6074E-2</v>
      </c>
      <c r="F24" s="14" t="s">
        <v>50</v>
      </c>
      <c r="G24" s="23">
        <v>2422.0023700000002</v>
      </c>
      <c r="H24" s="13">
        <v>6.1109457423000002E-2</v>
      </c>
      <c r="I24" s="13">
        <v>6.5616497999999997E-4</v>
      </c>
      <c r="J24" s="93" t="s">
        <v>2271</v>
      </c>
    </row>
    <row r="25" spans="2:10" ht="12.75" customHeight="1" x14ac:dyDescent="0.2">
      <c r="B25" s="57" t="s">
        <v>2272</v>
      </c>
      <c r="C25" s="27">
        <v>45161</v>
      </c>
      <c r="D25" s="14" t="s">
        <v>2248</v>
      </c>
      <c r="E25" s="13">
        <v>0</v>
      </c>
      <c r="F25" s="14" t="s">
        <v>52</v>
      </c>
      <c r="G25" s="23">
        <v>294.14132000000001</v>
      </c>
      <c r="H25" s="13">
        <v>7.4214693980000001E-3</v>
      </c>
      <c r="I25" s="13">
        <v>7.9688292582973501E-5</v>
      </c>
      <c r="J25" s="93" t="s">
        <v>2273</v>
      </c>
    </row>
    <row r="26" spans="2:10" ht="12.75" customHeight="1" x14ac:dyDescent="0.2">
      <c r="B26" s="57" t="s">
        <v>2274</v>
      </c>
      <c r="C26" s="27">
        <v>45274</v>
      </c>
      <c r="D26" s="14" t="s">
        <v>2270</v>
      </c>
      <c r="E26" s="13">
        <v>-4.2841999999999998E-2</v>
      </c>
      <c r="F26" s="14" t="s">
        <v>50</v>
      </c>
      <c r="G26" s="23">
        <v>688.58749</v>
      </c>
      <c r="H26" s="13">
        <v>1.7373726972E-2</v>
      </c>
      <c r="I26" s="13">
        <v>1.86551013E-4</v>
      </c>
      <c r="J26" s="93" t="s">
        <v>2275</v>
      </c>
    </row>
    <row r="27" spans="2:10" ht="12.75" customHeight="1" x14ac:dyDescent="0.2">
      <c r="B27" s="57" t="s">
        <v>2276</v>
      </c>
      <c r="C27" s="27">
        <v>45274</v>
      </c>
      <c r="D27" s="14" t="s">
        <v>2270</v>
      </c>
      <c r="E27" s="13">
        <v>-1.5051E-2</v>
      </c>
      <c r="F27" s="14" t="s">
        <v>50</v>
      </c>
      <c r="G27" s="23">
        <v>920.25265000000002</v>
      </c>
      <c r="H27" s="13">
        <v>2.3218862553E-2</v>
      </c>
      <c r="I27" s="13">
        <v>2.4931336499999998E-4</v>
      </c>
      <c r="J27" s="93" t="s">
        <v>2277</v>
      </c>
    </row>
    <row r="28" spans="2:10" ht="12.75" customHeight="1" x14ac:dyDescent="0.2">
      <c r="B28" s="57" t="s">
        <v>2278</v>
      </c>
      <c r="C28" s="27">
        <v>45274</v>
      </c>
      <c r="D28" s="14" t="s">
        <v>2270</v>
      </c>
      <c r="E28" s="13">
        <v>-4.3198E-2</v>
      </c>
      <c r="F28" s="14" t="s">
        <v>50</v>
      </c>
      <c r="G28" s="23">
        <v>608.56349</v>
      </c>
      <c r="H28" s="13">
        <v>1.5354644214999999E-2</v>
      </c>
      <c r="I28" s="13">
        <v>1.6487104E-4</v>
      </c>
      <c r="J28" s="93" t="s">
        <v>2279</v>
      </c>
    </row>
    <row r="29" spans="2:10" ht="12.75" customHeight="1" x14ac:dyDescent="0.2">
      <c r="B29" s="57" t="s">
        <v>2280</v>
      </c>
      <c r="C29" s="27">
        <v>45274</v>
      </c>
      <c r="D29" s="14" t="s">
        <v>2270</v>
      </c>
      <c r="E29" s="13">
        <v>0.1368</v>
      </c>
      <c r="F29" s="14" t="s">
        <v>50</v>
      </c>
      <c r="G29" s="23">
        <v>508.31527</v>
      </c>
      <c r="H29" s="13">
        <v>1.2825284869E-2</v>
      </c>
      <c r="I29" s="13">
        <v>1.3771195400000001E-4</v>
      </c>
      <c r="J29" s="93" t="s">
        <v>2281</v>
      </c>
    </row>
    <row r="30" spans="2:10" ht="12.75" customHeight="1" x14ac:dyDescent="0.2">
      <c r="B30" s="57" t="s">
        <v>2282</v>
      </c>
      <c r="C30" s="27">
        <v>45274</v>
      </c>
      <c r="D30" s="14" t="s">
        <v>2270</v>
      </c>
      <c r="E30" s="13">
        <v>4.2833000000000003E-2</v>
      </c>
      <c r="F30" s="14" t="s">
        <v>50</v>
      </c>
      <c r="G30" s="23">
        <v>534.80552</v>
      </c>
      <c r="H30" s="13">
        <v>1.3493659444E-2</v>
      </c>
      <c r="I30" s="13">
        <v>1.4488864900000001E-4</v>
      </c>
      <c r="J30" s="93" t="s">
        <v>2281</v>
      </c>
    </row>
    <row r="31" spans="2:10" ht="12.75" customHeight="1" x14ac:dyDescent="0.2">
      <c r="B31" s="57" t="s">
        <v>2283</v>
      </c>
      <c r="C31" s="27">
        <v>45274</v>
      </c>
      <c r="D31" s="14" t="s">
        <v>2270</v>
      </c>
      <c r="E31" s="13">
        <v>-0.11873599999999999</v>
      </c>
      <c r="F31" s="14" t="s">
        <v>50</v>
      </c>
      <c r="G31" s="23">
        <v>1895.8674799999999</v>
      </c>
      <c r="H31" s="13">
        <v>4.7834566342E-2</v>
      </c>
      <c r="I31" s="13">
        <v>5.1362536300000004E-4</v>
      </c>
      <c r="J31" s="93" t="s">
        <v>2284</v>
      </c>
    </row>
    <row r="32" spans="2:10" ht="12.75" customHeight="1" x14ac:dyDescent="0.2">
      <c r="B32" s="56" t="s">
        <v>2285</v>
      </c>
      <c r="C32" s="53" t="s">
        <v>2477</v>
      </c>
      <c r="D32" s="53" t="s">
        <v>2477</v>
      </c>
      <c r="E32" s="53" t="s">
        <v>2477</v>
      </c>
      <c r="F32" s="53" t="s">
        <v>2477</v>
      </c>
      <c r="G32" s="22">
        <v>2548.3592100000001</v>
      </c>
      <c r="H32" s="20">
        <v>6.4297562451000004E-2</v>
      </c>
      <c r="I32" s="20">
        <v>7.1553935759999998E-3</v>
      </c>
      <c r="J32" s="67" t="s">
        <v>2477</v>
      </c>
    </row>
    <row r="33" spans="2:10" ht="12.75" customHeight="1" x14ac:dyDescent="0.2">
      <c r="B33" s="57" t="s">
        <v>2286</v>
      </c>
      <c r="C33" s="27">
        <v>45203</v>
      </c>
      <c r="D33" s="14" t="s">
        <v>2252</v>
      </c>
      <c r="E33" s="13">
        <v>0</v>
      </c>
      <c r="F33" s="14" t="s">
        <v>50</v>
      </c>
      <c r="G33" s="23">
        <v>1082.19823</v>
      </c>
      <c r="H33" s="13">
        <v>2.7304905841E-2</v>
      </c>
      <c r="I33" s="13">
        <v>2.9318740100000001E-4</v>
      </c>
      <c r="J33" s="93" t="s">
        <v>2287</v>
      </c>
    </row>
    <row r="34" spans="2:10" ht="12.75" customHeight="1" x14ac:dyDescent="0.2">
      <c r="B34" s="57" t="s">
        <v>2288</v>
      </c>
      <c r="C34" s="27">
        <v>45203</v>
      </c>
      <c r="D34" s="14" t="s">
        <v>2252</v>
      </c>
      <c r="E34" s="13">
        <v>0</v>
      </c>
      <c r="F34" s="14" t="s">
        <v>50</v>
      </c>
      <c r="G34" s="23">
        <v>275.08564000000001</v>
      </c>
      <c r="H34" s="13">
        <v>6.9406761990000003E-3</v>
      </c>
      <c r="I34" s="13">
        <v>7.4525758454114897E-5</v>
      </c>
      <c r="J34" s="93" t="s">
        <v>2289</v>
      </c>
    </row>
    <row r="35" spans="2:10" ht="12.75" customHeight="1" thickBot="1" x14ac:dyDescent="0.25">
      <c r="B35" s="57" t="s">
        <v>2290</v>
      </c>
      <c r="C35" s="27">
        <v>45203</v>
      </c>
      <c r="D35" s="14" t="s">
        <v>2252</v>
      </c>
      <c r="E35" s="13">
        <v>0</v>
      </c>
      <c r="F35" s="14" t="s">
        <v>50</v>
      </c>
      <c r="G35" s="23">
        <v>535.65846999999997</v>
      </c>
      <c r="H35" s="13">
        <v>1.3515180196000001E-2</v>
      </c>
      <c r="I35" s="13">
        <v>1.4511972899999999E-4</v>
      </c>
      <c r="J35" s="93" t="s">
        <v>2291</v>
      </c>
    </row>
    <row r="36" spans="2:10" ht="12.75" customHeight="1" x14ac:dyDescent="0.2">
      <c r="B36" s="71" t="s">
        <v>2292</v>
      </c>
      <c r="C36" s="87">
        <v>45203</v>
      </c>
      <c r="D36" s="72" t="s">
        <v>2252</v>
      </c>
      <c r="E36" s="74">
        <v>8.6969999999999999E-3</v>
      </c>
      <c r="F36" s="72" t="s">
        <v>50</v>
      </c>
      <c r="G36" s="73">
        <v>655.41687000000002</v>
      </c>
      <c r="H36" s="74">
        <v>1.6536800213999999E-2</v>
      </c>
      <c r="I36" s="74">
        <v>1.7756448200000001E-4</v>
      </c>
      <c r="J36" s="94" t="s">
        <v>2293</v>
      </c>
    </row>
    <row r="37" spans="2:10" ht="12.75" hidden="1" customHeight="1" x14ac:dyDescent="0.2"/>
    <row r="38" spans="2:10" ht="12.75" hidden="1" customHeight="1" x14ac:dyDescent="0.2"/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12538</v>
      </c>
    </row>
    <row r="6" spans="2:11" ht="12.75" customHeight="1" x14ac:dyDescent="0.2">
      <c r="B6" s="44" t="s">
        <v>2294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229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230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2295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2296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2297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12538</v>
      </c>
    </row>
    <row r="6" spans="2:11" ht="12.75" customHeight="1" x14ac:dyDescent="0.2">
      <c r="B6" s="44" t="s">
        <v>2298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2299</v>
      </c>
      <c r="D7" s="4" t="s">
        <v>74</v>
      </c>
      <c r="E7" s="4" t="s">
        <v>75</v>
      </c>
      <c r="F7" s="4" t="s">
        <v>229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230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0" t="s">
        <v>2300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1" t="s">
        <v>2301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2302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12538</v>
      </c>
    </row>
    <row r="5" spans="2:4" ht="12.75" customHeight="1" x14ac:dyDescent="0.2"/>
    <row r="6" spans="2:4" ht="12.75" customHeight="1" thickBot="1" x14ac:dyDescent="0.25">
      <c r="B6" s="62" t="s">
        <v>2303</v>
      </c>
      <c r="C6" s="64" t="s">
        <v>2477</v>
      </c>
      <c r="D6" s="64" t="s">
        <v>2478</v>
      </c>
    </row>
    <row r="7" spans="2:4" ht="12.75" customHeight="1" thickBot="1" x14ac:dyDescent="0.25">
      <c r="B7" s="55" t="s">
        <v>71</v>
      </c>
      <c r="C7" s="4" t="s">
        <v>2304</v>
      </c>
      <c r="D7" s="58" t="s">
        <v>2305</v>
      </c>
    </row>
    <row r="8" spans="2:4" ht="12.75" customHeight="1" x14ac:dyDescent="0.2">
      <c r="B8" s="66" t="s">
        <v>2477</v>
      </c>
      <c r="C8" s="6" t="s">
        <v>11</v>
      </c>
      <c r="D8" s="59" t="s">
        <v>146</v>
      </c>
    </row>
    <row r="9" spans="2:4" ht="12.75" customHeight="1" x14ac:dyDescent="0.2">
      <c r="B9" s="66" t="s">
        <v>2477</v>
      </c>
      <c r="C9" s="6" t="s">
        <v>13</v>
      </c>
      <c r="D9" s="59" t="s">
        <v>14</v>
      </c>
    </row>
    <row r="10" spans="2:4" ht="12.75" customHeight="1" x14ac:dyDescent="0.2">
      <c r="B10" s="56" t="s">
        <v>2306</v>
      </c>
      <c r="C10" s="22">
        <v>197229.44174000001</v>
      </c>
      <c r="D10" s="67" t="s">
        <v>2477</v>
      </c>
    </row>
    <row r="11" spans="2:4" ht="12.75" customHeight="1" x14ac:dyDescent="0.2">
      <c r="B11" s="56" t="s">
        <v>2307</v>
      </c>
      <c r="C11" s="53" t="s">
        <v>2477</v>
      </c>
      <c r="D11" s="67" t="s">
        <v>2477</v>
      </c>
    </row>
    <row r="12" spans="2:4" ht="12.75" customHeight="1" x14ac:dyDescent="0.2">
      <c r="B12" s="56" t="s">
        <v>2308</v>
      </c>
      <c r="C12" s="22">
        <v>197229.44174000001</v>
      </c>
      <c r="D12" s="67" t="s">
        <v>2477</v>
      </c>
    </row>
    <row r="13" spans="2:4" ht="12.75" customHeight="1" x14ac:dyDescent="0.2">
      <c r="B13" s="57" t="s">
        <v>2309</v>
      </c>
      <c r="C13" s="23">
        <v>2344.1832399999998</v>
      </c>
      <c r="D13" s="95">
        <v>45291</v>
      </c>
    </row>
    <row r="14" spans="2:4" ht="12.75" customHeight="1" x14ac:dyDescent="0.2">
      <c r="B14" s="57" t="s">
        <v>2310</v>
      </c>
      <c r="C14" s="23">
        <v>168.10149999999999</v>
      </c>
      <c r="D14" s="95">
        <v>46142</v>
      </c>
    </row>
    <row r="15" spans="2:4" ht="12.75" customHeight="1" x14ac:dyDescent="0.2">
      <c r="B15" s="57" t="s">
        <v>2311</v>
      </c>
      <c r="C15" s="23">
        <v>177.6797</v>
      </c>
      <c r="D15" s="95">
        <v>45657</v>
      </c>
    </row>
    <row r="16" spans="2:4" ht="12.75" customHeight="1" x14ac:dyDescent="0.2">
      <c r="B16" s="57" t="s">
        <v>2312</v>
      </c>
      <c r="C16" s="23">
        <v>4798.3460599999999</v>
      </c>
      <c r="D16" s="67" t="s">
        <v>2477</v>
      </c>
    </row>
    <row r="17" spans="2:4" ht="12.75" customHeight="1" x14ac:dyDescent="0.2">
      <c r="B17" s="57" t="s">
        <v>2313</v>
      </c>
      <c r="C17" s="23">
        <v>161.02486999999999</v>
      </c>
      <c r="D17" s="95">
        <v>45291</v>
      </c>
    </row>
    <row r="18" spans="2:4" ht="12.75" customHeight="1" x14ac:dyDescent="0.2">
      <c r="B18" s="57" t="s">
        <v>2314</v>
      </c>
      <c r="C18" s="23">
        <v>161.02486999999999</v>
      </c>
      <c r="D18" s="95">
        <v>45291</v>
      </c>
    </row>
    <row r="19" spans="2:4" ht="12.75" customHeight="1" x14ac:dyDescent="0.2">
      <c r="B19" s="57" t="s">
        <v>2315</v>
      </c>
      <c r="C19" s="23">
        <v>897.02883999999995</v>
      </c>
      <c r="D19" s="95">
        <v>46990</v>
      </c>
    </row>
    <row r="20" spans="2:4" ht="12.75" customHeight="1" x14ac:dyDescent="0.2">
      <c r="B20" s="57" t="s">
        <v>2316</v>
      </c>
      <c r="C20" s="23">
        <v>1063.0314599999999</v>
      </c>
      <c r="D20" s="95">
        <v>46990</v>
      </c>
    </row>
    <row r="21" spans="2:4" ht="12.75" customHeight="1" x14ac:dyDescent="0.2">
      <c r="B21" s="57" t="s">
        <v>2317</v>
      </c>
      <c r="C21" s="23">
        <v>453.16590000000002</v>
      </c>
      <c r="D21" s="95">
        <v>45291</v>
      </c>
    </row>
    <row r="22" spans="2:4" ht="12.75" customHeight="1" x14ac:dyDescent="0.2">
      <c r="B22" s="57" t="s">
        <v>2318</v>
      </c>
      <c r="C22" s="23">
        <v>477.51414999999997</v>
      </c>
      <c r="D22" s="95">
        <v>45291</v>
      </c>
    </row>
    <row r="23" spans="2:4" ht="12.75" customHeight="1" x14ac:dyDescent="0.2">
      <c r="B23" s="57" t="s">
        <v>2319</v>
      </c>
      <c r="C23" s="23">
        <v>331.61536000000001</v>
      </c>
      <c r="D23" s="95">
        <v>45291</v>
      </c>
    </row>
    <row r="24" spans="2:4" ht="12.75" customHeight="1" x14ac:dyDescent="0.2">
      <c r="B24" s="57" t="s">
        <v>2320</v>
      </c>
      <c r="C24" s="23">
        <v>843.81055000000003</v>
      </c>
      <c r="D24" s="95">
        <v>45291</v>
      </c>
    </row>
    <row r="25" spans="2:4" ht="12.75" customHeight="1" x14ac:dyDescent="0.2">
      <c r="B25" s="57" t="s">
        <v>2321</v>
      </c>
      <c r="C25" s="23">
        <v>1849.9887100000001</v>
      </c>
      <c r="D25" s="95">
        <v>45291</v>
      </c>
    </row>
    <row r="26" spans="2:4" ht="12.75" customHeight="1" x14ac:dyDescent="0.2">
      <c r="B26" s="57" t="s">
        <v>2322</v>
      </c>
      <c r="C26" s="23">
        <v>6321.8609999999999</v>
      </c>
      <c r="D26" s="95">
        <v>48434</v>
      </c>
    </row>
    <row r="27" spans="2:4" ht="12.75" customHeight="1" x14ac:dyDescent="0.2">
      <c r="B27" s="57" t="s">
        <v>2323</v>
      </c>
      <c r="C27" s="23">
        <v>4636.7635</v>
      </c>
      <c r="D27" s="95">
        <v>46934</v>
      </c>
    </row>
    <row r="28" spans="2:4" ht="12.75" customHeight="1" x14ac:dyDescent="0.2">
      <c r="B28" s="57" t="s">
        <v>2324</v>
      </c>
      <c r="C28" s="23">
        <v>6350.2075400000003</v>
      </c>
      <c r="D28" s="95">
        <v>46934</v>
      </c>
    </row>
    <row r="29" spans="2:4" ht="12.75" customHeight="1" x14ac:dyDescent="0.2">
      <c r="B29" s="57" t="s">
        <v>2325</v>
      </c>
      <c r="C29" s="23">
        <v>4536.3883800000003</v>
      </c>
      <c r="D29" s="95">
        <v>45291</v>
      </c>
    </row>
    <row r="30" spans="2:4" ht="12.75" customHeight="1" x14ac:dyDescent="0.2">
      <c r="B30" s="57" t="s">
        <v>2326</v>
      </c>
      <c r="C30" s="23">
        <v>14628.231809999999</v>
      </c>
      <c r="D30" s="95">
        <v>45291</v>
      </c>
    </row>
    <row r="31" spans="2:4" ht="12.75" customHeight="1" x14ac:dyDescent="0.2">
      <c r="B31" s="57" t="s">
        <v>2327</v>
      </c>
      <c r="C31" s="23">
        <v>3841.8921300000002</v>
      </c>
      <c r="D31" s="95">
        <v>45291</v>
      </c>
    </row>
    <row r="32" spans="2:4" ht="12.75" customHeight="1" x14ac:dyDescent="0.2">
      <c r="B32" s="57" t="s">
        <v>2328</v>
      </c>
      <c r="C32" s="23">
        <v>103.3695</v>
      </c>
      <c r="D32" s="95">
        <v>45291</v>
      </c>
    </row>
    <row r="33" spans="2:4" ht="12.75" customHeight="1" x14ac:dyDescent="0.2">
      <c r="B33" s="57" t="s">
        <v>1919</v>
      </c>
      <c r="C33" s="23">
        <v>10.305149999999999</v>
      </c>
      <c r="D33" s="95">
        <v>45291</v>
      </c>
    </row>
    <row r="34" spans="2:4" ht="12.75" customHeight="1" x14ac:dyDescent="0.2">
      <c r="B34" s="57" t="s">
        <v>2329</v>
      </c>
      <c r="C34" s="23">
        <v>362.7</v>
      </c>
      <c r="D34" s="95">
        <v>50770</v>
      </c>
    </row>
    <row r="35" spans="2:4" ht="12.75" customHeight="1" x14ac:dyDescent="0.2">
      <c r="B35" s="57" t="s">
        <v>2330</v>
      </c>
      <c r="C35" s="23">
        <v>319.67545000000001</v>
      </c>
      <c r="D35" s="95">
        <v>45291</v>
      </c>
    </row>
    <row r="36" spans="2:4" ht="12.75" customHeight="1" x14ac:dyDescent="0.2">
      <c r="B36" s="57" t="s">
        <v>2331</v>
      </c>
      <c r="C36" s="23">
        <v>5555.0941599999996</v>
      </c>
      <c r="D36" s="95">
        <v>45854</v>
      </c>
    </row>
    <row r="37" spans="2:4" ht="12.75" customHeight="1" x14ac:dyDescent="0.2">
      <c r="B37" s="57" t="s">
        <v>2332</v>
      </c>
      <c r="C37" s="23">
        <v>833.18209999999999</v>
      </c>
      <c r="D37" s="95">
        <v>46990</v>
      </c>
    </row>
    <row r="38" spans="2:4" ht="12.75" customHeight="1" x14ac:dyDescent="0.2">
      <c r="B38" s="57" t="s">
        <v>2333</v>
      </c>
      <c r="C38" s="23">
        <v>3935.2951600000001</v>
      </c>
      <c r="D38" s="95">
        <v>46203</v>
      </c>
    </row>
    <row r="39" spans="2:4" ht="12.75" customHeight="1" x14ac:dyDescent="0.2">
      <c r="B39" s="57" t="s">
        <v>2334</v>
      </c>
      <c r="C39" s="23">
        <v>313.9513</v>
      </c>
      <c r="D39" s="95">
        <v>47467</v>
      </c>
    </row>
    <row r="40" spans="2:4" ht="12.75" customHeight="1" x14ac:dyDescent="0.2">
      <c r="B40" s="57" t="s">
        <v>2443</v>
      </c>
      <c r="C40" s="23">
        <v>1261.16146</v>
      </c>
      <c r="D40" s="95">
        <v>45718</v>
      </c>
    </row>
    <row r="41" spans="2:4" ht="12.75" customHeight="1" x14ac:dyDescent="0.2">
      <c r="B41" s="57" t="s">
        <v>2335</v>
      </c>
      <c r="C41" s="23">
        <v>5430.3444</v>
      </c>
      <c r="D41" s="95">
        <v>46234</v>
      </c>
    </row>
    <row r="42" spans="2:4" x14ac:dyDescent="0.2">
      <c r="B42" s="57" t="s">
        <v>2336</v>
      </c>
      <c r="C42" s="23">
        <v>2654.8694300000002</v>
      </c>
      <c r="D42" s="95">
        <v>46430</v>
      </c>
    </row>
    <row r="43" spans="2:4" x14ac:dyDescent="0.2">
      <c r="B43" s="57" t="s">
        <v>2337</v>
      </c>
      <c r="C43" s="23">
        <v>122.41125</v>
      </c>
      <c r="D43" s="67" t="s">
        <v>2477</v>
      </c>
    </row>
    <row r="44" spans="2:4" x14ac:dyDescent="0.2">
      <c r="B44" s="57" t="s">
        <v>2338</v>
      </c>
      <c r="C44" s="23">
        <v>4656.6279100000002</v>
      </c>
      <c r="D44" s="95">
        <v>46243</v>
      </c>
    </row>
    <row r="45" spans="2:4" x14ac:dyDescent="0.2">
      <c r="B45" s="57" t="s">
        <v>2339</v>
      </c>
      <c r="C45" s="23">
        <v>11842.049919999999</v>
      </c>
      <c r="D45" s="95">
        <v>46029</v>
      </c>
    </row>
    <row r="46" spans="2:4" x14ac:dyDescent="0.2">
      <c r="B46" s="57" t="s">
        <v>2340</v>
      </c>
      <c r="C46" s="23">
        <v>392.20258000000001</v>
      </c>
      <c r="D46" s="95">
        <v>45291</v>
      </c>
    </row>
    <row r="47" spans="2:4" x14ac:dyDescent="0.2">
      <c r="B47" s="57" t="s">
        <v>2341</v>
      </c>
      <c r="C47" s="23">
        <v>11187.832549999999</v>
      </c>
      <c r="D47" s="95">
        <v>45747</v>
      </c>
    </row>
    <row r="48" spans="2:4" x14ac:dyDescent="0.2">
      <c r="B48" s="57" t="s">
        <v>2342</v>
      </c>
      <c r="C48" s="23">
        <v>652.63909000000001</v>
      </c>
      <c r="D48" s="95">
        <v>47945</v>
      </c>
    </row>
    <row r="49" spans="2:4" x14ac:dyDescent="0.2">
      <c r="B49" s="57" t="s">
        <v>2343</v>
      </c>
      <c r="C49" s="23">
        <v>5078.10455</v>
      </c>
      <c r="D49" s="95">
        <v>46310</v>
      </c>
    </row>
    <row r="50" spans="2:4" x14ac:dyDescent="0.2">
      <c r="B50" s="57" t="s">
        <v>2344</v>
      </c>
      <c r="C50" s="23">
        <v>229.99515</v>
      </c>
      <c r="D50" s="95">
        <v>45291</v>
      </c>
    </row>
    <row r="51" spans="2:4" x14ac:dyDescent="0.2">
      <c r="B51" s="57" t="s">
        <v>2345</v>
      </c>
      <c r="C51" s="23">
        <v>1824.6358700000001</v>
      </c>
      <c r="D51" s="95">
        <v>46990</v>
      </c>
    </row>
    <row r="52" spans="2:4" x14ac:dyDescent="0.2">
      <c r="B52" s="57" t="s">
        <v>2346</v>
      </c>
      <c r="C52" s="23">
        <v>1004.83726</v>
      </c>
      <c r="D52" s="95">
        <v>46112</v>
      </c>
    </row>
    <row r="53" spans="2:4" x14ac:dyDescent="0.2">
      <c r="B53" s="57" t="s">
        <v>2347</v>
      </c>
      <c r="C53" s="23">
        <v>844.38153</v>
      </c>
      <c r="D53" s="95">
        <v>46112</v>
      </c>
    </row>
    <row r="54" spans="2:4" x14ac:dyDescent="0.2">
      <c r="B54" s="57" t="s">
        <v>2348</v>
      </c>
      <c r="C54" s="23">
        <v>11392.87779</v>
      </c>
      <c r="D54" s="95">
        <v>45939</v>
      </c>
    </row>
    <row r="55" spans="2:4" x14ac:dyDescent="0.2">
      <c r="B55" s="57" t="s">
        <v>2349</v>
      </c>
      <c r="C55" s="23">
        <v>4540.0176700000002</v>
      </c>
      <c r="D55" s="95">
        <v>45635</v>
      </c>
    </row>
    <row r="56" spans="2:4" x14ac:dyDescent="0.2">
      <c r="B56" s="57" t="s">
        <v>2350</v>
      </c>
      <c r="C56" s="23">
        <v>283.03179</v>
      </c>
      <c r="D56" s="95">
        <v>46491</v>
      </c>
    </row>
    <row r="57" spans="2:4" x14ac:dyDescent="0.2">
      <c r="B57" s="57" t="s">
        <v>2351</v>
      </c>
      <c r="C57" s="23">
        <v>401.16</v>
      </c>
      <c r="D57" s="95">
        <v>47067</v>
      </c>
    </row>
    <row r="58" spans="2:4" x14ac:dyDescent="0.2">
      <c r="B58" s="57" t="s">
        <v>2352</v>
      </c>
      <c r="C58" s="23">
        <v>687.25172999999995</v>
      </c>
      <c r="D58" s="95">
        <v>45291</v>
      </c>
    </row>
    <row r="59" spans="2:4" x14ac:dyDescent="0.2">
      <c r="B59" s="57" t="s">
        <v>2353</v>
      </c>
      <c r="C59" s="23">
        <v>1029.375</v>
      </c>
      <c r="D59" s="67" t="s">
        <v>2477</v>
      </c>
    </row>
    <row r="60" spans="2:4" x14ac:dyDescent="0.2">
      <c r="B60" s="57" t="s">
        <v>2354</v>
      </c>
      <c r="C60" s="23">
        <v>1450.8</v>
      </c>
      <c r="D60" s="95">
        <v>46023</v>
      </c>
    </row>
    <row r="61" spans="2:4" x14ac:dyDescent="0.2">
      <c r="B61" s="57" t="s">
        <v>2034</v>
      </c>
      <c r="C61" s="23">
        <v>2187.8644300000001</v>
      </c>
      <c r="D61" s="95">
        <v>47291</v>
      </c>
    </row>
    <row r="62" spans="2:4" x14ac:dyDescent="0.2">
      <c r="B62" s="57" t="s">
        <v>2355</v>
      </c>
      <c r="C62" s="23">
        <v>2681.51388</v>
      </c>
      <c r="D62" s="95">
        <v>45958</v>
      </c>
    </row>
    <row r="63" spans="2:4" x14ac:dyDescent="0.2">
      <c r="B63" s="57" t="s">
        <v>2356</v>
      </c>
      <c r="C63" s="23">
        <v>1311.25722</v>
      </c>
      <c r="D63" s="95">
        <v>45958</v>
      </c>
    </row>
    <row r="64" spans="2:4" x14ac:dyDescent="0.2">
      <c r="B64" s="57" t="s">
        <v>2357</v>
      </c>
      <c r="C64" s="23">
        <v>7572.6501600000001</v>
      </c>
      <c r="D64" s="67" t="s">
        <v>2477</v>
      </c>
    </row>
    <row r="65" spans="2:4" x14ac:dyDescent="0.2">
      <c r="B65" s="57" t="s">
        <v>2358</v>
      </c>
      <c r="C65" s="23">
        <v>6400.4768899999999</v>
      </c>
      <c r="D65" s="95">
        <v>46624</v>
      </c>
    </row>
    <row r="66" spans="2:4" x14ac:dyDescent="0.2">
      <c r="B66" s="57" t="s">
        <v>2359</v>
      </c>
      <c r="C66" s="23">
        <v>8638.9197499999991</v>
      </c>
      <c r="D66" s="95">
        <v>47158</v>
      </c>
    </row>
    <row r="67" spans="2:4" x14ac:dyDescent="0.2">
      <c r="B67" s="57" t="s">
        <v>1945</v>
      </c>
      <c r="C67" s="23">
        <v>1526.5136199999999</v>
      </c>
      <c r="D67" s="95">
        <v>45291</v>
      </c>
    </row>
    <row r="68" spans="2:4" x14ac:dyDescent="0.2">
      <c r="B68" s="57" t="s">
        <v>2360</v>
      </c>
      <c r="C68" s="23">
        <v>2700.5826099999999</v>
      </c>
      <c r="D68" s="95">
        <v>45291</v>
      </c>
    </row>
    <row r="69" spans="2:4" x14ac:dyDescent="0.2">
      <c r="B69" s="57" t="s">
        <v>2411</v>
      </c>
      <c r="C69" s="23">
        <v>13817.523999999999</v>
      </c>
      <c r="D69" s="95">
        <v>47559</v>
      </c>
    </row>
    <row r="70" spans="2:4" x14ac:dyDescent="0.2">
      <c r="B70" s="57" t="s">
        <v>2398</v>
      </c>
      <c r="C70" s="23">
        <v>358.83105</v>
      </c>
      <c r="D70" s="95">
        <v>47269</v>
      </c>
    </row>
    <row r="71" spans="2:4" x14ac:dyDescent="0.2">
      <c r="B71" s="57" t="s">
        <v>2412</v>
      </c>
      <c r="C71" s="23">
        <v>7009.1415500000003</v>
      </c>
      <c r="D71" s="95">
        <v>45840</v>
      </c>
    </row>
    <row r="72" spans="2:4" x14ac:dyDescent="0.2">
      <c r="B72" s="57" t="s">
        <v>2432</v>
      </c>
      <c r="C72" s="23">
        <v>962.90197000000001</v>
      </c>
      <c r="D72" s="95">
        <v>46478</v>
      </c>
    </row>
    <row r="73" spans="2:4" x14ac:dyDescent="0.2">
      <c r="B73" s="57" t="s">
        <v>2413</v>
      </c>
      <c r="C73" s="23">
        <v>3977.38976</v>
      </c>
      <c r="D73" s="95">
        <v>47186</v>
      </c>
    </row>
    <row r="74" spans="2:4" x14ac:dyDescent="0.2">
      <c r="B74" s="57" t="s">
        <v>2456</v>
      </c>
      <c r="C74" s="23">
        <v>124.43095</v>
      </c>
      <c r="D74" s="95">
        <v>45836</v>
      </c>
    </row>
    <row r="75" spans="2:4" x14ac:dyDescent="0.2">
      <c r="B75" s="57" t="s">
        <v>1915</v>
      </c>
      <c r="C75" s="23">
        <v>4627.1107099999999</v>
      </c>
      <c r="D75" s="95">
        <v>48343</v>
      </c>
    </row>
    <row r="76" spans="2:4" ht="13.5" thickBot="1" x14ac:dyDescent="0.25">
      <c r="B76" s="57" t="s">
        <v>2361</v>
      </c>
      <c r="C76" s="23">
        <v>169.08838</v>
      </c>
      <c r="D76" s="95">
        <v>45291</v>
      </c>
    </row>
    <row r="77" spans="2:4" x14ac:dyDescent="0.2">
      <c r="B77" s="71" t="s">
        <v>2362</v>
      </c>
      <c r="C77" s="73">
        <v>721.20549000000005</v>
      </c>
      <c r="D77" s="96">
        <v>45291</v>
      </c>
    </row>
    <row r="78" spans="2:4" ht="12.75" hidden="1" customHeight="1" x14ac:dyDescent="0.2"/>
    <row r="79" spans="2:4" ht="12.75" hidden="1" customHeight="1" x14ac:dyDescent="0.2"/>
    <row r="80" spans="2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12538</v>
      </c>
    </row>
    <row r="6" spans="2:16" ht="12.75" customHeight="1" x14ac:dyDescent="0.2">
      <c r="B6" s="44" t="s">
        <v>2363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2364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228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2365</v>
      </c>
      <c r="L8" s="4" t="s">
        <v>141</v>
      </c>
      <c r="M8" s="4" t="s">
        <v>2366</v>
      </c>
      <c r="N8" s="4" t="s">
        <v>144</v>
      </c>
      <c r="O8" s="4" t="s">
        <v>80</v>
      </c>
      <c r="P8" s="4" t="s">
        <v>230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2367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2368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2369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2370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2371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2372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2373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2374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12538</v>
      </c>
    </row>
    <row r="6" spans="2:16" ht="12.75" customHeight="1" x14ac:dyDescent="0.2">
      <c r="B6" s="44" t="s">
        <v>2375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2376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228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2365</v>
      </c>
      <c r="L8" s="4" t="s">
        <v>141</v>
      </c>
      <c r="M8" s="4" t="s">
        <v>2366</v>
      </c>
      <c r="N8" s="4" t="s">
        <v>144</v>
      </c>
      <c r="O8" s="4" t="s">
        <v>80</v>
      </c>
      <c r="P8" s="4" t="s">
        <v>230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2377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2378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2379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2380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2381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2382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2383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2384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12538</v>
      </c>
    </row>
    <row r="5" spans="2:18" ht="12.75" customHeight="1" x14ac:dyDescent="0.2"/>
    <row r="6" spans="2:18" ht="12.75" customHeight="1" thickBot="1" x14ac:dyDescent="0.25">
      <c r="B6" s="62" t="s">
        <v>136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</row>
    <row r="7" spans="2:18" ht="12.75" customHeight="1" thickBot="1" x14ac:dyDescent="0.25">
      <c r="B7" s="70" t="s">
        <v>137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</row>
    <row r="8" spans="2:18" ht="12.75" customHeight="1" x14ac:dyDescent="0.2">
      <c r="B8" s="55" t="s">
        <v>71</v>
      </c>
      <c r="C8" s="4" t="s">
        <v>72</v>
      </c>
      <c r="D8" s="4" t="s">
        <v>138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78</v>
      </c>
      <c r="L8" s="4" t="s">
        <v>141</v>
      </c>
      <c r="M8" s="4" t="s">
        <v>142</v>
      </c>
      <c r="N8" s="4" t="s">
        <v>143</v>
      </c>
      <c r="O8" s="4" t="s">
        <v>79</v>
      </c>
      <c r="P8" s="4" t="s">
        <v>144</v>
      </c>
      <c r="Q8" s="4" t="s">
        <v>80</v>
      </c>
      <c r="R8" s="58" t="s">
        <v>145</v>
      </c>
    </row>
    <row r="9" spans="2:18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146</v>
      </c>
      <c r="H9" s="6" t="s">
        <v>147</v>
      </c>
      <c r="I9" s="52" t="s">
        <v>2477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11</v>
      </c>
      <c r="P9" s="6" t="s">
        <v>12</v>
      </c>
      <c r="Q9" s="6" t="s">
        <v>12</v>
      </c>
      <c r="R9" s="59" t="s">
        <v>12</v>
      </c>
    </row>
    <row r="10" spans="2:18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59" t="s">
        <v>155</v>
      </c>
    </row>
    <row r="11" spans="2:18" ht="12.75" customHeight="1" x14ac:dyDescent="0.2">
      <c r="B11" s="56" t="s">
        <v>156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22">
        <v>3.1554552852939999</v>
      </c>
      <c r="I11" s="53" t="s">
        <v>2477</v>
      </c>
      <c r="J11" s="53" t="s">
        <v>2477</v>
      </c>
      <c r="K11" s="53" t="s">
        <v>2477</v>
      </c>
      <c r="L11" s="53" t="s">
        <v>2477</v>
      </c>
      <c r="M11" s="53" t="s">
        <v>2477</v>
      </c>
      <c r="N11" s="53" t="s">
        <v>2477</v>
      </c>
      <c r="O11" s="22">
        <v>757869.20678999997</v>
      </c>
      <c r="P11" s="53" t="s">
        <v>2477</v>
      </c>
      <c r="Q11" s="20">
        <v>1</v>
      </c>
      <c r="R11" s="60">
        <v>0.20532070465400001</v>
      </c>
    </row>
    <row r="12" spans="2:18" ht="12.75" customHeight="1" x14ac:dyDescent="0.2">
      <c r="B12" s="56" t="s">
        <v>157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22">
        <v>3.6008076960020001</v>
      </c>
      <c r="I12" s="53" t="s">
        <v>2477</v>
      </c>
      <c r="J12" s="53" t="s">
        <v>2477</v>
      </c>
      <c r="K12" s="53" t="s">
        <v>2477</v>
      </c>
      <c r="L12" s="53" t="s">
        <v>2477</v>
      </c>
      <c r="M12" s="53" t="s">
        <v>2477</v>
      </c>
      <c r="N12" s="53" t="s">
        <v>2477</v>
      </c>
      <c r="O12" s="22">
        <v>640037.58833000006</v>
      </c>
      <c r="P12" s="53" t="s">
        <v>2477</v>
      </c>
      <c r="Q12" s="20">
        <v>0.84452248830700005</v>
      </c>
      <c r="R12" s="60">
        <v>0.173397952395</v>
      </c>
    </row>
    <row r="13" spans="2:18" ht="12.75" customHeight="1" x14ac:dyDescent="0.2">
      <c r="B13" s="56" t="s">
        <v>158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22">
        <v>5.1130939706680003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22">
        <v>327826.29833000002</v>
      </c>
      <c r="P13" s="53" t="s">
        <v>2477</v>
      </c>
      <c r="Q13" s="20">
        <v>0.43256315917400001</v>
      </c>
      <c r="R13" s="60">
        <v>8.8814172649000003E-2</v>
      </c>
    </row>
    <row r="14" spans="2:18" ht="12.75" customHeight="1" x14ac:dyDescent="0.2">
      <c r="B14" s="56" t="s">
        <v>159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22">
        <v>5.1130939706680003</v>
      </c>
      <c r="I14" s="53" t="s">
        <v>2477</v>
      </c>
      <c r="J14" s="53" t="s">
        <v>2477</v>
      </c>
      <c r="K14" s="53" t="s">
        <v>2477</v>
      </c>
      <c r="L14" s="53" t="s">
        <v>2477</v>
      </c>
      <c r="M14" s="53" t="s">
        <v>2477</v>
      </c>
      <c r="N14" s="53" t="s">
        <v>2477</v>
      </c>
      <c r="O14" s="22">
        <v>327826.29833000002</v>
      </c>
      <c r="P14" s="53" t="s">
        <v>2477</v>
      </c>
      <c r="Q14" s="20">
        <v>0.43256315917400001</v>
      </c>
      <c r="R14" s="60">
        <v>8.8814172649000003E-2</v>
      </c>
    </row>
    <row r="15" spans="2:18" ht="12.75" customHeight="1" x14ac:dyDescent="0.2">
      <c r="B15" s="57" t="s">
        <v>160</v>
      </c>
      <c r="C15" s="14" t="s">
        <v>161</v>
      </c>
      <c r="D15" s="14" t="s">
        <v>162</v>
      </c>
      <c r="E15" s="14" t="s">
        <v>163</v>
      </c>
      <c r="F15" s="14" t="s">
        <v>164</v>
      </c>
      <c r="G15" s="53" t="s">
        <v>2477</v>
      </c>
      <c r="H15" s="23">
        <v>5.34</v>
      </c>
      <c r="I15" s="14" t="s">
        <v>49</v>
      </c>
      <c r="J15" s="13">
        <v>5.0000000000000001E-3</v>
      </c>
      <c r="K15" s="13">
        <v>1.26E-2</v>
      </c>
      <c r="L15" s="23">
        <v>103498402</v>
      </c>
      <c r="M15" s="23">
        <v>107.42</v>
      </c>
      <c r="N15" s="23">
        <v>0</v>
      </c>
      <c r="O15" s="23">
        <v>111177.98342999999</v>
      </c>
      <c r="P15" s="13">
        <v>5.0920353849999997E-3</v>
      </c>
      <c r="Q15" s="13">
        <v>0.14669811417799999</v>
      </c>
      <c r="R15" s="61">
        <v>3.0120160173999998E-2</v>
      </c>
    </row>
    <row r="16" spans="2:18" ht="12.75" customHeight="1" x14ac:dyDescent="0.2">
      <c r="B16" s="57" t="s">
        <v>165</v>
      </c>
      <c r="C16" s="14" t="s">
        <v>166</v>
      </c>
      <c r="D16" s="14" t="s">
        <v>162</v>
      </c>
      <c r="E16" s="14" t="s">
        <v>163</v>
      </c>
      <c r="F16" s="14" t="s">
        <v>164</v>
      </c>
      <c r="G16" s="53" t="s">
        <v>2477</v>
      </c>
      <c r="H16" s="23">
        <v>3.37</v>
      </c>
      <c r="I16" s="14" t="s">
        <v>49</v>
      </c>
      <c r="J16" s="13">
        <v>7.4999999999999997E-3</v>
      </c>
      <c r="K16" s="13">
        <v>1.1599999999999999E-2</v>
      </c>
      <c r="L16" s="23">
        <v>41653666</v>
      </c>
      <c r="M16" s="23">
        <v>111.6</v>
      </c>
      <c r="N16" s="23">
        <v>0</v>
      </c>
      <c r="O16" s="23">
        <v>46485.491260000003</v>
      </c>
      <c r="P16" s="13">
        <v>1.9892536639999998E-3</v>
      </c>
      <c r="Q16" s="13">
        <v>6.1337089359000001E-2</v>
      </c>
      <c r="R16" s="61">
        <v>1.2593774408E-2</v>
      </c>
    </row>
    <row r="17" spans="2:18" ht="12.75" customHeight="1" x14ac:dyDescent="0.2">
      <c r="B17" s="57" t="s">
        <v>167</v>
      </c>
      <c r="C17" s="14" t="s">
        <v>168</v>
      </c>
      <c r="D17" s="14" t="s">
        <v>162</v>
      </c>
      <c r="E17" s="14" t="s">
        <v>163</v>
      </c>
      <c r="F17" s="14" t="s">
        <v>164</v>
      </c>
      <c r="G17" s="53" t="s">
        <v>2477</v>
      </c>
      <c r="H17" s="23">
        <v>1.83</v>
      </c>
      <c r="I17" s="14" t="s">
        <v>49</v>
      </c>
      <c r="J17" s="13">
        <v>7.4999999999999997E-3</v>
      </c>
      <c r="K17" s="13">
        <v>1.2500000000000001E-2</v>
      </c>
      <c r="L17" s="23">
        <v>57194681</v>
      </c>
      <c r="M17" s="23">
        <v>111.09</v>
      </c>
      <c r="N17" s="23">
        <v>0</v>
      </c>
      <c r="O17" s="23">
        <v>63537.571120000001</v>
      </c>
      <c r="P17" s="13">
        <v>2.635368301E-3</v>
      </c>
      <c r="Q17" s="13">
        <v>8.3837119321000006E-2</v>
      </c>
      <c r="R17" s="61">
        <v>1.7213496415000001E-2</v>
      </c>
    </row>
    <row r="18" spans="2:18" ht="12.75" customHeight="1" x14ac:dyDescent="0.2">
      <c r="B18" s="57" t="s">
        <v>169</v>
      </c>
      <c r="C18" s="14" t="s">
        <v>170</v>
      </c>
      <c r="D18" s="14" t="s">
        <v>162</v>
      </c>
      <c r="E18" s="14" t="s">
        <v>163</v>
      </c>
      <c r="F18" s="14" t="s">
        <v>164</v>
      </c>
      <c r="G18" s="53" t="s">
        <v>2477</v>
      </c>
      <c r="H18" s="23">
        <v>2.58</v>
      </c>
      <c r="I18" s="14" t="s">
        <v>49</v>
      </c>
      <c r="J18" s="13">
        <v>1E-3</v>
      </c>
      <c r="K18" s="13">
        <v>1.1299999999999999E-2</v>
      </c>
      <c r="L18" s="23">
        <v>4281000</v>
      </c>
      <c r="M18" s="23">
        <v>108.67</v>
      </c>
      <c r="N18" s="23">
        <v>0</v>
      </c>
      <c r="O18" s="23">
        <v>4652.1626999999999</v>
      </c>
      <c r="P18" s="13">
        <v>2.13308061E-4</v>
      </c>
      <c r="Q18" s="13">
        <v>6.1384770059999998E-3</v>
      </c>
      <c r="R18" s="61">
        <v>1.2603564240000001E-3</v>
      </c>
    </row>
    <row r="19" spans="2:18" ht="12.75" customHeight="1" x14ac:dyDescent="0.2">
      <c r="B19" s="57" t="s">
        <v>171</v>
      </c>
      <c r="C19" s="14" t="s">
        <v>172</v>
      </c>
      <c r="D19" s="14" t="s">
        <v>162</v>
      </c>
      <c r="E19" s="14" t="s">
        <v>163</v>
      </c>
      <c r="F19" s="14" t="s">
        <v>164</v>
      </c>
      <c r="G19" s="53" t="s">
        <v>2477</v>
      </c>
      <c r="H19" s="23">
        <v>4.7300000000000004</v>
      </c>
      <c r="I19" s="14" t="s">
        <v>49</v>
      </c>
      <c r="J19" s="13">
        <v>1.0999999999999999E-2</v>
      </c>
      <c r="K19" s="13">
        <v>1.21E-2</v>
      </c>
      <c r="L19" s="23">
        <v>2198000</v>
      </c>
      <c r="M19" s="23">
        <v>100.55</v>
      </c>
      <c r="N19" s="23">
        <v>0</v>
      </c>
      <c r="O19" s="23">
        <v>2210.0889999999999</v>
      </c>
      <c r="P19" s="13">
        <v>3.23333197E-4</v>
      </c>
      <c r="Q19" s="13">
        <v>2.9161878850000001E-3</v>
      </c>
      <c r="R19" s="61">
        <v>5.9875375099999997E-4</v>
      </c>
    </row>
    <row r="20" spans="2:18" ht="12.75" customHeight="1" x14ac:dyDescent="0.2">
      <c r="B20" s="57" t="s">
        <v>173</v>
      </c>
      <c r="C20" s="14" t="s">
        <v>174</v>
      </c>
      <c r="D20" s="14" t="s">
        <v>162</v>
      </c>
      <c r="E20" s="14" t="s">
        <v>163</v>
      </c>
      <c r="F20" s="14" t="s">
        <v>164</v>
      </c>
      <c r="G20" s="53" t="s">
        <v>2477</v>
      </c>
      <c r="H20" s="23">
        <v>7.89</v>
      </c>
      <c r="I20" s="14" t="s">
        <v>49</v>
      </c>
      <c r="J20" s="13">
        <v>1E-3</v>
      </c>
      <c r="K20" s="13">
        <v>1.46E-2</v>
      </c>
      <c r="L20" s="23">
        <v>99464607</v>
      </c>
      <c r="M20" s="23">
        <v>100.3</v>
      </c>
      <c r="N20" s="23">
        <v>0</v>
      </c>
      <c r="O20" s="23">
        <v>99763.000820000001</v>
      </c>
      <c r="P20" s="13">
        <v>3.855131406E-3</v>
      </c>
      <c r="Q20" s="13">
        <v>0.13163617142100001</v>
      </c>
      <c r="R20" s="61">
        <v>2.7027631473999999E-2</v>
      </c>
    </row>
    <row r="21" spans="2:18" ht="12.75" customHeight="1" x14ac:dyDescent="0.2">
      <c r="B21" s="56" t="s">
        <v>175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22">
        <v>2.0128855826179999</v>
      </c>
      <c r="I21" s="53" t="s">
        <v>2477</v>
      </c>
      <c r="J21" s="53" t="s">
        <v>2477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22">
        <v>312211.28999999998</v>
      </c>
      <c r="P21" s="53" t="s">
        <v>2477</v>
      </c>
      <c r="Q21" s="20">
        <v>0.41195932913299999</v>
      </c>
      <c r="R21" s="60">
        <v>8.4583779745999996E-2</v>
      </c>
    </row>
    <row r="22" spans="2:18" ht="12.75" customHeight="1" x14ac:dyDescent="0.2">
      <c r="B22" s="56" t="s">
        <v>176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22">
        <v>2.8020460000999999E-2</v>
      </c>
      <c r="I22" s="53" t="s">
        <v>2477</v>
      </c>
      <c r="J22" s="53" t="s">
        <v>2477</v>
      </c>
      <c r="K22" s="53" t="s">
        <v>2477</v>
      </c>
      <c r="L22" s="53" t="s">
        <v>2477</v>
      </c>
      <c r="M22" s="53" t="s">
        <v>2477</v>
      </c>
      <c r="N22" s="53" t="s">
        <v>2477</v>
      </c>
      <c r="O22" s="22">
        <v>189678.4578</v>
      </c>
      <c r="P22" s="53" t="s">
        <v>2477</v>
      </c>
      <c r="Q22" s="20">
        <v>0.250278618131</v>
      </c>
      <c r="R22" s="60">
        <v>5.1387382234000002E-2</v>
      </c>
    </row>
    <row r="23" spans="2:18" ht="12.75" customHeight="1" x14ac:dyDescent="0.2">
      <c r="B23" s="57" t="s">
        <v>177</v>
      </c>
      <c r="C23" s="14" t="s">
        <v>178</v>
      </c>
      <c r="D23" s="14" t="s">
        <v>162</v>
      </c>
      <c r="E23" s="14" t="s">
        <v>163</v>
      </c>
      <c r="F23" s="14" t="s">
        <v>164</v>
      </c>
      <c r="G23" s="53" t="s">
        <v>2477</v>
      </c>
      <c r="H23" s="23">
        <v>0.01</v>
      </c>
      <c r="I23" s="14" t="s">
        <v>49</v>
      </c>
      <c r="J23" s="13">
        <v>0</v>
      </c>
      <c r="K23" s="13">
        <v>3.7199999999999997E-2</v>
      </c>
      <c r="L23" s="23">
        <v>151729992</v>
      </c>
      <c r="M23" s="23">
        <v>99.98</v>
      </c>
      <c r="N23" s="23">
        <v>0</v>
      </c>
      <c r="O23" s="23">
        <v>151699.64600000001</v>
      </c>
      <c r="P23" s="13">
        <v>2.9178844609999998E-3</v>
      </c>
      <c r="Q23" s="13">
        <v>0.20016599782700001</v>
      </c>
      <c r="R23" s="61">
        <v>4.1098223720999999E-2</v>
      </c>
    </row>
    <row r="24" spans="2:18" ht="12.75" customHeight="1" x14ac:dyDescent="0.2">
      <c r="B24" s="57" t="s">
        <v>179</v>
      </c>
      <c r="C24" s="14" t="s">
        <v>180</v>
      </c>
      <c r="D24" s="14" t="s">
        <v>162</v>
      </c>
      <c r="E24" s="14" t="s">
        <v>163</v>
      </c>
      <c r="F24" s="14" t="s">
        <v>164</v>
      </c>
      <c r="G24" s="53" t="s">
        <v>2477</v>
      </c>
      <c r="H24" s="23">
        <v>0.1</v>
      </c>
      <c r="I24" s="14" t="s">
        <v>49</v>
      </c>
      <c r="J24" s="13">
        <v>0</v>
      </c>
      <c r="K24" s="13">
        <v>4.5499999999999999E-2</v>
      </c>
      <c r="L24" s="23">
        <v>38150489</v>
      </c>
      <c r="M24" s="23">
        <v>99.55</v>
      </c>
      <c r="N24" s="23">
        <v>0</v>
      </c>
      <c r="O24" s="23">
        <v>37978.811800000003</v>
      </c>
      <c r="P24" s="13">
        <v>7.6300977999999996E-4</v>
      </c>
      <c r="Q24" s="13">
        <v>5.0112620304000002E-2</v>
      </c>
      <c r="R24" s="61">
        <v>1.0289158511999999E-2</v>
      </c>
    </row>
    <row r="25" spans="2:18" ht="12.75" customHeight="1" x14ac:dyDescent="0.2">
      <c r="B25" s="56" t="s">
        <v>181</v>
      </c>
      <c r="C25" s="53" t="s">
        <v>2477</v>
      </c>
      <c r="D25" s="53" t="s">
        <v>2477</v>
      </c>
      <c r="E25" s="53" t="s">
        <v>2477</v>
      </c>
      <c r="F25" s="53" t="s">
        <v>2477</v>
      </c>
      <c r="G25" s="53" t="s">
        <v>2477</v>
      </c>
      <c r="H25" s="22">
        <v>4.8181253574119998</v>
      </c>
      <c r="I25" s="53" t="s">
        <v>2477</v>
      </c>
      <c r="J25" s="53" t="s">
        <v>2477</v>
      </c>
      <c r="K25" s="53" t="s">
        <v>2477</v>
      </c>
      <c r="L25" s="53" t="s">
        <v>2477</v>
      </c>
      <c r="M25" s="53" t="s">
        <v>2477</v>
      </c>
      <c r="N25" s="53" t="s">
        <v>2477</v>
      </c>
      <c r="O25" s="22">
        <v>95281.919639999993</v>
      </c>
      <c r="P25" s="53" t="s">
        <v>2477</v>
      </c>
      <c r="Q25" s="20">
        <v>0.12572343457900001</v>
      </c>
      <c r="R25" s="60">
        <v>2.5813624178999999E-2</v>
      </c>
    </row>
    <row r="26" spans="2:18" ht="12.75" customHeight="1" x14ac:dyDescent="0.2">
      <c r="B26" s="57" t="s">
        <v>182</v>
      </c>
      <c r="C26" s="14" t="s">
        <v>183</v>
      </c>
      <c r="D26" s="14" t="s">
        <v>162</v>
      </c>
      <c r="E26" s="14" t="s">
        <v>163</v>
      </c>
      <c r="F26" s="14" t="s">
        <v>164</v>
      </c>
      <c r="G26" s="53" t="s">
        <v>2477</v>
      </c>
      <c r="H26" s="23">
        <v>4.67</v>
      </c>
      <c r="I26" s="14" t="s">
        <v>49</v>
      </c>
      <c r="J26" s="13">
        <v>3.7499999999999999E-2</v>
      </c>
      <c r="K26" s="13">
        <v>3.7100000000000001E-2</v>
      </c>
      <c r="L26" s="23">
        <v>26917300</v>
      </c>
      <c r="M26" s="23">
        <v>102.8</v>
      </c>
      <c r="N26" s="23">
        <v>0</v>
      </c>
      <c r="O26" s="23">
        <v>27670.984400000001</v>
      </c>
      <c r="P26" s="13">
        <v>2.1018660850000001E-3</v>
      </c>
      <c r="Q26" s="13">
        <v>3.6511556548E-2</v>
      </c>
      <c r="R26" s="61">
        <v>7.4965785179999999E-3</v>
      </c>
    </row>
    <row r="27" spans="2:18" ht="12.75" customHeight="1" x14ac:dyDescent="0.2">
      <c r="B27" s="57" t="s">
        <v>184</v>
      </c>
      <c r="C27" s="14" t="s">
        <v>185</v>
      </c>
      <c r="D27" s="14" t="s">
        <v>162</v>
      </c>
      <c r="E27" s="14" t="s">
        <v>163</v>
      </c>
      <c r="F27" s="14" t="s">
        <v>164</v>
      </c>
      <c r="G27" s="53" t="s">
        <v>2477</v>
      </c>
      <c r="H27" s="23">
        <v>6.02</v>
      </c>
      <c r="I27" s="14" t="s">
        <v>49</v>
      </c>
      <c r="J27" s="13">
        <v>0.01</v>
      </c>
      <c r="K27" s="13">
        <v>3.8100000000000002E-2</v>
      </c>
      <c r="L27" s="23">
        <v>21950000</v>
      </c>
      <c r="M27" s="23">
        <v>85.38</v>
      </c>
      <c r="N27" s="23">
        <v>0</v>
      </c>
      <c r="O27" s="23">
        <v>18740.91</v>
      </c>
      <c r="P27" s="13">
        <v>5.8137300500000003E-4</v>
      </c>
      <c r="Q27" s="13">
        <v>2.4728422571999999E-2</v>
      </c>
      <c r="R27" s="61">
        <v>5.0772571469999998E-3</v>
      </c>
    </row>
    <row r="28" spans="2:18" ht="12.75" customHeight="1" x14ac:dyDescent="0.2">
      <c r="B28" s="57" t="s">
        <v>186</v>
      </c>
      <c r="C28" s="14" t="s">
        <v>187</v>
      </c>
      <c r="D28" s="14" t="s">
        <v>162</v>
      </c>
      <c r="E28" s="14" t="s">
        <v>163</v>
      </c>
      <c r="F28" s="14" t="s">
        <v>164</v>
      </c>
      <c r="G28" s="53" t="s">
        <v>2477</v>
      </c>
      <c r="H28" s="23">
        <v>7.82</v>
      </c>
      <c r="I28" s="14" t="s">
        <v>49</v>
      </c>
      <c r="J28" s="13">
        <v>1.2999999999999999E-2</v>
      </c>
      <c r="K28" s="13">
        <v>3.9699999999999999E-2</v>
      </c>
      <c r="L28" s="23">
        <v>1745000</v>
      </c>
      <c r="M28" s="23">
        <v>82.23</v>
      </c>
      <c r="N28" s="23">
        <v>0</v>
      </c>
      <c r="O28" s="23">
        <v>1434.9135000000001</v>
      </c>
      <c r="P28" s="13">
        <v>8.1036889524614396E-5</v>
      </c>
      <c r="Q28" s="13">
        <v>1.8933524240000001E-3</v>
      </c>
      <c r="R28" s="61">
        <v>3.8874445299999998E-4</v>
      </c>
    </row>
    <row r="29" spans="2:18" ht="12.75" customHeight="1" x14ac:dyDescent="0.2">
      <c r="B29" s="57" t="s">
        <v>188</v>
      </c>
      <c r="C29" s="14" t="s">
        <v>189</v>
      </c>
      <c r="D29" s="14" t="s">
        <v>162</v>
      </c>
      <c r="E29" s="14" t="s">
        <v>163</v>
      </c>
      <c r="F29" s="14" t="s">
        <v>164</v>
      </c>
      <c r="G29" s="53" t="s">
        <v>2477</v>
      </c>
      <c r="H29" s="23">
        <v>11.85</v>
      </c>
      <c r="I29" s="14" t="s">
        <v>49</v>
      </c>
      <c r="J29" s="13">
        <v>1.4999999999999999E-2</v>
      </c>
      <c r="K29" s="13">
        <v>4.3299999999999998E-2</v>
      </c>
      <c r="L29" s="23">
        <v>1000000</v>
      </c>
      <c r="M29" s="23">
        <v>72.52</v>
      </c>
      <c r="N29" s="23">
        <v>0</v>
      </c>
      <c r="O29" s="23">
        <v>725.2</v>
      </c>
      <c r="P29" s="13">
        <v>3.9537951590127501E-5</v>
      </c>
      <c r="Q29" s="13">
        <v>9.5689334400000004E-4</v>
      </c>
      <c r="R29" s="61">
        <v>1.9647001499999999E-4</v>
      </c>
    </row>
    <row r="30" spans="2:18" ht="12.75" customHeight="1" x14ac:dyDescent="0.2">
      <c r="B30" s="57" t="s">
        <v>190</v>
      </c>
      <c r="C30" s="14" t="s">
        <v>191</v>
      </c>
      <c r="D30" s="14" t="s">
        <v>162</v>
      </c>
      <c r="E30" s="14" t="s">
        <v>163</v>
      </c>
      <c r="F30" s="14" t="s">
        <v>164</v>
      </c>
      <c r="G30" s="53" t="s">
        <v>2477</v>
      </c>
      <c r="H30" s="23">
        <v>4.5199999999999996</v>
      </c>
      <c r="I30" s="14" t="s">
        <v>49</v>
      </c>
      <c r="J30" s="13">
        <v>2.2499999999999999E-2</v>
      </c>
      <c r="K30" s="13">
        <v>3.6700000000000003E-2</v>
      </c>
      <c r="L30" s="23">
        <v>31903583</v>
      </c>
      <c r="M30" s="23">
        <v>94.49</v>
      </c>
      <c r="N30" s="23">
        <v>0</v>
      </c>
      <c r="O30" s="23">
        <v>30145.69558</v>
      </c>
      <c r="P30" s="13">
        <v>1.1794509800000001E-3</v>
      </c>
      <c r="Q30" s="13">
        <v>3.9776910461000001E-2</v>
      </c>
      <c r="R30" s="61">
        <v>8.1670232839999995E-3</v>
      </c>
    </row>
    <row r="31" spans="2:18" ht="12.75" customHeight="1" x14ac:dyDescent="0.2">
      <c r="B31" s="57" t="s">
        <v>192</v>
      </c>
      <c r="C31" s="14" t="s">
        <v>193</v>
      </c>
      <c r="D31" s="14" t="s">
        <v>162</v>
      </c>
      <c r="E31" s="14" t="s">
        <v>163</v>
      </c>
      <c r="F31" s="14" t="s">
        <v>164</v>
      </c>
      <c r="G31" s="53" t="s">
        <v>2477</v>
      </c>
      <c r="H31" s="23">
        <v>3.13</v>
      </c>
      <c r="I31" s="14" t="s">
        <v>49</v>
      </c>
      <c r="J31" s="13">
        <v>0.02</v>
      </c>
      <c r="K31" s="13">
        <v>3.6499999999999998E-2</v>
      </c>
      <c r="L31" s="23">
        <v>16358546</v>
      </c>
      <c r="M31" s="23">
        <v>96.55</v>
      </c>
      <c r="N31" s="23">
        <v>0</v>
      </c>
      <c r="O31" s="23">
        <v>15794.176160000001</v>
      </c>
      <c r="P31" s="13">
        <v>6.5305990499999996E-4</v>
      </c>
      <c r="Q31" s="13">
        <v>2.0840240002E-2</v>
      </c>
      <c r="R31" s="61">
        <v>4.2789327619999996E-3</v>
      </c>
    </row>
    <row r="32" spans="2:18" ht="12.75" customHeight="1" x14ac:dyDescent="0.2">
      <c r="B32" s="57" t="s">
        <v>194</v>
      </c>
      <c r="C32" s="14" t="s">
        <v>195</v>
      </c>
      <c r="D32" s="14" t="s">
        <v>162</v>
      </c>
      <c r="E32" s="14" t="s">
        <v>163</v>
      </c>
      <c r="F32" s="14" t="s">
        <v>164</v>
      </c>
      <c r="G32" s="53" t="s">
        <v>2477</v>
      </c>
      <c r="H32" s="23">
        <v>14.97</v>
      </c>
      <c r="I32" s="14" t="s">
        <v>49</v>
      </c>
      <c r="J32" s="13">
        <v>3.7499999999999999E-2</v>
      </c>
      <c r="K32" s="13">
        <v>4.5100000000000001E-2</v>
      </c>
      <c r="L32" s="23">
        <v>837000</v>
      </c>
      <c r="M32" s="23">
        <v>92</v>
      </c>
      <c r="N32" s="23">
        <v>0</v>
      </c>
      <c r="O32" s="23">
        <v>770.04</v>
      </c>
      <c r="P32" s="13">
        <v>3.3187032299480601E-5</v>
      </c>
      <c r="Q32" s="13">
        <v>1.0160592259999999E-3</v>
      </c>
      <c r="R32" s="61">
        <v>2.08617996E-4</v>
      </c>
    </row>
    <row r="33" spans="2:18" ht="12.75" customHeight="1" x14ac:dyDescent="0.2">
      <c r="B33" s="56" t="s">
        <v>196</v>
      </c>
      <c r="C33" s="53" t="s">
        <v>2477</v>
      </c>
      <c r="D33" s="53" t="s">
        <v>2477</v>
      </c>
      <c r="E33" s="53" t="s">
        <v>2477</v>
      </c>
      <c r="F33" s="53" t="s">
        <v>2477</v>
      </c>
      <c r="G33" s="53" t="s">
        <v>2477</v>
      </c>
      <c r="H33" s="22">
        <v>6.02</v>
      </c>
      <c r="I33" s="53" t="s">
        <v>2477</v>
      </c>
      <c r="J33" s="53" t="s">
        <v>2477</v>
      </c>
      <c r="K33" s="53" t="s">
        <v>2477</v>
      </c>
      <c r="L33" s="53" t="s">
        <v>2477</v>
      </c>
      <c r="M33" s="53" t="s">
        <v>2477</v>
      </c>
      <c r="N33" s="53" t="s">
        <v>2477</v>
      </c>
      <c r="O33" s="22">
        <v>27250.912560000001</v>
      </c>
      <c r="P33" s="53" t="s">
        <v>2477</v>
      </c>
      <c r="Q33" s="20">
        <v>3.5957276421000002E-2</v>
      </c>
      <c r="R33" s="60">
        <v>7.382773332E-3</v>
      </c>
    </row>
    <row r="34" spans="2:18" ht="12.75" customHeight="1" x14ac:dyDescent="0.2">
      <c r="B34" s="57" t="s">
        <v>197</v>
      </c>
      <c r="C34" s="14" t="s">
        <v>198</v>
      </c>
      <c r="D34" s="14" t="s">
        <v>162</v>
      </c>
      <c r="E34" s="14" t="s">
        <v>163</v>
      </c>
      <c r="F34" s="14" t="s">
        <v>164</v>
      </c>
      <c r="G34" s="53" t="s">
        <v>2477</v>
      </c>
      <c r="H34" s="23">
        <v>6.02</v>
      </c>
      <c r="I34" s="14" t="s">
        <v>49</v>
      </c>
      <c r="J34" s="13">
        <v>4.1519E-2</v>
      </c>
      <c r="K34" s="13">
        <v>4.8099999999999997E-2</v>
      </c>
      <c r="L34" s="23">
        <v>28286187</v>
      </c>
      <c r="M34" s="23">
        <v>96.34</v>
      </c>
      <c r="N34" s="23">
        <v>0</v>
      </c>
      <c r="O34" s="23">
        <v>27250.912560000001</v>
      </c>
      <c r="P34" s="13">
        <v>1.0245931509999999E-3</v>
      </c>
      <c r="Q34" s="13">
        <v>3.5957276421000002E-2</v>
      </c>
      <c r="R34" s="61">
        <v>7.382773332E-3</v>
      </c>
    </row>
    <row r="35" spans="2:18" ht="12.75" customHeight="1" x14ac:dyDescent="0.2">
      <c r="B35" s="56" t="s">
        <v>199</v>
      </c>
      <c r="C35" s="53" t="s">
        <v>2477</v>
      </c>
      <c r="D35" s="53" t="s">
        <v>2477</v>
      </c>
      <c r="E35" s="53" t="s">
        <v>2477</v>
      </c>
      <c r="F35" s="53" t="s">
        <v>2477</v>
      </c>
      <c r="G35" s="53" t="s">
        <v>2477</v>
      </c>
      <c r="H35" s="53" t="s">
        <v>2477</v>
      </c>
      <c r="I35" s="53" t="s">
        <v>2477</v>
      </c>
      <c r="J35" s="53" t="s">
        <v>2477</v>
      </c>
      <c r="K35" s="53" t="s">
        <v>2477</v>
      </c>
      <c r="L35" s="53" t="s">
        <v>2477</v>
      </c>
      <c r="M35" s="53" t="s">
        <v>2477</v>
      </c>
      <c r="N35" s="53" t="s">
        <v>2477</v>
      </c>
      <c r="O35" s="53" t="s">
        <v>2477</v>
      </c>
      <c r="P35" s="53" t="s">
        <v>2477</v>
      </c>
      <c r="Q35" s="53" t="s">
        <v>2477</v>
      </c>
      <c r="R35" s="67" t="s">
        <v>2477</v>
      </c>
    </row>
    <row r="36" spans="2:18" ht="12.75" customHeight="1" x14ac:dyDescent="0.2">
      <c r="B36" s="56" t="s">
        <v>200</v>
      </c>
      <c r="C36" s="53" t="s">
        <v>2477</v>
      </c>
      <c r="D36" s="53" t="s">
        <v>2477</v>
      </c>
      <c r="E36" s="53" t="s">
        <v>2477</v>
      </c>
      <c r="F36" s="53" t="s">
        <v>2477</v>
      </c>
      <c r="G36" s="53" t="s">
        <v>2477</v>
      </c>
      <c r="H36" s="22">
        <v>0.73639080471100005</v>
      </c>
      <c r="I36" s="53" t="s">
        <v>2477</v>
      </c>
      <c r="J36" s="53" t="s">
        <v>2477</v>
      </c>
      <c r="K36" s="53" t="s">
        <v>2477</v>
      </c>
      <c r="L36" s="53" t="s">
        <v>2477</v>
      </c>
      <c r="M36" s="53" t="s">
        <v>2477</v>
      </c>
      <c r="N36" s="53" t="s">
        <v>2477</v>
      </c>
      <c r="O36" s="22">
        <v>117831.61846</v>
      </c>
      <c r="P36" s="53" t="s">
        <v>2477</v>
      </c>
      <c r="Q36" s="20">
        <v>0.155477511692</v>
      </c>
      <c r="R36" s="60">
        <v>3.1922752258000002E-2</v>
      </c>
    </row>
    <row r="37" spans="2:18" ht="12.75" customHeight="1" x14ac:dyDescent="0.2">
      <c r="B37" s="56" t="s">
        <v>201</v>
      </c>
      <c r="C37" s="53" t="s">
        <v>2477</v>
      </c>
      <c r="D37" s="53" t="s">
        <v>2477</v>
      </c>
      <c r="E37" s="53" t="s">
        <v>2477</v>
      </c>
      <c r="F37" s="53" t="s">
        <v>2477</v>
      </c>
      <c r="G37" s="53" t="s">
        <v>2477</v>
      </c>
      <c r="H37" s="22">
        <v>6.2759999999999998</v>
      </c>
      <c r="I37" s="53" t="s">
        <v>2477</v>
      </c>
      <c r="J37" s="53" t="s">
        <v>2477</v>
      </c>
      <c r="K37" s="53" t="s">
        <v>2477</v>
      </c>
      <c r="L37" s="53" t="s">
        <v>2477</v>
      </c>
      <c r="M37" s="53" t="s">
        <v>2477</v>
      </c>
      <c r="N37" s="53" t="s">
        <v>2477</v>
      </c>
      <c r="O37" s="22">
        <v>1854.72318</v>
      </c>
      <c r="P37" s="53" t="s">
        <v>2477</v>
      </c>
      <c r="Q37" s="20">
        <v>2.447286633E-3</v>
      </c>
      <c r="R37" s="60">
        <v>5.0247861600000003E-4</v>
      </c>
    </row>
    <row r="38" spans="2:18" ht="12.75" customHeight="1" x14ac:dyDescent="0.2">
      <c r="B38" s="57" t="s">
        <v>202</v>
      </c>
      <c r="C38" s="14" t="s">
        <v>203</v>
      </c>
      <c r="D38" s="14" t="s">
        <v>204</v>
      </c>
      <c r="E38" s="14" t="s">
        <v>205</v>
      </c>
      <c r="F38" s="14" t="s">
        <v>206</v>
      </c>
      <c r="G38" s="53" t="s">
        <v>2477</v>
      </c>
      <c r="H38" s="23">
        <v>6.2759999999999998</v>
      </c>
      <c r="I38" s="14" t="s">
        <v>50</v>
      </c>
      <c r="J38" s="13">
        <v>6.5000000000000002E-2</v>
      </c>
      <c r="K38" s="13">
        <v>5.2760000000000001E-2</v>
      </c>
      <c r="L38" s="23">
        <v>470000</v>
      </c>
      <c r="M38" s="23">
        <v>108.80119999999999</v>
      </c>
      <c r="N38" s="23">
        <v>0</v>
      </c>
      <c r="O38" s="23">
        <v>1854.72318</v>
      </c>
      <c r="P38" s="13">
        <v>3.1333333299999997E-4</v>
      </c>
      <c r="Q38" s="13">
        <v>2.447286633E-3</v>
      </c>
      <c r="R38" s="61">
        <v>5.0247861600000003E-4</v>
      </c>
    </row>
    <row r="39" spans="2:18" ht="12.75" customHeight="1" x14ac:dyDescent="0.2">
      <c r="B39" s="56" t="s">
        <v>207</v>
      </c>
      <c r="C39" s="53" t="s">
        <v>2477</v>
      </c>
      <c r="D39" s="53" t="s">
        <v>2477</v>
      </c>
      <c r="E39" s="53" t="s">
        <v>2477</v>
      </c>
      <c r="F39" s="53" t="s">
        <v>2477</v>
      </c>
      <c r="G39" s="53" t="s">
        <v>2477</v>
      </c>
      <c r="H39" s="22">
        <v>0.64780038712900001</v>
      </c>
      <c r="I39" s="53" t="s">
        <v>2477</v>
      </c>
      <c r="J39" s="53" t="s">
        <v>2477</v>
      </c>
      <c r="K39" s="53" t="s">
        <v>2477</v>
      </c>
      <c r="L39" s="53" t="s">
        <v>2477</v>
      </c>
      <c r="M39" s="53" t="s">
        <v>2477</v>
      </c>
      <c r="N39" s="53" t="s">
        <v>2477</v>
      </c>
      <c r="O39" s="22">
        <v>115976.89528</v>
      </c>
      <c r="P39" s="53" t="s">
        <v>2477</v>
      </c>
      <c r="Q39" s="20">
        <v>0.15303022505800001</v>
      </c>
      <c r="R39" s="60">
        <v>3.1420273642E-2</v>
      </c>
    </row>
    <row r="40" spans="2:18" ht="12.75" customHeight="1" x14ac:dyDescent="0.2">
      <c r="B40" s="57" t="s">
        <v>208</v>
      </c>
      <c r="C40" s="14" t="s">
        <v>209</v>
      </c>
      <c r="D40" s="14" t="s">
        <v>210</v>
      </c>
      <c r="E40" s="14" t="s">
        <v>211</v>
      </c>
      <c r="F40" s="14" t="s">
        <v>212</v>
      </c>
      <c r="G40" s="53" t="s">
        <v>2477</v>
      </c>
      <c r="H40" s="23">
        <v>6.6000000000000003E-2</v>
      </c>
      <c r="I40" s="14" t="s">
        <v>50</v>
      </c>
      <c r="J40" s="13">
        <v>0</v>
      </c>
      <c r="K40" s="13">
        <v>5.3589999999999999E-2</v>
      </c>
      <c r="L40" s="23">
        <v>5500000</v>
      </c>
      <c r="M40" s="23">
        <v>99.634200000000007</v>
      </c>
      <c r="N40" s="23">
        <v>0</v>
      </c>
      <c r="O40" s="23">
        <v>19875.528389999999</v>
      </c>
      <c r="P40" s="13">
        <v>2.2023962070733001E-5</v>
      </c>
      <c r="Q40" s="13">
        <v>2.6225538933999998E-2</v>
      </c>
      <c r="R40" s="61">
        <v>5.3846461329999998E-3</v>
      </c>
    </row>
    <row r="41" spans="2:18" ht="12.75" customHeight="1" x14ac:dyDescent="0.2">
      <c r="B41" s="57" t="s">
        <v>213</v>
      </c>
      <c r="C41" s="14" t="s">
        <v>214</v>
      </c>
      <c r="D41" s="14" t="s">
        <v>215</v>
      </c>
      <c r="E41" s="14" t="s">
        <v>211</v>
      </c>
      <c r="F41" s="14" t="s">
        <v>212</v>
      </c>
      <c r="G41" s="53" t="s">
        <v>2477</v>
      </c>
      <c r="H41" s="23">
        <v>0.85</v>
      </c>
      <c r="I41" s="14" t="s">
        <v>50</v>
      </c>
      <c r="J41" s="13">
        <v>0</v>
      </c>
      <c r="K41" s="13">
        <v>4.8149999999999998E-2</v>
      </c>
      <c r="L41" s="23">
        <v>16900000</v>
      </c>
      <c r="M41" s="23">
        <v>96.130099999999999</v>
      </c>
      <c r="N41" s="23">
        <v>0</v>
      </c>
      <c r="O41" s="23">
        <v>58924.194490000002</v>
      </c>
      <c r="P41" s="13">
        <v>3.4633276600000001E-4</v>
      </c>
      <c r="Q41" s="13">
        <v>7.7749820102999995E-2</v>
      </c>
      <c r="R41" s="61">
        <v>1.5963647849999998E-2</v>
      </c>
    </row>
    <row r="42" spans="2:18" x14ac:dyDescent="0.2">
      <c r="B42" s="57" t="s">
        <v>216</v>
      </c>
      <c r="C42" s="14" t="s">
        <v>217</v>
      </c>
      <c r="D42" s="14" t="s">
        <v>218</v>
      </c>
      <c r="E42" s="14" t="s">
        <v>219</v>
      </c>
      <c r="F42" s="14" t="s">
        <v>206</v>
      </c>
      <c r="G42" s="53" t="s">
        <v>2477</v>
      </c>
      <c r="H42" s="23">
        <v>0.7</v>
      </c>
      <c r="I42" s="14" t="s">
        <v>50</v>
      </c>
      <c r="J42" s="13">
        <v>3.7499999999999999E-3</v>
      </c>
      <c r="K42" s="13">
        <v>4.9950000000000001E-2</v>
      </c>
      <c r="L42" s="23">
        <v>1413000</v>
      </c>
      <c r="M42" s="23">
        <v>96.969700000000003</v>
      </c>
      <c r="N42" s="23">
        <v>0</v>
      </c>
      <c r="O42" s="23">
        <v>4969.6496100000004</v>
      </c>
      <c r="P42" s="13">
        <v>2.2017576664173501E-5</v>
      </c>
      <c r="Q42" s="13">
        <v>6.5573974569999999E-3</v>
      </c>
      <c r="R42" s="61">
        <v>1.3463694659999999E-3</v>
      </c>
    </row>
    <row r="43" spans="2:18" ht="13.5" thickBot="1" x14ac:dyDescent="0.25">
      <c r="B43" s="57" t="s">
        <v>220</v>
      </c>
      <c r="C43" s="14" t="s">
        <v>221</v>
      </c>
      <c r="D43" s="14" t="s">
        <v>222</v>
      </c>
      <c r="E43" s="14" t="s">
        <v>219</v>
      </c>
      <c r="F43" s="14" t="s">
        <v>206</v>
      </c>
      <c r="G43" s="53" t="s">
        <v>2477</v>
      </c>
      <c r="H43" s="23">
        <v>0.57399999999999995</v>
      </c>
      <c r="I43" s="14" t="s">
        <v>50</v>
      </c>
      <c r="J43" s="13">
        <v>1.7500000000000002E-2</v>
      </c>
      <c r="K43" s="13">
        <v>5.1040000000000002E-2</v>
      </c>
      <c r="L43" s="23">
        <v>2900000</v>
      </c>
      <c r="M43" s="23">
        <v>98.846500000000006</v>
      </c>
      <c r="N43" s="23">
        <v>0</v>
      </c>
      <c r="O43" s="23">
        <v>10396.97141</v>
      </c>
      <c r="P43" s="13">
        <v>6.8031998498604206E-5</v>
      </c>
      <c r="Q43" s="13">
        <v>1.3718688285999999E-2</v>
      </c>
      <c r="R43" s="61">
        <v>2.816730745E-3</v>
      </c>
    </row>
    <row r="44" spans="2:18" x14ac:dyDescent="0.2">
      <c r="B44" s="71" t="s">
        <v>223</v>
      </c>
      <c r="C44" s="72" t="s">
        <v>224</v>
      </c>
      <c r="D44" s="72" t="s">
        <v>222</v>
      </c>
      <c r="E44" s="72" t="s">
        <v>219</v>
      </c>
      <c r="F44" s="72" t="s">
        <v>206</v>
      </c>
      <c r="G44" s="68" t="s">
        <v>2477</v>
      </c>
      <c r="H44" s="73">
        <v>0.65500000000000003</v>
      </c>
      <c r="I44" s="72" t="s">
        <v>50</v>
      </c>
      <c r="J44" s="74">
        <v>1.8749999999999999E-2</v>
      </c>
      <c r="K44" s="74">
        <v>5.0849999999999999E-2</v>
      </c>
      <c r="L44" s="73">
        <v>6100000</v>
      </c>
      <c r="M44" s="73">
        <v>98.580100000000002</v>
      </c>
      <c r="N44" s="73">
        <v>0</v>
      </c>
      <c r="O44" s="73">
        <v>21810.551380000001</v>
      </c>
      <c r="P44" s="74">
        <v>2.11233464E-4</v>
      </c>
      <c r="Q44" s="74">
        <v>2.8778780274999999E-2</v>
      </c>
      <c r="R44" s="75">
        <v>5.9088794450000001E-3</v>
      </c>
    </row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12538</v>
      </c>
    </row>
    <row r="6" spans="2:16" ht="12.75" customHeight="1" x14ac:dyDescent="0.2">
      <c r="B6" s="44" t="s">
        <v>2385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2386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228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2365</v>
      </c>
      <c r="L8" s="4" t="s">
        <v>141</v>
      </c>
      <c r="M8" s="4" t="s">
        <v>2366</v>
      </c>
      <c r="N8" s="4" t="s">
        <v>144</v>
      </c>
      <c r="O8" s="4" t="s">
        <v>80</v>
      </c>
      <c r="P8" s="4" t="s">
        <v>230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2387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2388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2389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2390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2391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2392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2393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2394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2395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12538</v>
      </c>
    </row>
    <row r="5" spans="2:20" ht="12.75" customHeight="1" x14ac:dyDescent="0.2"/>
    <row r="6" spans="2:20" ht="12.75" customHeight="1" thickBot="1" x14ac:dyDescent="0.25">
      <c r="B6" s="62" t="s">
        <v>225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  <c r="S6" s="64" t="s">
        <v>2493</v>
      </c>
      <c r="T6" s="64" t="s">
        <v>2494</v>
      </c>
    </row>
    <row r="7" spans="2:20" ht="12.75" customHeight="1" thickBot="1" x14ac:dyDescent="0.25">
      <c r="B7" s="70" t="s">
        <v>226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  <c r="S7" s="76" t="s">
        <v>2477</v>
      </c>
      <c r="T7" s="76" t="s">
        <v>2477</v>
      </c>
    </row>
    <row r="8" spans="2:20" ht="12.75" customHeight="1" x14ac:dyDescent="0.2">
      <c r="B8" s="55" t="s">
        <v>71</v>
      </c>
      <c r="C8" s="4" t="s">
        <v>72</v>
      </c>
      <c r="D8" s="4" t="s">
        <v>138</v>
      </c>
      <c r="E8" s="4" t="s">
        <v>227</v>
      </c>
      <c r="F8" s="4" t="s">
        <v>73</v>
      </c>
      <c r="G8" s="4" t="s">
        <v>228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229</v>
      </c>
      <c r="N8" s="4" t="s">
        <v>78</v>
      </c>
      <c r="O8" s="4" t="s">
        <v>141</v>
      </c>
      <c r="P8" s="4" t="s">
        <v>142</v>
      </c>
      <c r="Q8" s="4" t="s">
        <v>79</v>
      </c>
      <c r="R8" s="4" t="s">
        <v>144</v>
      </c>
      <c r="S8" s="4" t="s">
        <v>80</v>
      </c>
      <c r="T8" s="58" t="s">
        <v>230</v>
      </c>
    </row>
    <row r="9" spans="2:20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52" t="s">
        <v>2477</v>
      </c>
      <c r="J9" s="6" t="s">
        <v>146</v>
      </c>
      <c r="K9" s="6" t="s">
        <v>147</v>
      </c>
      <c r="L9" s="52" t="s">
        <v>2477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12</v>
      </c>
      <c r="S9" s="6" t="s">
        <v>12</v>
      </c>
      <c r="T9" s="59" t="s">
        <v>12</v>
      </c>
    </row>
    <row r="10" spans="2:20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231</v>
      </c>
      <c r="T10" s="59" t="s">
        <v>232</v>
      </c>
    </row>
    <row r="11" spans="2:20" ht="12.75" customHeight="1" x14ac:dyDescent="0.2">
      <c r="B11" s="56" t="s">
        <v>233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53" t="s">
        <v>2477</v>
      </c>
      <c r="K11" s="22">
        <v>0.46</v>
      </c>
      <c r="L11" s="53" t="s">
        <v>2477</v>
      </c>
      <c r="M11" s="53" t="s">
        <v>2477</v>
      </c>
      <c r="N11" s="53" t="s">
        <v>2477</v>
      </c>
      <c r="O11" s="53" t="s">
        <v>2477</v>
      </c>
      <c r="P11" s="53" t="s">
        <v>2477</v>
      </c>
      <c r="Q11" s="22">
        <v>1015.65888</v>
      </c>
      <c r="R11" s="53" t="s">
        <v>2477</v>
      </c>
      <c r="S11" s="20">
        <v>1</v>
      </c>
      <c r="T11" s="60">
        <v>2.7516066699999998E-4</v>
      </c>
    </row>
    <row r="12" spans="2:20" ht="12.75" customHeight="1" x14ac:dyDescent="0.2">
      <c r="B12" s="56" t="s">
        <v>234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22">
        <v>0.46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53" t="s">
        <v>2477</v>
      </c>
      <c r="Q12" s="22">
        <v>1015.65888</v>
      </c>
      <c r="R12" s="53" t="s">
        <v>2477</v>
      </c>
      <c r="S12" s="20">
        <v>1</v>
      </c>
      <c r="T12" s="60">
        <v>2.7516066699999998E-4</v>
      </c>
    </row>
    <row r="13" spans="2:20" ht="12.75" customHeight="1" x14ac:dyDescent="0.2">
      <c r="B13" s="56" t="s">
        <v>235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53" t="s">
        <v>2477</v>
      </c>
      <c r="Q13" s="53" t="s">
        <v>2477</v>
      </c>
      <c r="R13" s="53" t="s">
        <v>2477</v>
      </c>
      <c r="S13" s="53" t="s">
        <v>2477</v>
      </c>
      <c r="T13" s="67" t="s">
        <v>2477</v>
      </c>
    </row>
    <row r="14" spans="2:20" ht="12.75" customHeight="1" x14ac:dyDescent="0.2">
      <c r="B14" s="56" t="s">
        <v>236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53" t="s">
        <v>2477</v>
      </c>
      <c r="I14" s="53" t="s">
        <v>2477</v>
      </c>
      <c r="J14" s="53" t="s">
        <v>2477</v>
      </c>
      <c r="K14" s="22">
        <v>0.46</v>
      </c>
      <c r="L14" s="53" t="s">
        <v>2477</v>
      </c>
      <c r="M14" s="53" t="s">
        <v>2477</v>
      </c>
      <c r="N14" s="53" t="s">
        <v>2477</v>
      </c>
      <c r="O14" s="53" t="s">
        <v>2477</v>
      </c>
      <c r="P14" s="53" t="s">
        <v>2477</v>
      </c>
      <c r="Q14" s="22">
        <v>1015.65888</v>
      </c>
      <c r="R14" s="53" t="s">
        <v>2477</v>
      </c>
      <c r="S14" s="20">
        <v>1</v>
      </c>
      <c r="T14" s="60">
        <v>2.7516066699999998E-4</v>
      </c>
    </row>
    <row r="15" spans="2:20" ht="12.75" customHeight="1" x14ac:dyDescent="0.2">
      <c r="B15" s="57" t="s">
        <v>237</v>
      </c>
      <c r="C15" s="14" t="s">
        <v>238</v>
      </c>
      <c r="D15" s="14" t="s">
        <v>162</v>
      </c>
      <c r="E15" s="14" t="s">
        <v>239</v>
      </c>
      <c r="F15" s="21">
        <v>513257873</v>
      </c>
      <c r="G15" s="14" t="s">
        <v>240</v>
      </c>
      <c r="H15" s="14" t="s">
        <v>241</v>
      </c>
      <c r="I15" s="14" t="s">
        <v>242</v>
      </c>
      <c r="J15" s="53" t="s">
        <v>2477</v>
      </c>
      <c r="K15" s="24">
        <v>0.46</v>
      </c>
      <c r="L15" s="14" t="s">
        <v>49</v>
      </c>
      <c r="M15" s="13">
        <v>5.9499999999999997E-2</v>
      </c>
      <c r="N15" s="13">
        <v>6.2700000000000006E-2</v>
      </c>
      <c r="O15" s="23">
        <v>98600</v>
      </c>
      <c r="P15" s="25">
        <v>1030.08</v>
      </c>
      <c r="Q15" s="23">
        <v>1015.65888</v>
      </c>
      <c r="R15" s="13">
        <v>6.5733333329999998E-3</v>
      </c>
      <c r="S15" s="13">
        <v>1</v>
      </c>
      <c r="T15" s="61">
        <v>2.7516066699999998E-4</v>
      </c>
    </row>
    <row r="16" spans="2:20" ht="12.75" customHeight="1" x14ac:dyDescent="0.2">
      <c r="B16" s="56" t="s">
        <v>243</v>
      </c>
      <c r="C16" s="53" t="s">
        <v>2477</v>
      </c>
      <c r="D16" s="53" t="s">
        <v>2477</v>
      </c>
      <c r="E16" s="53" t="s">
        <v>2477</v>
      </c>
      <c r="F16" s="53" t="s">
        <v>2477</v>
      </c>
      <c r="G16" s="53" t="s">
        <v>2477</v>
      </c>
      <c r="H16" s="53" t="s">
        <v>2477</v>
      </c>
      <c r="I16" s="53" t="s">
        <v>2477</v>
      </c>
      <c r="J16" s="53" t="s">
        <v>2477</v>
      </c>
      <c r="K16" s="53" t="s">
        <v>2477</v>
      </c>
      <c r="L16" s="53" t="s">
        <v>2477</v>
      </c>
      <c r="M16" s="53" t="s">
        <v>2477</v>
      </c>
      <c r="N16" s="53" t="s">
        <v>2477</v>
      </c>
      <c r="O16" s="53" t="s">
        <v>2477</v>
      </c>
      <c r="P16" s="53" t="s">
        <v>2477</v>
      </c>
      <c r="Q16" s="53" t="s">
        <v>2477</v>
      </c>
      <c r="R16" s="53" t="s">
        <v>2477</v>
      </c>
      <c r="S16" s="53" t="s">
        <v>2477</v>
      </c>
      <c r="T16" s="67" t="s">
        <v>2477</v>
      </c>
    </row>
    <row r="17" spans="2:20" ht="12.75" customHeight="1" x14ac:dyDescent="0.2">
      <c r="B17" s="56" t="s">
        <v>244</v>
      </c>
      <c r="C17" s="53" t="s">
        <v>2477</v>
      </c>
      <c r="D17" s="53" t="s">
        <v>2477</v>
      </c>
      <c r="E17" s="53" t="s">
        <v>2477</v>
      </c>
      <c r="F17" s="53" t="s">
        <v>2477</v>
      </c>
      <c r="G17" s="53" t="s">
        <v>2477</v>
      </c>
      <c r="H17" s="53" t="s">
        <v>2477</v>
      </c>
      <c r="I17" s="53" t="s">
        <v>2477</v>
      </c>
      <c r="J17" s="53" t="s">
        <v>2477</v>
      </c>
      <c r="K17" s="53" t="s">
        <v>2477</v>
      </c>
      <c r="L17" s="53" t="s">
        <v>2477</v>
      </c>
      <c r="M17" s="53" t="s">
        <v>2477</v>
      </c>
      <c r="N17" s="53" t="s">
        <v>2477</v>
      </c>
      <c r="O17" s="53" t="s">
        <v>2477</v>
      </c>
      <c r="P17" s="53" t="s">
        <v>2477</v>
      </c>
      <c r="Q17" s="53" t="s">
        <v>2477</v>
      </c>
      <c r="R17" s="53" t="s">
        <v>2477</v>
      </c>
      <c r="S17" s="53" t="s">
        <v>2477</v>
      </c>
      <c r="T17" s="67" t="s">
        <v>2477</v>
      </c>
    </row>
    <row r="18" spans="2:20" ht="12.75" customHeight="1" thickBot="1" x14ac:dyDescent="0.25">
      <c r="B18" s="56" t="s">
        <v>245</v>
      </c>
      <c r="C18" s="53" t="s">
        <v>2477</v>
      </c>
      <c r="D18" s="53" t="s">
        <v>2477</v>
      </c>
      <c r="E18" s="53" t="s">
        <v>2477</v>
      </c>
      <c r="F18" s="53" t="s">
        <v>2477</v>
      </c>
      <c r="G18" s="53" t="s">
        <v>2477</v>
      </c>
      <c r="H18" s="53" t="s">
        <v>2477</v>
      </c>
      <c r="I18" s="53" t="s">
        <v>2477</v>
      </c>
      <c r="J18" s="53" t="s">
        <v>2477</v>
      </c>
      <c r="K18" s="53" t="s">
        <v>2477</v>
      </c>
      <c r="L18" s="53" t="s">
        <v>2477</v>
      </c>
      <c r="M18" s="53" t="s">
        <v>2477</v>
      </c>
      <c r="N18" s="53" t="s">
        <v>2477</v>
      </c>
      <c r="O18" s="53" t="s">
        <v>2477</v>
      </c>
      <c r="P18" s="53" t="s">
        <v>2477</v>
      </c>
      <c r="Q18" s="53" t="s">
        <v>2477</v>
      </c>
      <c r="R18" s="53" t="s">
        <v>2477</v>
      </c>
      <c r="S18" s="53" t="s">
        <v>2477</v>
      </c>
      <c r="T18" s="67" t="s">
        <v>2477</v>
      </c>
    </row>
    <row r="19" spans="2:20" ht="12.75" customHeight="1" x14ac:dyDescent="0.2">
      <c r="B19" s="63" t="s">
        <v>246</v>
      </c>
      <c r="C19" s="68" t="s">
        <v>2477</v>
      </c>
      <c r="D19" s="68" t="s">
        <v>2477</v>
      </c>
      <c r="E19" s="68" t="s">
        <v>2477</v>
      </c>
      <c r="F19" s="68" t="s">
        <v>2477</v>
      </c>
      <c r="G19" s="68" t="s">
        <v>2477</v>
      </c>
      <c r="H19" s="68" t="s">
        <v>2477</v>
      </c>
      <c r="I19" s="68" t="s">
        <v>2477</v>
      </c>
      <c r="J19" s="68" t="s">
        <v>2477</v>
      </c>
      <c r="K19" s="68" t="s">
        <v>2477</v>
      </c>
      <c r="L19" s="68" t="s">
        <v>2477</v>
      </c>
      <c r="M19" s="68" t="s">
        <v>2477</v>
      </c>
      <c r="N19" s="68" t="s">
        <v>2477</v>
      </c>
      <c r="O19" s="68" t="s">
        <v>2477</v>
      </c>
      <c r="P19" s="68" t="s">
        <v>2477</v>
      </c>
      <c r="Q19" s="68" t="s">
        <v>2477</v>
      </c>
      <c r="R19" s="68" t="s">
        <v>2477</v>
      </c>
      <c r="S19" s="68" t="s">
        <v>2477</v>
      </c>
      <c r="T19" s="69" t="s">
        <v>2477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5703125" customWidth="1"/>
    <col min="3" max="3" width="26.28515625" bestFit="1" customWidth="1"/>
    <col min="4" max="5" width="10.85546875" customWidth="1"/>
    <col min="6" max="6" width="11.7109375" bestFit="1" customWidth="1"/>
    <col min="7" max="7" width="31.14062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5" width="12.7109375" bestFit="1" customWidth="1"/>
    <col min="16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12538</v>
      </c>
    </row>
    <row r="5" spans="2:21" ht="12.75" customHeight="1" x14ac:dyDescent="0.2"/>
    <row r="6" spans="2:21" ht="12.75" customHeight="1" thickBot="1" x14ac:dyDescent="0.25">
      <c r="B6" s="62" t="s">
        <v>247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  <c r="P6" s="64" t="s">
        <v>2490</v>
      </c>
      <c r="Q6" s="64" t="s">
        <v>2491</v>
      </c>
      <c r="R6" s="64" t="s">
        <v>2492</v>
      </c>
      <c r="S6" s="64" t="s">
        <v>2493</v>
      </c>
      <c r="T6" s="64" t="s">
        <v>2494</v>
      </c>
      <c r="U6" s="64" t="s">
        <v>2495</v>
      </c>
    </row>
    <row r="7" spans="2:21" ht="12.75" customHeight="1" thickBot="1" x14ac:dyDescent="0.25">
      <c r="B7" s="70" t="s">
        <v>248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  <c r="P7" s="76" t="s">
        <v>2477</v>
      </c>
      <c r="Q7" s="76" t="s">
        <v>2477</v>
      </c>
      <c r="R7" s="76" t="s">
        <v>2477</v>
      </c>
      <c r="S7" s="76" t="s">
        <v>2477</v>
      </c>
      <c r="T7" s="76" t="s">
        <v>2477</v>
      </c>
      <c r="U7" s="76" t="s">
        <v>2477</v>
      </c>
    </row>
    <row r="8" spans="2:21" ht="12.75" customHeight="1" thickBot="1" x14ac:dyDescent="0.25">
      <c r="B8" s="55" t="s">
        <v>71</v>
      </c>
      <c r="C8" s="4" t="s">
        <v>72</v>
      </c>
      <c r="D8" s="4" t="s">
        <v>138</v>
      </c>
      <c r="E8" s="4" t="s">
        <v>227</v>
      </c>
      <c r="F8" s="4" t="s">
        <v>73</v>
      </c>
      <c r="G8" s="4" t="s">
        <v>228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77</v>
      </c>
      <c r="N8" s="4" t="s">
        <v>249</v>
      </c>
      <c r="O8" s="4" t="s">
        <v>141</v>
      </c>
      <c r="P8" s="4" t="s">
        <v>142</v>
      </c>
      <c r="Q8" s="4" t="s">
        <v>143</v>
      </c>
      <c r="R8" s="4" t="s">
        <v>79</v>
      </c>
      <c r="S8" s="4" t="s">
        <v>144</v>
      </c>
      <c r="T8" s="4" t="s">
        <v>80</v>
      </c>
      <c r="U8" s="58" t="s">
        <v>230</v>
      </c>
    </row>
    <row r="9" spans="2:21" ht="12.75" customHeight="1" thickBot="1" x14ac:dyDescent="0.25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52" t="s">
        <v>2477</v>
      </c>
      <c r="J9" s="6" t="s">
        <v>146</v>
      </c>
      <c r="K9" s="6" t="s">
        <v>147</v>
      </c>
      <c r="L9" s="52" t="s">
        <v>2477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11</v>
      </c>
      <c r="S9" s="6" t="s">
        <v>12</v>
      </c>
      <c r="T9" s="6" t="s">
        <v>12</v>
      </c>
      <c r="U9" s="59" t="s">
        <v>12</v>
      </c>
    </row>
    <row r="10" spans="2:21" ht="12.75" customHeight="1" thickBot="1" x14ac:dyDescent="0.25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231</v>
      </c>
      <c r="T10" s="6" t="s">
        <v>232</v>
      </c>
      <c r="U10" s="59" t="s">
        <v>250</v>
      </c>
    </row>
    <row r="11" spans="2:21" ht="12.75" customHeight="1" thickBot="1" x14ac:dyDescent="0.25">
      <c r="B11" s="56" t="s">
        <v>251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53" t="s">
        <v>2477</v>
      </c>
      <c r="K11" s="22">
        <v>3.5189978392299999</v>
      </c>
      <c r="L11" s="53" t="s">
        <v>2477</v>
      </c>
      <c r="M11" s="53" t="s">
        <v>2477</v>
      </c>
      <c r="N11" s="53" t="s">
        <v>2477</v>
      </c>
      <c r="O11" s="53" t="s">
        <v>2477</v>
      </c>
      <c r="P11" s="53" t="s">
        <v>2477</v>
      </c>
      <c r="Q11" s="53" t="s">
        <v>2477</v>
      </c>
      <c r="R11" s="22">
        <f>+R12+R401</f>
        <v>911669.14130999986</v>
      </c>
      <c r="S11" s="53" t="s">
        <v>2477</v>
      </c>
      <c r="T11" s="20">
        <f t="shared" ref="T11:U11" si="0">+T12+T401</f>
        <v>1.0000000000000004</v>
      </c>
      <c r="U11" s="60">
        <f t="shared" si="0"/>
        <v>0.24702322771744803</v>
      </c>
    </row>
    <row r="12" spans="2:21" ht="12.75" customHeight="1" thickBot="1" x14ac:dyDescent="0.25">
      <c r="B12" s="56" t="s">
        <v>252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22">
        <v>3.4788581283340001</v>
      </c>
      <c r="L12" s="53" t="s">
        <v>2477</v>
      </c>
      <c r="M12" s="53" t="s">
        <v>2477</v>
      </c>
      <c r="N12" s="53" t="s">
        <v>2477</v>
      </c>
      <c r="O12" s="53" t="s">
        <v>2477</v>
      </c>
      <c r="P12" s="53" t="s">
        <v>2477</v>
      </c>
      <c r="Q12" s="53" t="s">
        <v>2477</v>
      </c>
      <c r="R12" s="22">
        <f>+R13+R207+R387</f>
        <v>734286.85111999989</v>
      </c>
      <c r="S12" s="53" t="s">
        <v>2477</v>
      </c>
      <c r="T12" s="20">
        <f t="shared" ref="T12:U12" si="1">+T13+T207+T387</f>
        <v>0.80543128844405687</v>
      </c>
      <c r="U12" s="60">
        <f t="shared" si="1"/>
        <v>0.19896023657607376</v>
      </c>
    </row>
    <row r="13" spans="2:21" ht="12.75" customHeight="1" thickBot="1" x14ac:dyDescent="0.25">
      <c r="B13" s="56" t="s">
        <v>253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22">
        <v>3.876581198737</v>
      </c>
      <c r="L13" s="53" t="s">
        <v>2477</v>
      </c>
      <c r="M13" s="53" t="s">
        <v>2477</v>
      </c>
      <c r="N13" s="53" t="s">
        <v>2477</v>
      </c>
      <c r="O13" s="53" t="s">
        <v>2477</v>
      </c>
      <c r="P13" s="53" t="s">
        <v>2477</v>
      </c>
      <c r="Q13" s="53" t="s">
        <v>2477</v>
      </c>
      <c r="R13" s="22">
        <f>SUM(R14:R206)</f>
        <v>459766.63058000006</v>
      </c>
      <c r="S13" s="53" t="s">
        <v>2477</v>
      </c>
      <c r="T13" s="20">
        <f t="shared" ref="T13:U13" si="2">SUM(T14:T206)</f>
        <v>0.50431303391420068</v>
      </c>
      <c r="U13" s="60">
        <f t="shared" si="2"/>
        <v>0.12457703341746461</v>
      </c>
    </row>
    <row r="14" spans="2:21" ht="12.75" customHeight="1" thickBot="1" x14ac:dyDescent="0.25">
      <c r="B14" s="57" t="s">
        <v>254</v>
      </c>
      <c r="C14" s="14" t="s">
        <v>255</v>
      </c>
      <c r="D14" s="14" t="s">
        <v>162</v>
      </c>
      <c r="E14" s="14" t="s">
        <v>239</v>
      </c>
      <c r="F14" s="21">
        <v>1153</v>
      </c>
      <c r="G14" s="14" t="s">
        <v>256</v>
      </c>
      <c r="H14" s="14" t="s">
        <v>95</v>
      </c>
      <c r="I14" s="14" t="s">
        <v>96</v>
      </c>
      <c r="J14" s="53" t="s">
        <v>2477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3584927</v>
      </c>
      <c r="P14" s="25">
        <v>107.57</v>
      </c>
      <c r="Q14" s="23">
        <v>0</v>
      </c>
      <c r="R14" s="23">
        <v>3856.3059699999999</v>
      </c>
      <c r="S14" s="13">
        <v>2.3899513329999999E-3</v>
      </c>
      <c r="T14" s="13">
        <f>+R14/$R$11</f>
        <v>4.2299402220182412E-3</v>
      </c>
      <c r="U14" s="61">
        <f>+R14/'סכום נכסי הקרן'!$C$42</f>
        <v>1.0448934866948045E-3</v>
      </c>
    </row>
    <row r="15" spans="2:21" ht="12.75" customHeight="1" thickBot="1" x14ac:dyDescent="0.25">
      <c r="B15" s="57" t="s">
        <v>257</v>
      </c>
      <c r="C15" s="14" t="s">
        <v>258</v>
      </c>
      <c r="D15" s="14" t="s">
        <v>162</v>
      </c>
      <c r="E15" s="14" t="s">
        <v>239</v>
      </c>
      <c r="F15" s="21">
        <v>1153</v>
      </c>
      <c r="G15" s="14" t="s">
        <v>256</v>
      </c>
      <c r="H15" s="14" t="s">
        <v>95</v>
      </c>
      <c r="I15" s="14" t="s">
        <v>96</v>
      </c>
      <c r="J15" s="53" t="s">
        <v>2477</v>
      </c>
      <c r="K15" s="23">
        <v>0.48</v>
      </c>
      <c r="L15" s="14" t="s">
        <v>49</v>
      </c>
      <c r="M15" s="13">
        <v>5.0000000000000001E-3</v>
      </c>
      <c r="N15" s="13">
        <v>3.0200000000000001E-2</v>
      </c>
      <c r="O15" s="23">
        <v>801927.04</v>
      </c>
      <c r="P15" s="25">
        <v>110.5</v>
      </c>
      <c r="Q15" s="23">
        <v>0</v>
      </c>
      <c r="R15" s="23">
        <v>886.12937999999997</v>
      </c>
      <c r="S15" s="13">
        <v>7.095301757E-3</v>
      </c>
      <c r="T15" s="13">
        <f t="shared" ref="T15:T78" si="3">+R15/$R$11</f>
        <v>9.7198571263111837E-4</v>
      </c>
      <c r="U15" s="61">
        <f>+R15/'סכום נכסי הקרן'!$C$42</f>
        <v>2.4010304802938277E-4</v>
      </c>
    </row>
    <row r="16" spans="2:21" ht="12.75" customHeight="1" thickBot="1" x14ac:dyDescent="0.25">
      <c r="B16" s="57" t="s">
        <v>259</v>
      </c>
      <c r="C16" s="14" t="s">
        <v>260</v>
      </c>
      <c r="D16" s="14" t="s">
        <v>162</v>
      </c>
      <c r="E16" s="14" t="s">
        <v>239</v>
      </c>
      <c r="F16" s="21">
        <v>748</v>
      </c>
      <c r="G16" s="14" t="s">
        <v>256</v>
      </c>
      <c r="H16" s="14" t="s">
        <v>95</v>
      </c>
      <c r="I16" s="14" t="s">
        <v>96</v>
      </c>
      <c r="J16" s="53" t="s">
        <v>2477</v>
      </c>
      <c r="K16" s="23">
        <v>4.2300000000000004</v>
      </c>
      <c r="L16" s="14" t="s">
        <v>49</v>
      </c>
      <c r="M16" s="13">
        <v>2E-3</v>
      </c>
      <c r="N16" s="13">
        <v>2.0199999999999999E-2</v>
      </c>
      <c r="O16" s="23">
        <v>7871512.6699999999</v>
      </c>
      <c r="P16" s="25">
        <v>100.68</v>
      </c>
      <c r="Q16" s="23">
        <v>0</v>
      </c>
      <c r="R16" s="23">
        <v>7925.0389599999999</v>
      </c>
      <c r="S16" s="13">
        <v>1.9243539450000001E-3</v>
      </c>
      <c r="T16" s="13">
        <f t="shared" si="3"/>
        <v>8.6928893398895962E-3</v>
      </c>
      <c r="U16" s="61">
        <f>+R16/'סכום נכסי הקרן'!$C$42</f>
        <v>2.1473455829301245E-3</v>
      </c>
    </row>
    <row r="17" spans="2:21" ht="12.75" customHeight="1" thickBot="1" x14ac:dyDescent="0.25">
      <c r="B17" s="57" t="s">
        <v>261</v>
      </c>
      <c r="C17" s="14" t="s">
        <v>262</v>
      </c>
      <c r="D17" s="14" t="s">
        <v>162</v>
      </c>
      <c r="E17" s="14" t="s">
        <v>239</v>
      </c>
      <c r="F17" s="21">
        <v>1739</v>
      </c>
      <c r="G17" s="14" t="s">
        <v>240</v>
      </c>
      <c r="H17" s="14" t="s">
        <v>95</v>
      </c>
      <c r="I17" s="14" t="s">
        <v>96</v>
      </c>
      <c r="J17" s="53" t="s">
        <v>2477</v>
      </c>
      <c r="K17" s="23">
        <v>2.2000000000000002</v>
      </c>
      <c r="L17" s="14" t="s">
        <v>49</v>
      </c>
      <c r="M17" s="13">
        <v>8.3000000000000001E-3</v>
      </c>
      <c r="N17" s="13">
        <v>1.7500000000000002E-2</v>
      </c>
      <c r="O17" s="23">
        <v>3048746.93</v>
      </c>
      <c r="P17" s="25">
        <v>110.19</v>
      </c>
      <c r="Q17" s="23">
        <v>0</v>
      </c>
      <c r="R17" s="23">
        <v>3359.4142400000001</v>
      </c>
      <c r="S17" s="13">
        <v>2.5687674609999999E-3</v>
      </c>
      <c r="T17" s="13">
        <f t="shared" si="3"/>
        <v>3.684905068929694E-3</v>
      </c>
      <c r="U17" s="61">
        <f>+R17/'סכום נכסי הקרן'!$C$42</f>
        <v>9.1025714395939837E-4</v>
      </c>
    </row>
    <row r="18" spans="2:21" ht="12.75" customHeight="1" thickBot="1" x14ac:dyDescent="0.25">
      <c r="B18" s="57" t="s">
        <v>263</v>
      </c>
      <c r="C18" s="14" t="s">
        <v>264</v>
      </c>
      <c r="D18" s="14" t="s">
        <v>162</v>
      </c>
      <c r="E18" s="14" t="s">
        <v>239</v>
      </c>
      <c r="F18" s="21">
        <v>1739</v>
      </c>
      <c r="G18" s="14" t="s">
        <v>240</v>
      </c>
      <c r="H18" s="14" t="s">
        <v>95</v>
      </c>
      <c r="I18" s="14" t="s">
        <v>96</v>
      </c>
      <c r="J18" s="53" t="s">
        <v>2477</v>
      </c>
      <c r="K18" s="23">
        <v>5.7</v>
      </c>
      <c r="L18" s="14" t="s">
        <v>49</v>
      </c>
      <c r="M18" s="13">
        <v>1.6500000000000001E-2</v>
      </c>
      <c r="N18" s="13">
        <v>2.41E-2</v>
      </c>
      <c r="O18" s="23">
        <v>3630000</v>
      </c>
      <c r="P18" s="25">
        <v>107.75</v>
      </c>
      <c r="Q18" s="23">
        <v>0</v>
      </c>
      <c r="R18" s="23">
        <v>3911.3249999999998</v>
      </c>
      <c r="S18" s="13">
        <v>1.7158058330000001E-3</v>
      </c>
      <c r="T18" s="13">
        <f t="shared" si="3"/>
        <v>4.2902899997028753E-3</v>
      </c>
      <c r="U18" s="61">
        <f>+R18/'סכום נכסי הקרן'!$C$42</f>
        <v>1.0598012835704934E-3</v>
      </c>
    </row>
    <row r="19" spans="2:21" ht="12.75" customHeight="1" thickBot="1" x14ac:dyDescent="0.25">
      <c r="B19" s="57" t="s">
        <v>265</v>
      </c>
      <c r="C19" s="14" t="s">
        <v>266</v>
      </c>
      <c r="D19" s="14" t="s">
        <v>162</v>
      </c>
      <c r="E19" s="14" t="s">
        <v>239</v>
      </c>
      <c r="F19" s="21">
        <v>604</v>
      </c>
      <c r="G19" s="14" t="s">
        <v>256</v>
      </c>
      <c r="H19" s="14" t="s">
        <v>95</v>
      </c>
      <c r="I19" s="14" t="s">
        <v>96</v>
      </c>
      <c r="J19" s="53" t="s">
        <v>2477</v>
      </c>
      <c r="K19" s="23">
        <v>1.47</v>
      </c>
      <c r="L19" s="14" t="s">
        <v>49</v>
      </c>
      <c r="M19" s="13">
        <v>8.3000000000000001E-3</v>
      </c>
      <c r="N19" s="13">
        <v>1.9E-2</v>
      </c>
      <c r="O19" s="23">
        <v>12405591</v>
      </c>
      <c r="P19" s="25">
        <v>110.14</v>
      </c>
      <c r="Q19" s="23">
        <v>0</v>
      </c>
      <c r="R19" s="23">
        <v>13663.51793</v>
      </c>
      <c r="S19" s="13">
        <v>4.0782429770000002E-3</v>
      </c>
      <c r="T19" s="13">
        <f t="shared" si="3"/>
        <v>1.4987364725723363E-2</v>
      </c>
      <c r="U19" s="61">
        <f>+R19/'סכום נכסי הקרן'!$C$42</f>
        <v>3.7022272095268106E-3</v>
      </c>
    </row>
    <row r="20" spans="2:21" ht="12.75" customHeight="1" thickBot="1" x14ac:dyDescent="0.25">
      <c r="B20" s="57" t="s">
        <v>267</v>
      </c>
      <c r="C20" s="14" t="s">
        <v>268</v>
      </c>
      <c r="D20" s="14" t="s">
        <v>162</v>
      </c>
      <c r="E20" s="14" t="s">
        <v>239</v>
      </c>
      <c r="F20" s="21">
        <v>604</v>
      </c>
      <c r="G20" s="14" t="s">
        <v>256</v>
      </c>
      <c r="H20" s="14" t="s">
        <v>95</v>
      </c>
      <c r="I20" s="14" t="s">
        <v>96</v>
      </c>
      <c r="J20" s="53" t="s">
        <v>2477</v>
      </c>
      <c r="K20" s="23">
        <v>3.9</v>
      </c>
      <c r="L20" s="14" t="s">
        <v>49</v>
      </c>
      <c r="M20" s="13">
        <v>1E-3</v>
      </c>
      <c r="N20" s="13">
        <v>1.9300000000000001E-2</v>
      </c>
      <c r="O20" s="23">
        <v>17540420</v>
      </c>
      <c r="P20" s="25">
        <v>101.31</v>
      </c>
      <c r="Q20" s="23">
        <v>0</v>
      </c>
      <c r="R20" s="23">
        <v>17770.199499999999</v>
      </c>
      <c r="S20" s="13">
        <v>5.5910087000000004E-3</v>
      </c>
      <c r="T20" s="13">
        <f t="shared" si="3"/>
        <v>1.9491939229691991E-2</v>
      </c>
      <c r="U20" s="61">
        <f>+R20/'סכום נכסי הקרן'!$C$42</f>
        <v>4.8149617429908637E-3</v>
      </c>
    </row>
    <row r="21" spans="2:21" ht="12.75" customHeight="1" thickBot="1" x14ac:dyDescent="0.25">
      <c r="B21" s="57" t="s">
        <v>269</v>
      </c>
      <c r="C21" s="14" t="s">
        <v>270</v>
      </c>
      <c r="D21" s="14" t="s">
        <v>162</v>
      </c>
      <c r="E21" s="14" t="s">
        <v>239</v>
      </c>
      <c r="F21" s="21">
        <v>604</v>
      </c>
      <c r="G21" s="14" t="s">
        <v>256</v>
      </c>
      <c r="H21" s="14" t="s">
        <v>95</v>
      </c>
      <c r="I21" s="14" t="s">
        <v>96</v>
      </c>
      <c r="J21" s="53" t="s">
        <v>2477</v>
      </c>
      <c r="K21" s="23">
        <v>5.89</v>
      </c>
      <c r="L21" s="14" t="s">
        <v>49</v>
      </c>
      <c r="M21" s="13">
        <v>1E-3</v>
      </c>
      <c r="N21" s="13">
        <v>2.12E-2</v>
      </c>
      <c r="O21" s="23">
        <v>3500000</v>
      </c>
      <c r="P21" s="25">
        <v>96.64</v>
      </c>
      <c r="Q21" s="23">
        <v>0</v>
      </c>
      <c r="R21" s="23">
        <v>3382.4</v>
      </c>
      <c r="S21" s="13">
        <v>1.407413692E-3</v>
      </c>
      <c r="T21" s="13">
        <f t="shared" si="3"/>
        <v>3.7101178999431154E-3</v>
      </c>
      <c r="U21" s="61">
        <f>+R21/'סכום נכסי הקרן'!$C$42</f>
        <v>9.1648529885622826E-4</v>
      </c>
    </row>
    <row r="22" spans="2:21" ht="12.75" customHeight="1" thickBot="1" x14ac:dyDescent="0.25">
      <c r="B22" s="57" t="s">
        <v>271</v>
      </c>
      <c r="C22" s="14" t="s">
        <v>272</v>
      </c>
      <c r="D22" s="14" t="s">
        <v>162</v>
      </c>
      <c r="E22" s="14" t="s">
        <v>239</v>
      </c>
      <c r="F22" s="21">
        <v>604</v>
      </c>
      <c r="G22" s="14" t="s">
        <v>256</v>
      </c>
      <c r="H22" s="14" t="s">
        <v>95</v>
      </c>
      <c r="I22" s="14" t="s">
        <v>96</v>
      </c>
      <c r="J22" s="53" t="s">
        <v>2477</v>
      </c>
      <c r="K22" s="23">
        <v>3.3</v>
      </c>
      <c r="L22" s="14" t="s">
        <v>49</v>
      </c>
      <c r="M22" s="13">
        <v>1.8599999999999998E-2</v>
      </c>
      <c r="N22" s="13">
        <v>1.9400000000000001E-2</v>
      </c>
      <c r="O22" s="23">
        <v>2400000</v>
      </c>
      <c r="P22" s="25">
        <v>99.82</v>
      </c>
      <c r="Q22" s="23">
        <v>0</v>
      </c>
      <c r="R22" s="23">
        <v>2395.6799999999998</v>
      </c>
      <c r="S22" s="13">
        <v>1.9543019070000001E-3</v>
      </c>
      <c r="T22" s="13">
        <f t="shared" si="3"/>
        <v>2.6277954264828885E-3</v>
      </c>
      <c r="U22" s="61">
        <f>+R22/'סכום נכסי הקרן'!$C$42</f>
        <v>6.4912650803095105E-4</v>
      </c>
    </row>
    <row r="23" spans="2:21" ht="12.75" customHeight="1" thickBot="1" x14ac:dyDescent="0.25">
      <c r="B23" s="57" t="s">
        <v>273</v>
      </c>
      <c r="C23" s="14" t="s">
        <v>274</v>
      </c>
      <c r="D23" s="14" t="s">
        <v>162</v>
      </c>
      <c r="E23" s="14" t="s">
        <v>239</v>
      </c>
      <c r="F23" s="21">
        <v>604</v>
      </c>
      <c r="G23" s="14" t="s">
        <v>256</v>
      </c>
      <c r="H23" s="14" t="s">
        <v>95</v>
      </c>
      <c r="I23" s="14" t="s">
        <v>96</v>
      </c>
      <c r="J23" s="53" t="s">
        <v>2477</v>
      </c>
      <c r="K23" s="23">
        <v>5.77</v>
      </c>
      <c r="L23" s="14" t="s">
        <v>49</v>
      </c>
      <c r="M23" s="13">
        <v>2.0199999999999999E-2</v>
      </c>
      <c r="N23" s="13">
        <v>2.1299999999999999E-2</v>
      </c>
      <c r="O23" s="23">
        <v>1800000</v>
      </c>
      <c r="P23" s="25">
        <v>99.47</v>
      </c>
      <c r="Q23" s="23">
        <v>0</v>
      </c>
      <c r="R23" s="23">
        <v>1790.46</v>
      </c>
      <c r="S23" s="13">
        <v>8.4796784500000002E-4</v>
      </c>
      <c r="T23" s="13">
        <f t="shared" si="3"/>
        <v>1.9639361681445572E-3</v>
      </c>
      <c r="U23" s="61">
        <f>+R23/'סכום נכסי הקרן'!$C$42</f>
        <v>4.8513785128610532E-4</v>
      </c>
    </row>
    <row r="24" spans="2:21" ht="12.75" customHeight="1" thickBot="1" x14ac:dyDescent="0.25">
      <c r="B24" s="57" t="s">
        <v>275</v>
      </c>
      <c r="C24" s="14" t="s">
        <v>276</v>
      </c>
      <c r="D24" s="14" t="s">
        <v>162</v>
      </c>
      <c r="E24" s="14" t="s">
        <v>239</v>
      </c>
      <c r="F24" s="21">
        <v>231</v>
      </c>
      <c r="G24" s="14" t="s">
        <v>256</v>
      </c>
      <c r="H24" s="14" t="s">
        <v>95</v>
      </c>
      <c r="I24" s="14" t="s">
        <v>96</v>
      </c>
      <c r="J24" s="53" t="s">
        <v>2477</v>
      </c>
      <c r="K24" s="23">
        <v>0.75</v>
      </c>
      <c r="L24" s="14" t="s">
        <v>49</v>
      </c>
      <c r="M24" s="13">
        <v>8.6E-3</v>
      </c>
      <c r="N24" s="13">
        <v>2.8299999999999999E-2</v>
      </c>
      <c r="O24" s="23">
        <v>4189445</v>
      </c>
      <c r="P24" s="25">
        <v>111.16</v>
      </c>
      <c r="Q24" s="23">
        <v>0</v>
      </c>
      <c r="R24" s="23">
        <v>4656.9870600000004</v>
      </c>
      <c r="S24" s="13">
        <v>1.6748728980000001E-3</v>
      </c>
      <c r="T24" s="13">
        <f t="shared" si="3"/>
        <v>5.1081986314774905E-3</v>
      </c>
      <c r="U24" s="61">
        <f>+R24/'סכום נכסי הקרן'!$C$42</f>
        <v>1.2618437137694206E-3</v>
      </c>
    </row>
    <row r="25" spans="2:21" ht="12.75" customHeight="1" thickBot="1" x14ac:dyDescent="0.25">
      <c r="B25" s="57" t="s">
        <v>277</v>
      </c>
      <c r="C25" s="14" t="s">
        <v>278</v>
      </c>
      <c r="D25" s="14" t="s">
        <v>162</v>
      </c>
      <c r="E25" s="14" t="s">
        <v>239</v>
      </c>
      <c r="F25" s="21">
        <v>231</v>
      </c>
      <c r="G25" s="14" t="s">
        <v>256</v>
      </c>
      <c r="H25" s="14" t="s">
        <v>95</v>
      </c>
      <c r="I25" s="14" t="s">
        <v>96</v>
      </c>
      <c r="J25" s="53" t="s">
        <v>2477</v>
      </c>
      <c r="K25" s="23">
        <v>3.67</v>
      </c>
      <c r="L25" s="14" t="s">
        <v>49</v>
      </c>
      <c r="M25" s="13">
        <v>1.2200000000000001E-2</v>
      </c>
      <c r="N25" s="13">
        <v>1.9400000000000001E-2</v>
      </c>
      <c r="O25" s="23">
        <v>5579955</v>
      </c>
      <c r="P25" s="25">
        <v>109.98</v>
      </c>
      <c r="Q25" s="23">
        <v>0</v>
      </c>
      <c r="R25" s="23">
        <v>6136.8345099999997</v>
      </c>
      <c r="S25" s="13">
        <v>1.850355748E-3</v>
      </c>
      <c r="T25" s="13">
        <f t="shared" si="3"/>
        <v>6.7314272600933174E-3</v>
      </c>
      <c r="U25" s="61">
        <f>+R25/'סכום נכסי הקרן'!$C$42</f>
        <v>1.6628188889334689E-3</v>
      </c>
    </row>
    <row r="26" spans="2:21" ht="12.75" customHeight="1" thickBot="1" x14ac:dyDescent="0.25">
      <c r="B26" s="57" t="s">
        <v>279</v>
      </c>
      <c r="C26" s="14" t="s">
        <v>280</v>
      </c>
      <c r="D26" s="14" t="s">
        <v>162</v>
      </c>
      <c r="E26" s="14" t="s">
        <v>239</v>
      </c>
      <c r="F26" s="21">
        <v>231</v>
      </c>
      <c r="G26" s="14" t="s">
        <v>256</v>
      </c>
      <c r="H26" s="14" t="s">
        <v>95</v>
      </c>
      <c r="I26" s="14" t="s">
        <v>96</v>
      </c>
      <c r="J26" s="53" t="s">
        <v>2477</v>
      </c>
      <c r="K26" s="23">
        <v>2.4700000000000002</v>
      </c>
      <c r="L26" s="14" t="s">
        <v>49</v>
      </c>
      <c r="M26" s="13">
        <v>3.8E-3</v>
      </c>
      <c r="N26" s="13">
        <v>1.83E-2</v>
      </c>
      <c r="O26" s="23">
        <v>8427563</v>
      </c>
      <c r="P26" s="25">
        <v>106.16</v>
      </c>
      <c r="Q26" s="23">
        <v>0</v>
      </c>
      <c r="R26" s="23">
        <v>8946.7008800000003</v>
      </c>
      <c r="S26" s="13">
        <v>2.8091876659999998E-3</v>
      </c>
      <c r="T26" s="13">
        <f t="shared" si="3"/>
        <v>9.8135392266807068E-3</v>
      </c>
      <c r="U26" s="61">
        <f>+R26/'סכום נכסי הקרן'!$C$42</f>
        <v>2.4241721351064573E-3</v>
      </c>
    </row>
    <row r="27" spans="2:21" ht="12.75" customHeight="1" thickBot="1" x14ac:dyDescent="0.25">
      <c r="B27" s="57" t="s">
        <v>281</v>
      </c>
      <c r="C27" s="14" t="s">
        <v>282</v>
      </c>
      <c r="D27" s="14" t="s">
        <v>162</v>
      </c>
      <c r="E27" s="14" t="s">
        <v>239</v>
      </c>
      <c r="F27" s="21">
        <v>231</v>
      </c>
      <c r="G27" s="14" t="s">
        <v>256</v>
      </c>
      <c r="H27" s="14" t="s">
        <v>283</v>
      </c>
      <c r="I27" s="14" t="s">
        <v>284</v>
      </c>
      <c r="J27" s="53" t="s">
        <v>2477</v>
      </c>
      <c r="K27" s="23">
        <v>0.66</v>
      </c>
      <c r="L27" s="14" t="s">
        <v>49</v>
      </c>
      <c r="M27" s="13">
        <v>9.4999999999999998E-3</v>
      </c>
      <c r="N27" s="13">
        <v>2.53E-2</v>
      </c>
      <c r="O27" s="23">
        <v>1014000</v>
      </c>
      <c r="P27" s="25">
        <v>112.04</v>
      </c>
      <c r="Q27" s="23">
        <v>0</v>
      </c>
      <c r="R27" s="23">
        <v>1136.0856000000001</v>
      </c>
      <c r="S27" s="13">
        <v>3.1545863990000002E-3</v>
      </c>
      <c r="T27" s="13">
        <f t="shared" si="3"/>
        <v>1.2461599812049475E-3</v>
      </c>
      <c r="U27" s="61">
        <f>+R27/'סכום נכסי הקרן'!$C$42</f>
        <v>3.0783046080956053E-4</v>
      </c>
    </row>
    <row r="28" spans="2:21" ht="12.75" customHeight="1" thickBot="1" x14ac:dyDescent="0.25">
      <c r="B28" s="57" t="s">
        <v>285</v>
      </c>
      <c r="C28" s="14" t="s">
        <v>286</v>
      </c>
      <c r="D28" s="14" t="s">
        <v>162</v>
      </c>
      <c r="E28" s="14" t="s">
        <v>239</v>
      </c>
      <c r="F28" s="21">
        <v>231</v>
      </c>
      <c r="G28" s="14" t="s">
        <v>256</v>
      </c>
      <c r="H28" s="14" t="s">
        <v>283</v>
      </c>
      <c r="I28" s="14" t="s">
        <v>284</v>
      </c>
      <c r="J28" s="53" t="s">
        <v>2477</v>
      </c>
      <c r="K28" s="23">
        <v>0.25</v>
      </c>
      <c r="L28" s="14" t="s">
        <v>49</v>
      </c>
      <c r="M28" s="13">
        <v>0.01</v>
      </c>
      <c r="N28" s="13">
        <v>5.45E-2</v>
      </c>
      <c r="O28" s="23">
        <v>50000</v>
      </c>
      <c r="P28" s="25">
        <v>111.03</v>
      </c>
      <c r="Q28" s="23">
        <v>0</v>
      </c>
      <c r="R28" s="23">
        <v>55.515000000000001</v>
      </c>
      <c r="S28" s="13">
        <v>1.24017163E-4</v>
      </c>
      <c r="T28" s="13">
        <f t="shared" si="3"/>
        <v>6.0893801802076056E-5</v>
      </c>
      <c r="U28" s="61">
        <f>+R28/'סכום נכסי הקרן'!$C$42</f>
        <v>1.5042183469135381E-5</v>
      </c>
    </row>
    <row r="29" spans="2:21" ht="12.75" customHeight="1" thickBot="1" x14ac:dyDescent="0.25">
      <c r="B29" s="57" t="s">
        <v>287</v>
      </c>
      <c r="C29" s="14" t="s">
        <v>288</v>
      </c>
      <c r="D29" s="14" t="s">
        <v>162</v>
      </c>
      <c r="E29" s="14" t="s">
        <v>239</v>
      </c>
      <c r="F29" s="21">
        <v>231</v>
      </c>
      <c r="G29" s="14" t="s">
        <v>256</v>
      </c>
      <c r="H29" s="14" t="s">
        <v>95</v>
      </c>
      <c r="I29" s="14" t="s">
        <v>96</v>
      </c>
      <c r="J29" s="53" t="s">
        <v>2477</v>
      </c>
      <c r="K29" s="23">
        <v>6.46</v>
      </c>
      <c r="L29" s="14" t="s">
        <v>49</v>
      </c>
      <c r="M29" s="13">
        <v>2E-3</v>
      </c>
      <c r="N29" s="13">
        <v>2.1600000000000001E-2</v>
      </c>
      <c r="O29" s="23">
        <v>2831047</v>
      </c>
      <c r="P29" s="25">
        <v>98.52</v>
      </c>
      <c r="Q29" s="23">
        <v>0</v>
      </c>
      <c r="R29" s="23">
        <v>2789.1475</v>
      </c>
      <c r="S29" s="13">
        <v>2.953893523E-3</v>
      </c>
      <c r="T29" s="13">
        <f t="shared" si="3"/>
        <v>3.0593856626453379E-3</v>
      </c>
      <c r="U29" s="61">
        <f>+R29/'סכום נכסי הקרן'!$C$42</f>
        <v>7.5573932121913491E-4</v>
      </c>
    </row>
    <row r="30" spans="2:21" ht="12.75" customHeight="1" thickBot="1" x14ac:dyDescent="0.25">
      <c r="B30" s="57" t="s">
        <v>289</v>
      </c>
      <c r="C30" s="14" t="s">
        <v>290</v>
      </c>
      <c r="D30" s="14" t="s">
        <v>162</v>
      </c>
      <c r="E30" s="14" t="s">
        <v>239</v>
      </c>
      <c r="F30" s="21">
        <v>231</v>
      </c>
      <c r="G30" s="14" t="s">
        <v>256</v>
      </c>
      <c r="H30" s="14" t="s">
        <v>95</v>
      </c>
      <c r="I30" s="14" t="s">
        <v>96</v>
      </c>
      <c r="J30" s="53" t="s">
        <v>2477</v>
      </c>
      <c r="K30" s="23">
        <v>4.26</v>
      </c>
      <c r="L30" s="14" t="s">
        <v>49</v>
      </c>
      <c r="M30" s="13">
        <v>1.6400000000000001E-2</v>
      </c>
      <c r="N30" s="13">
        <v>1.9800000000000002E-2</v>
      </c>
      <c r="O30" s="23">
        <v>5155620</v>
      </c>
      <c r="P30" s="25">
        <v>102.09</v>
      </c>
      <c r="Q30" s="23">
        <v>0</v>
      </c>
      <c r="R30" s="23">
        <v>5263.3724599999996</v>
      </c>
      <c r="S30" s="13">
        <v>4.7933884289999996E-3</v>
      </c>
      <c r="T30" s="13">
        <f t="shared" si="3"/>
        <v>5.773336204444663E-3</v>
      </c>
      <c r="U30" s="61">
        <f>+R30/'סכום נכסי הקרן'!$C$42</f>
        <v>1.426148143919921E-3</v>
      </c>
    </row>
    <row r="31" spans="2:21" ht="12.75" customHeight="1" thickBot="1" x14ac:dyDescent="0.25">
      <c r="B31" s="57" t="s">
        <v>291</v>
      </c>
      <c r="C31" s="14" t="s">
        <v>292</v>
      </c>
      <c r="D31" s="14" t="s">
        <v>162</v>
      </c>
      <c r="E31" s="14" t="s">
        <v>239</v>
      </c>
      <c r="F31" s="21">
        <v>231</v>
      </c>
      <c r="G31" s="14" t="s">
        <v>256</v>
      </c>
      <c r="H31" s="14" t="s">
        <v>95</v>
      </c>
      <c r="I31" s="14" t="s">
        <v>96</v>
      </c>
      <c r="J31" s="53" t="s">
        <v>2477</v>
      </c>
      <c r="K31" s="23">
        <v>4.63</v>
      </c>
      <c r="L31" s="14" t="s">
        <v>49</v>
      </c>
      <c r="M31" s="13">
        <v>2.06E-2</v>
      </c>
      <c r="N31" s="13">
        <v>0.02</v>
      </c>
      <c r="O31" s="23">
        <v>6950000</v>
      </c>
      <c r="P31" s="25">
        <v>102.47</v>
      </c>
      <c r="Q31" s="23">
        <v>0</v>
      </c>
      <c r="R31" s="23">
        <v>7121.665</v>
      </c>
      <c r="S31" s="13">
        <v>3.4748314700000001E-3</v>
      </c>
      <c r="T31" s="13">
        <f t="shared" si="3"/>
        <v>7.8116771505139506E-3</v>
      </c>
      <c r="U31" s="61">
        <f>+R31/'סכום נכסי הקרן'!$C$42</f>
        <v>1.9296657036065932E-3</v>
      </c>
    </row>
    <row r="32" spans="2:21" ht="12.75" customHeight="1" thickBot="1" x14ac:dyDescent="0.25">
      <c r="B32" s="57" t="s">
        <v>293</v>
      </c>
      <c r="C32" s="14" t="s">
        <v>294</v>
      </c>
      <c r="D32" s="14" t="s">
        <v>162</v>
      </c>
      <c r="E32" s="14" t="s">
        <v>239</v>
      </c>
      <c r="F32" s="21">
        <v>231</v>
      </c>
      <c r="G32" s="14" t="s">
        <v>256</v>
      </c>
      <c r="H32" s="14" t="s">
        <v>95</v>
      </c>
      <c r="I32" s="14" t="s">
        <v>96</v>
      </c>
      <c r="J32" s="53" t="s">
        <v>2477</v>
      </c>
      <c r="K32" s="23">
        <v>5.17</v>
      </c>
      <c r="L32" s="14" t="s">
        <v>49</v>
      </c>
      <c r="M32" s="13">
        <v>1.9900000000000001E-2</v>
      </c>
      <c r="N32" s="13">
        <v>2.1000000000000001E-2</v>
      </c>
      <c r="O32" s="23">
        <v>3200000</v>
      </c>
      <c r="P32" s="25">
        <v>99.46</v>
      </c>
      <c r="Q32" s="23">
        <v>0</v>
      </c>
      <c r="R32" s="23">
        <v>3182.72</v>
      </c>
      <c r="S32" s="13">
        <v>1.185185185E-3</v>
      </c>
      <c r="T32" s="13">
        <f t="shared" si="3"/>
        <v>3.4910910721697467E-3</v>
      </c>
      <c r="U32" s="61">
        <f>+R32/'סכום נכסי הקרן'!$C$42</f>
        <v>8.6238058490293722E-4</v>
      </c>
    </row>
    <row r="33" spans="2:21" ht="12.75" customHeight="1" thickBot="1" x14ac:dyDescent="0.25">
      <c r="B33" s="57" t="s">
        <v>295</v>
      </c>
      <c r="C33" s="14" t="s">
        <v>296</v>
      </c>
      <c r="D33" s="14" t="s">
        <v>162</v>
      </c>
      <c r="E33" s="14" t="s">
        <v>239</v>
      </c>
      <c r="F33" s="21">
        <v>231</v>
      </c>
      <c r="G33" s="14" t="s">
        <v>256</v>
      </c>
      <c r="H33" s="14" t="s">
        <v>95</v>
      </c>
      <c r="I33" s="14" t="s">
        <v>96</v>
      </c>
      <c r="J33" s="53" t="s">
        <v>2477</v>
      </c>
      <c r="K33" s="23">
        <v>6.16</v>
      </c>
      <c r="L33" s="14" t="s">
        <v>49</v>
      </c>
      <c r="M33" s="13">
        <v>3.813E-3</v>
      </c>
      <c r="N33" s="13">
        <v>2.53E-2</v>
      </c>
      <c r="O33" s="23">
        <v>75000</v>
      </c>
      <c r="P33" s="25">
        <v>108.96</v>
      </c>
      <c r="Q33" s="23">
        <v>0</v>
      </c>
      <c r="R33" s="23">
        <v>81.72</v>
      </c>
      <c r="S33" s="13">
        <v>1.06848717E-4</v>
      </c>
      <c r="T33" s="13">
        <f t="shared" si="3"/>
        <v>8.9637782279846081E-5</v>
      </c>
      <c r="U33" s="61">
        <f>+R33/'סכום נכסי הקרן'!$C$42</f>
        <v>2.2142614304201446E-5</v>
      </c>
    </row>
    <row r="34" spans="2:21" ht="12.75" customHeight="1" thickBot="1" x14ac:dyDescent="0.25">
      <c r="B34" s="57" t="s">
        <v>297</v>
      </c>
      <c r="C34" s="14" t="s">
        <v>298</v>
      </c>
      <c r="D34" s="14" t="s">
        <v>162</v>
      </c>
      <c r="E34" s="14" t="s">
        <v>239</v>
      </c>
      <c r="F34" s="21">
        <v>231</v>
      </c>
      <c r="G34" s="14" t="s">
        <v>256</v>
      </c>
      <c r="H34" s="14" t="s">
        <v>95</v>
      </c>
      <c r="I34" s="14" t="s">
        <v>96</v>
      </c>
      <c r="J34" s="53" t="s">
        <v>2477</v>
      </c>
      <c r="K34" s="23">
        <v>4.8</v>
      </c>
      <c r="L34" s="14" t="s">
        <v>49</v>
      </c>
      <c r="M34" s="13">
        <v>1E-3</v>
      </c>
      <c r="N34" s="13">
        <v>2.0199999999999999E-2</v>
      </c>
      <c r="O34" s="23">
        <v>8754827</v>
      </c>
      <c r="P34" s="25">
        <v>99.35</v>
      </c>
      <c r="Q34" s="23">
        <v>0</v>
      </c>
      <c r="R34" s="23">
        <v>8697.9206200000008</v>
      </c>
      <c r="S34" s="13">
        <v>2.5924020829999998E-3</v>
      </c>
      <c r="T34" s="13">
        <f t="shared" si="3"/>
        <v>9.5406548558852663E-3</v>
      </c>
      <c r="U34" s="61">
        <f>+R34/'סכום נכסי הקרן'!$C$42</f>
        <v>2.3567633570389223E-3</v>
      </c>
    </row>
    <row r="35" spans="2:21" ht="12.75" customHeight="1" thickBot="1" x14ac:dyDescent="0.25">
      <c r="B35" s="57" t="s">
        <v>299</v>
      </c>
      <c r="C35" s="14" t="s">
        <v>300</v>
      </c>
      <c r="D35" s="14" t="s">
        <v>162</v>
      </c>
      <c r="E35" s="14" t="s">
        <v>239</v>
      </c>
      <c r="F35" s="21">
        <v>231</v>
      </c>
      <c r="G35" s="14" t="s">
        <v>256</v>
      </c>
      <c r="H35" s="14" t="s">
        <v>95</v>
      </c>
      <c r="I35" s="14" t="s">
        <v>96</v>
      </c>
      <c r="J35" s="53" t="s">
        <v>2477</v>
      </c>
      <c r="K35" s="23">
        <v>3.67</v>
      </c>
      <c r="L35" s="14" t="s">
        <v>49</v>
      </c>
      <c r="M35" s="13">
        <v>1E-3</v>
      </c>
      <c r="N35" s="13">
        <v>1.9800000000000002E-2</v>
      </c>
      <c r="O35" s="23">
        <v>8013741.8399999999</v>
      </c>
      <c r="P35" s="25">
        <v>100.43</v>
      </c>
      <c r="Q35" s="23">
        <v>0</v>
      </c>
      <c r="R35" s="23">
        <v>8048.20093</v>
      </c>
      <c r="S35" s="13">
        <v>7.7081192360000002E-3</v>
      </c>
      <c r="T35" s="13">
        <f t="shared" si="3"/>
        <v>8.8279843698946987E-3</v>
      </c>
      <c r="U35" s="61">
        <f>+R35/'סכום נכסי הקרן'!$C$42</f>
        <v>2.1807171932905702E-3</v>
      </c>
    </row>
    <row r="36" spans="2:21" ht="12.75" customHeight="1" thickBot="1" x14ac:dyDescent="0.25">
      <c r="B36" s="57" t="s">
        <v>301</v>
      </c>
      <c r="C36" s="14" t="s">
        <v>302</v>
      </c>
      <c r="D36" s="14" t="s">
        <v>162</v>
      </c>
      <c r="E36" s="14" t="s">
        <v>239</v>
      </c>
      <c r="F36" s="21">
        <v>1150</v>
      </c>
      <c r="G36" s="14" t="s">
        <v>303</v>
      </c>
      <c r="H36" s="14" t="s">
        <v>95</v>
      </c>
      <c r="I36" s="14" t="s">
        <v>96</v>
      </c>
      <c r="J36" s="53" t="s">
        <v>2477</v>
      </c>
      <c r="K36" s="23">
        <v>12.41</v>
      </c>
      <c r="L36" s="14" t="s">
        <v>49</v>
      </c>
      <c r="M36" s="13">
        <v>2.07E-2</v>
      </c>
      <c r="N36" s="13">
        <v>2.7699999999999999E-2</v>
      </c>
      <c r="O36" s="23">
        <v>77446.81</v>
      </c>
      <c r="P36" s="25">
        <v>100.85</v>
      </c>
      <c r="Q36" s="23">
        <v>0</v>
      </c>
      <c r="R36" s="23">
        <v>78.105109999999996</v>
      </c>
      <c r="S36" s="13">
        <v>2.3489648717854901E-5</v>
      </c>
      <c r="T36" s="13">
        <f t="shared" si="3"/>
        <v>8.5672648618739951E-5</v>
      </c>
      <c r="U36" s="61">
        <f>+R36/'סכום נכסי הקרן'!$C$42</f>
        <v>2.1163134188903909E-5</v>
      </c>
    </row>
    <row r="37" spans="2:21" ht="12.75" customHeight="1" thickBot="1" x14ac:dyDescent="0.25">
      <c r="B37" s="57" t="s">
        <v>304</v>
      </c>
      <c r="C37" s="14" t="s">
        <v>305</v>
      </c>
      <c r="D37" s="14" t="s">
        <v>162</v>
      </c>
      <c r="E37" s="14" t="s">
        <v>239</v>
      </c>
      <c r="F37" s="21">
        <v>662</v>
      </c>
      <c r="G37" s="14" t="s">
        <v>256</v>
      </c>
      <c r="H37" s="14" t="s">
        <v>95</v>
      </c>
      <c r="I37" s="14" t="s">
        <v>96</v>
      </c>
      <c r="J37" s="53" t="s">
        <v>2477</v>
      </c>
      <c r="K37" s="23">
        <v>4.33</v>
      </c>
      <c r="L37" s="14" t="s">
        <v>49</v>
      </c>
      <c r="M37" s="13">
        <v>1E-3</v>
      </c>
      <c r="N37" s="13">
        <v>1.9800000000000002E-2</v>
      </c>
      <c r="O37" s="23">
        <v>748945.24</v>
      </c>
      <c r="P37" s="25">
        <v>100.17</v>
      </c>
      <c r="Q37" s="23">
        <v>0</v>
      </c>
      <c r="R37" s="23">
        <v>750.21844999999996</v>
      </c>
      <c r="S37" s="13">
        <v>2.8389371700000002E-4</v>
      </c>
      <c r="T37" s="13">
        <f t="shared" si="3"/>
        <v>8.2290648658129705E-4</v>
      </c>
      <c r="U37" s="61">
        <f>+R37/'סכום נכסי הקרן'!$C$42</f>
        <v>2.0327701642493682E-4</v>
      </c>
    </row>
    <row r="38" spans="2:21" ht="12.75" customHeight="1" thickBot="1" x14ac:dyDescent="0.25">
      <c r="B38" s="57" t="s">
        <v>306</v>
      </c>
      <c r="C38" s="14" t="s">
        <v>307</v>
      </c>
      <c r="D38" s="14" t="s">
        <v>162</v>
      </c>
      <c r="E38" s="14" t="s">
        <v>239</v>
      </c>
      <c r="F38" s="21">
        <v>662</v>
      </c>
      <c r="G38" s="14" t="s">
        <v>256</v>
      </c>
      <c r="H38" s="14" t="s">
        <v>95</v>
      </c>
      <c r="I38" s="14" t="s">
        <v>96</v>
      </c>
      <c r="J38" s="53" t="s">
        <v>2477</v>
      </c>
      <c r="K38" s="23">
        <v>4.6900000000000004</v>
      </c>
      <c r="L38" s="14" t="s">
        <v>49</v>
      </c>
      <c r="M38" s="13">
        <v>1.3899999999999999E-2</v>
      </c>
      <c r="N38" s="13">
        <v>2.0199999999999999E-2</v>
      </c>
      <c r="O38" s="23">
        <v>1719900</v>
      </c>
      <c r="P38" s="25">
        <v>100.57</v>
      </c>
      <c r="Q38" s="23">
        <v>0</v>
      </c>
      <c r="R38" s="23">
        <v>1729.70343</v>
      </c>
      <c r="S38" s="13">
        <v>9.5549999999999997E-4</v>
      </c>
      <c r="T38" s="13">
        <f t="shared" si="3"/>
        <v>1.8972929450201052E-3</v>
      </c>
      <c r="U38" s="61">
        <f>+R38/'סכום נכסי הקרן'!$C$42</f>
        <v>4.6867542720440905E-4</v>
      </c>
    </row>
    <row r="39" spans="2:21" ht="12.75" customHeight="1" thickBot="1" x14ac:dyDescent="0.25">
      <c r="B39" s="57" t="s">
        <v>308</v>
      </c>
      <c r="C39" s="14" t="s">
        <v>309</v>
      </c>
      <c r="D39" s="14" t="s">
        <v>162</v>
      </c>
      <c r="E39" s="14" t="s">
        <v>239</v>
      </c>
      <c r="F39" s="21">
        <v>662</v>
      </c>
      <c r="G39" s="14" t="s">
        <v>256</v>
      </c>
      <c r="H39" s="14" t="s">
        <v>95</v>
      </c>
      <c r="I39" s="14" t="s">
        <v>96</v>
      </c>
      <c r="J39" s="53" t="s">
        <v>2477</v>
      </c>
      <c r="K39" s="23">
        <v>2.2799999999999998</v>
      </c>
      <c r="L39" s="14" t="s">
        <v>49</v>
      </c>
      <c r="M39" s="13">
        <v>6.0000000000000001E-3</v>
      </c>
      <c r="N39" s="13">
        <v>1.84E-2</v>
      </c>
      <c r="O39" s="23">
        <v>1037761.33</v>
      </c>
      <c r="P39" s="25">
        <v>109.75</v>
      </c>
      <c r="Q39" s="23">
        <v>0</v>
      </c>
      <c r="R39" s="23">
        <v>1138.9430600000001</v>
      </c>
      <c r="S39" s="13">
        <v>9.3317776399999997E-4</v>
      </c>
      <c r="T39" s="13">
        <f t="shared" si="3"/>
        <v>1.2492942981084396E-3</v>
      </c>
      <c r="U39" s="61">
        <f>+R39/'סכום נכסי הקרן'!$C$42</f>
        <v>3.086047098877505E-4</v>
      </c>
    </row>
    <row r="40" spans="2:21" ht="12.75" customHeight="1" thickBot="1" x14ac:dyDescent="0.25">
      <c r="B40" s="57" t="s">
        <v>310</v>
      </c>
      <c r="C40" s="14" t="s">
        <v>311</v>
      </c>
      <c r="D40" s="14" t="s">
        <v>162</v>
      </c>
      <c r="E40" s="14" t="s">
        <v>239</v>
      </c>
      <c r="F40" s="21">
        <v>662</v>
      </c>
      <c r="G40" s="14" t="s">
        <v>256</v>
      </c>
      <c r="H40" s="14" t="s">
        <v>95</v>
      </c>
      <c r="I40" s="14" t="s">
        <v>96</v>
      </c>
      <c r="J40" s="53" t="s">
        <v>2477</v>
      </c>
      <c r="K40" s="23">
        <v>3.78</v>
      </c>
      <c r="L40" s="14" t="s">
        <v>49</v>
      </c>
      <c r="M40" s="13">
        <v>1.7500000000000002E-2</v>
      </c>
      <c r="N40" s="13">
        <v>1.9800000000000002E-2</v>
      </c>
      <c r="O40" s="23">
        <v>10706915.029999999</v>
      </c>
      <c r="P40" s="25">
        <v>109.95</v>
      </c>
      <c r="Q40" s="23">
        <v>0</v>
      </c>
      <c r="R40" s="23">
        <v>11772.25308</v>
      </c>
      <c r="S40" s="13">
        <v>3.7055312170000002E-3</v>
      </c>
      <c r="T40" s="13">
        <f t="shared" si="3"/>
        <v>1.2912856810184625E-2</v>
      </c>
      <c r="U40" s="61">
        <f>+R40/'סכום נכסי הקרן'!$C$42</f>
        <v>3.189775568305036E-3</v>
      </c>
    </row>
    <row r="41" spans="2:21" ht="12.75" customHeight="1" thickBot="1" x14ac:dyDescent="0.25">
      <c r="B41" s="57" t="s">
        <v>312</v>
      </c>
      <c r="C41" s="14" t="s">
        <v>313</v>
      </c>
      <c r="D41" s="14" t="s">
        <v>162</v>
      </c>
      <c r="E41" s="14" t="s">
        <v>239</v>
      </c>
      <c r="F41" s="21">
        <v>600</v>
      </c>
      <c r="G41" s="14" t="s">
        <v>314</v>
      </c>
      <c r="H41" s="14" t="s">
        <v>315</v>
      </c>
      <c r="I41" s="14" t="s">
        <v>284</v>
      </c>
      <c r="J41" s="53" t="s">
        <v>2477</v>
      </c>
      <c r="K41" s="23">
        <v>1.6</v>
      </c>
      <c r="L41" s="14" t="s">
        <v>49</v>
      </c>
      <c r="M41" s="13">
        <v>4.4999999999999998E-2</v>
      </c>
      <c r="N41" s="13">
        <v>2.1100000000000001E-2</v>
      </c>
      <c r="O41" s="23">
        <v>11253671</v>
      </c>
      <c r="P41" s="25">
        <v>119.1</v>
      </c>
      <c r="Q41" s="23">
        <v>0</v>
      </c>
      <c r="R41" s="23">
        <v>13403.122160000001</v>
      </c>
      <c r="S41" s="13">
        <v>3.8075703320000001E-3</v>
      </c>
      <c r="T41" s="13">
        <f t="shared" si="3"/>
        <v>1.4701739427903334E-2</v>
      </c>
      <c r="U41" s="61">
        <f>+R41/'סכום נכסי הקרן'!$C$42</f>
        <v>3.6316711265415493E-3</v>
      </c>
    </row>
    <row r="42" spans="2:21" ht="13.5" thickBot="1" x14ac:dyDescent="0.25">
      <c r="B42" s="57" t="s">
        <v>316</v>
      </c>
      <c r="C42" s="14" t="s">
        <v>317</v>
      </c>
      <c r="D42" s="14" t="s">
        <v>162</v>
      </c>
      <c r="E42" s="14" t="s">
        <v>239</v>
      </c>
      <c r="F42" s="21">
        <v>600</v>
      </c>
      <c r="G42" s="14" t="s">
        <v>314</v>
      </c>
      <c r="H42" s="14" t="s">
        <v>315</v>
      </c>
      <c r="I42" s="14" t="s">
        <v>284</v>
      </c>
      <c r="J42" s="53" t="s">
        <v>2477</v>
      </c>
      <c r="K42" s="23">
        <v>4.0199999999999996</v>
      </c>
      <c r="L42" s="14" t="s">
        <v>49</v>
      </c>
      <c r="M42" s="13">
        <v>3.85E-2</v>
      </c>
      <c r="N42" s="13">
        <v>2.1399999999999999E-2</v>
      </c>
      <c r="O42" s="23">
        <v>4353913.97</v>
      </c>
      <c r="P42" s="25">
        <v>121.06</v>
      </c>
      <c r="Q42" s="23">
        <v>0</v>
      </c>
      <c r="R42" s="23">
        <v>5270.84825</v>
      </c>
      <c r="S42" s="13">
        <v>1.6858441260000001E-3</v>
      </c>
      <c r="T42" s="13">
        <f t="shared" si="3"/>
        <v>5.7815363174695024E-3</v>
      </c>
      <c r="U42" s="61">
        <f>+R42/'סכום נכסי הקרן'!$C$42</f>
        <v>1.4281737623069648E-3</v>
      </c>
    </row>
    <row r="43" spans="2:21" ht="13.5" thickBot="1" x14ac:dyDescent="0.25">
      <c r="B43" s="57" t="s">
        <v>318</v>
      </c>
      <c r="C43" s="14" t="s">
        <v>319</v>
      </c>
      <c r="D43" s="14" t="s">
        <v>162</v>
      </c>
      <c r="E43" s="14" t="s">
        <v>239</v>
      </c>
      <c r="F43" s="21">
        <v>600</v>
      </c>
      <c r="G43" s="14" t="s">
        <v>314</v>
      </c>
      <c r="H43" s="14" t="s">
        <v>315</v>
      </c>
      <c r="I43" s="14" t="s">
        <v>284</v>
      </c>
      <c r="J43" s="53" t="s">
        <v>2477</v>
      </c>
      <c r="K43" s="23">
        <v>6.41</v>
      </c>
      <c r="L43" s="14" t="s">
        <v>49</v>
      </c>
      <c r="M43" s="13">
        <v>2.3900000000000001E-2</v>
      </c>
      <c r="N43" s="13">
        <v>2.5899999999999999E-2</v>
      </c>
      <c r="O43" s="23">
        <v>5440000</v>
      </c>
      <c r="P43" s="25">
        <v>110.53</v>
      </c>
      <c r="Q43" s="23">
        <v>0</v>
      </c>
      <c r="R43" s="23">
        <v>6012.8320000000003</v>
      </c>
      <c r="S43" s="13">
        <v>1.398763945E-3</v>
      </c>
      <c r="T43" s="13">
        <f t="shared" si="3"/>
        <v>6.5954102508723874E-3</v>
      </c>
      <c r="U43" s="61">
        <f>+R43/'סכום נכסי הקרן'!$C$42</f>
        <v>1.6292195282912409E-3</v>
      </c>
    </row>
    <row r="44" spans="2:21" ht="13.5" thickBot="1" x14ac:dyDescent="0.25">
      <c r="B44" s="57" t="s">
        <v>320</v>
      </c>
      <c r="C44" s="14" t="s">
        <v>321</v>
      </c>
      <c r="D44" s="14" t="s">
        <v>162</v>
      </c>
      <c r="E44" s="14" t="s">
        <v>239</v>
      </c>
      <c r="F44" s="21">
        <v>600</v>
      </c>
      <c r="G44" s="14" t="s">
        <v>314</v>
      </c>
      <c r="H44" s="14" t="s">
        <v>315</v>
      </c>
      <c r="I44" s="14" t="s">
        <v>284</v>
      </c>
      <c r="J44" s="53" t="s">
        <v>2477</v>
      </c>
      <c r="K44" s="23">
        <v>11.37</v>
      </c>
      <c r="L44" s="14" t="s">
        <v>49</v>
      </c>
      <c r="M44" s="13">
        <v>1.2500000000000001E-2</v>
      </c>
      <c r="N44" s="13">
        <v>3.0099999999999998E-2</v>
      </c>
      <c r="O44" s="23">
        <v>6280000</v>
      </c>
      <c r="P44" s="25">
        <v>90.79</v>
      </c>
      <c r="Q44" s="23">
        <v>0</v>
      </c>
      <c r="R44" s="23">
        <v>5701.6120000000001</v>
      </c>
      <c r="S44" s="13">
        <v>1.4632319849999999E-3</v>
      </c>
      <c r="T44" s="13">
        <f t="shared" si="3"/>
        <v>6.2540364060224892E-3</v>
      </c>
      <c r="U44" s="61">
        <f>+R44/'סכום נכסי הקרן'!$C$42</f>
        <v>1.5448922592781035E-3</v>
      </c>
    </row>
    <row r="45" spans="2:21" ht="13.5" thickBot="1" x14ac:dyDescent="0.25">
      <c r="B45" s="57" t="s">
        <v>322</v>
      </c>
      <c r="C45" s="14" t="s">
        <v>323</v>
      </c>
      <c r="D45" s="14" t="s">
        <v>162</v>
      </c>
      <c r="E45" s="14" t="s">
        <v>239</v>
      </c>
      <c r="F45" s="21">
        <v>600</v>
      </c>
      <c r="G45" s="14" t="s">
        <v>314</v>
      </c>
      <c r="H45" s="14" t="s">
        <v>315</v>
      </c>
      <c r="I45" s="14" t="s">
        <v>284</v>
      </c>
      <c r="J45" s="53" t="s">
        <v>2477</v>
      </c>
      <c r="K45" s="23">
        <v>8.3000000000000007</v>
      </c>
      <c r="L45" s="14" t="s">
        <v>49</v>
      </c>
      <c r="M45" s="13">
        <v>0.03</v>
      </c>
      <c r="N45" s="13">
        <v>2.8299999999999999E-2</v>
      </c>
      <c r="O45" s="23">
        <v>393000</v>
      </c>
      <c r="P45" s="25">
        <v>102.81</v>
      </c>
      <c r="Q45" s="23">
        <v>0</v>
      </c>
      <c r="R45" s="23">
        <v>404.04329999999999</v>
      </c>
      <c r="S45" s="13">
        <v>1.5375081499999999E-4</v>
      </c>
      <c r="T45" s="13">
        <f t="shared" si="3"/>
        <v>4.4319071655690815E-4</v>
      </c>
      <c r="U45" s="61">
        <f>+R45/'סכום נכסי הקרן'!$C$42</f>
        <v>1.0947840129829609E-4</v>
      </c>
    </row>
    <row r="46" spans="2:21" ht="13.5" thickBot="1" x14ac:dyDescent="0.25">
      <c r="B46" s="57" t="s">
        <v>324</v>
      </c>
      <c r="C46" s="14" t="s">
        <v>325</v>
      </c>
      <c r="D46" s="14" t="s">
        <v>162</v>
      </c>
      <c r="E46" s="14" t="s">
        <v>239</v>
      </c>
      <c r="F46" s="21">
        <v>600</v>
      </c>
      <c r="G46" s="14" t="s">
        <v>314</v>
      </c>
      <c r="H46" s="14" t="s">
        <v>315</v>
      </c>
      <c r="I46" s="14" t="s">
        <v>284</v>
      </c>
      <c r="J46" s="53" t="s">
        <v>2477</v>
      </c>
      <c r="K46" s="23">
        <v>11.05</v>
      </c>
      <c r="L46" s="14" t="s">
        <v>49</v>
      </c>
      <c r="M46" s="13">
        <v>3.2000000000000001E-2</v>
      </c>
      <c r="N46" s="13">
        <v>3.04E-2</v>
      </c>
      <c r="O46" s="23">
        <v>205000</v>
      </c>
      <c r="P46" s="25">
        <v>103.2</v>
      </c>
      <c r="Q46" s="23">
        <v>0</v>
      </c>
      <c r="R46" s="23">
        <v>211.56</v>
      </c>
      <c r="S46" s="13">
        <v>6.5680413844277798E-5</v>
      </c>
      <c r="T46" s="13">
        <f t="shared" si="3"/>
        <v>2.3205787101228875E-4</v>
      </c>
      <c r="U46" s="61">
        <f>+R46/'סכום נכסי הקרן'!$C$42</f>
        <v>5.7323684314694787E-5</v>
      </c>
    </row>
    <row r="47" spans="2:21" ht="13.5" thickBot="1" x14ac:dyDescent="0.25">
      <c r="B47" s="57" t="s">
        <v>326</v>
      </c>
      <c r="C47" s="14" t="s">
        <v>327</v>
      </c>
      <c r="D47" s="14" t="s">
        <v>162</v>
      </c>
      <c r="E47" s="14" t="s">
        <v>239</v>
      </c>
      <c r="F47" s="21">
        <v>1418</v>
      </c>
      <c r="G47" s="14" t="s">
        <v>303</v>
      </c>
      <c r="H47" s="14" t="s">
        <v>315</v>
      </c>
      <c r="I47" s="14" t="s">
        <v>284</v>
      </c>
      <c r="J47" s="53" t="s">
        <v>2477</v>
      </c>
      <c r="K47" s="23">
        <v>6.13</v>
      </c>
      <c r="L47" s="14" t="s">
        <v>49</v>
      </c>
      <c r="M47" s="13">
        <v>2.6499999999999999E-2</v>
      </c>
      <c r="N47" s="13">
        <v>2.3699999999999999E-2</v>
      </c>
      <c r="O47" s="23">
        <v>297452.23</v>
      </c>
      <c r="P47" s="25">
        <v>114.04</v>
      </c>
      <c r="Q47" s="23">
        <v>0</v>
      </c>
      <c r="R47" s="23">
        <v>339.21451999999999</v>
      </c>
      <c r="S47" s="13">
        <v>2.00603974E-4</v>
      </c>
      <c r="T47" s="13">
        <f t="shared" si="3"/>
        <v>3.7208073042000118E-4</v>
      </c>
      <c r="U47" s="61">
        <f>+R47/'סכום נכסי הקרן'!$C$42</f>
        <v>9.1912582999814342E-5</v>
      </c>
    </row>
    <row r="48" spans="2:21" ht="13.5" thickBot="1" x14ac:dyDescent="0.25">
      <c r="B48" s="57" t="s">
        <v>328</v>
      </c>
      <c r="C48" s="14" t="s">
        <v>329</v>
      </c>
      <c r="D48" s="14" t="s">
        <v>162</v>
      </c>
      <c r="E48" s="14" t="s">
        <v>239</v>
      </c>
      <c r="F48" s="21">
        <v>1420</v>
      </c>
      <c r="G48" s="14" t="s">
        <v>240</v>
      </c>
      <c r="H48" s="14" t="s">
        <v>330</v>
      </c>
      <c r="I48" s="14" t="s">
        <v>96</v>
      </c>
      <c r="J48" s="53" t="s">
        <v>2477</v>
      </c>
      <c r="K48" s="23">
        <v>0.74</v>
      </c>
      <c r="L48" s="14" t="s">
        <v>49</v>
      </c>
      <c r="M48" s="13">
        <v>6.4999999999999997E-3</v>
      </c>
      <c r="N48" s="13">
        <v>2.18E-2</v>
      </c>
      <c r="O48" s="23">
        <v>7009367.4000000004</v>
      </c>
      <c r="P48" s="25">
        <v>110.34</v>
      </c>
      <c r="Q48" s="23">
        <v>0</v>
      </c>
      <c r="R48" s="23">
        <v>7734.1359899999998</v>
      </c>
      <c r="S48" s="13">
        <v>6.4201439240000003E-3</v>
      </c>
      <c r="T48" s="13">
        <f t="shared" si="3"/>
        <v>8.4834899411936095E-3</v>
      </c>
      <c r="U48" s="61">
        <f>+R48/'סכום נכסי הקרן'!$C$42</f>
        <v>2.095619067582149E-3</v>
      </c>
    </row>
    <row r="49" spans="2:21" ht="13.5" thickBot="1" x14ac:dyDescent="0.25">
      <c r="B49" s="57" t="s">
        <v>331</v>
      </c>
      <c r="C49" s="14" t="s">
        <v>332</v>
      </c>
      <c r="D49" s="14" t="s">
        <v>162</v>
      </c>
      <c r="E49" s="14" t="s">
        <v>239</v>
      </c>
      <c r="F49" s="21">
        <v>1420</v>
      </c>
      <c r="G49" s="14" t="s">
        <v>240</v>
      </c>
      <c r="H49" s="14" t="s">
        <v>315</v>
      </c>
      <c r="I49" s="14" t="s">
        <v>284</v>
      </c>
      <c r="J49" s="53" t="s">
        <v>2477</v>
      </c>
      <c r="K49" s="23">
        <v>3.38</v>
      </c>
      <c r="L49" s="14" t="s">
        <v>49</v>
      </c>
      <c r="M49" s="13">
        <v>1.34E-2</v>
      </c>
      <c r="N49" s="13">
        <v>2.5399999999999999E-2</v>
      </c>
      <c r="O49" s="23">
        <v>2793500</v>
      </c>
      <c r="P49" s="25">
        <v>108.45</v>
      </c>
      <c r="Q49" s="23">
        <v>29.9344</v>
      </c>
      <c r="R49" s="23">
        <v>3059.48515</v>
      </c>
      <c r="S49" s="13">
        <v>9.72818426E-4</v>
      </c>
      <c r="T49" s="13">
        <f t="shared" si="3"/>
        <v>3.3559161008825532E-3</v>
      </c>
      <c r="U49" s="61">
        <f>+R49/'סכום נכסי הקרן'!$C$42</f>
        <v>8.2898922718896125E-4</v>
      </c>
    </row>
    <row r="50" spans="2:21" ht="13.5" thickBot="1" x14ac:dyDescent="0.25">
      <c r="B50" s="57" t="s">
        <v>333</v>
      </c>
      <c r="C50" s="14" t="s">
        <v>334</v>
      </c>
      <c r="D50" s="14" t="s">
        <v>162</v>
      </c>
      <c r="E50" s="14" t="s">
        <v>239</v>
      </c>
      <c r="F50" s="21">
        <v>1420</v>
      </c>
      <c r="G50" s="14" t="s">
        <v>240</v>
      </c>
      <c r="H50" s="14" t="s">
        <v>315</v>
      </c>
      <c r="I50" s="14" t="s">
        <v>284</v>
      </c>
      <c r="J50" s="53" t="s">
        <v>2477</v>
      </c>
      <c r="K50" s="23">
        <v>3.11</v>
      </c>
      <c r="L50" s="14" t="s">
        <v>49</v>
      </c>
      <c r="M50" s="13">
        <v>1.77E-2</v>
      </c>
      <c r="N50" s="13">
        <v>2.3900000000000001E-2</v>
      </c>
      <c r="O50" s="23">
        <v>1100762.97</v>
      </c>
      <c r="P50" s="25">
        <v>109.35</v>
      </c>
      <c r="Q50" s="23">
        <v>0</v>
      </c>
      <c r="R50" s="23">
        <v>1203.6843100000001</v>
      </c>
      <c r="S50" s="13">
        <v>3.9927818100000002E-4</v>
      </c>
      <c r="T50" s="13">
        <f t="shared" si="3"/>
        <v>1.3203082735370384E-3</v>
      </c>
      <c r="U50" s="61">
        <f>+R50/'סכום נכסי הקרן'!$C$42</f>
        <v>3.2614681131117046E-4</v>
      </c>
    </row>
    <row r="51" spans="2:21" ht="13.5" thickBot="1" x14ac:dyDescent="0.25">
      <c r="B51" s="57" t="s">
        <v>335</v>
      </c>
      <c r="C51" s="14" t="s">
        <v>336</v>
      </c>
      <c r="D51" s="14" t="s">
        <v>162</v>
      </c>
      <c r="E51" s="14" t="s">
        <v>239</v>
      </c>
      <c r="F51" s="21">
        <v>1420</v>
      </c>
      <c r="G51" s="14" t="s">
        <v>240</v>
      </c>
      <c r="H51" s="14" t="s">
        <v>315</v>
      </c>
      <c r="I51" s="14" t="s">
        <v>284</v>
      </c>
      <c r="J51" s="53" t="s">
        <v>2477</v>
      </c>
      <c r="K51" s="23">
        <v>6.16</v>
      </c>
      <c r="L51" s="14" t="s">
        <v>49</v>
      </c>
      <c r="M51" s="13">
        <v>2.4799999999999999E-2</v>
      </c>
      <c r="N51" s="13">
        <v>2.8500000000000001E-2</v>
      </c>
      <c r="O51" s="23">
        <v>2458500</v>
      </c>
      <c r="P51" s="25">
        <v>109.05</v>
      </c>
      <c r="Q51" s="23">
        <v>0</v>
      </c>
      <c r="R51" s="23">
        <v>2680.9942500000002</v>
      </c>
      <c r="S51" s="13">
        <v>7.4624600399999998E-4</v>
      </c>
      <c r="T51" s="13">
        <f t="shared" si="3"/>
        <v>2.9407535349366036E-3</v>
      </c>
      <c r="U51" s="61">
        <f>+R51/'סכום נכסי הקרן'!$C$42</f>
        <v>7.2643443012153494E-4</v>
      </c>
    </row>
    <row r="52" spans="2:21" ht="13.5" thickBot="1" x14ac:dyDescent="0.25">
      <c r="B52" s="57" t="s">
        <v>337</v>
      </c>
      <c r="C52" s="14" t="s">
        <v>338</v>
      </c>
      <c r="D52" s="14" t="s">
        <v>162</v>
      </c>
      <c r="E52" s="14" t="s">
        <v>239</v>
      </c>
      <c r="F52" s="21">
        <v>1420</v>
      </c>
      <c r="G52" s="14" t="s">
        <v>240</v>
      </c>
      <c r="H52" s="14" t="s">
        <v>330</v>
      </c>
      <c r="I52" s="14" t="s">
        <v>96</v>
      </c>
      <c r="J52" s="53" t="s">
        <v>2477</v>
      </c>
      <c r="K52" s="23">
        <v>7.49</v>
      </c>
      <c r="L52" s="14" t="s">
        <v>49</v>
      </c>
      <c r="M52" s="13">
        <v>8.9999999999999993E-3</v>
      </c>
      <c r="N52" s="13">
        <v>3.04E-2</v>
      </c>
      <c r="O52" s="23">
        <v>6000940</v>
      </c>
      <c r="P52" s="25">
        <v>93.65</v>
      </c>
      <c r="Q52" s="23">
        <v>27.171230000000001</v>
      </c>
      <c r="R52" s="23">
        <v>5647.0515400000004</v>
      </c>
      <c r="S52" s="13">
        <v>2.3289137470000002E-3</v>
      </c>
      <c r="T52" s="13">
        <f t="shared" si="3"/>
        <v>6.1941896288006558E-3</v>
      </c>
      <c r="U52" s="61">
        <f>+R52/'סכום נכסי הקרן'!$C$42</f>
        <v>1.5301087152002793E-3</v>
      </c>
    </row>
    <row r="53" spans="2:21" ht="13.5" thickBot="1" x14ac:dyDescent="0.25">
      <c r="B53" s="57" t="s">
        <v>339</v>
      </c>
      <c r="C53" s="14" t="s">
        <v>340</v>
      </c>
      <c r="D53" s="14" t="s">
        <v>162</v>
      </c>
      <c r="E53" s="14" t="s">
        <v>239</v>
      </c>
      <c r="F53" s="21">
        <v>1420</v>
      </c>
      <c r="G53" s="14" t="s">
        <v>240</v>
      </c>
      <c r="H53" s="14" t="s">
        <v>330</v>
      </c>
      <c r="I53" s="14" t="s">
        <v>96</v>
      </c>
      <c r="J53" s="53" t="s">
        <v>2477</v>
      </c>
      <c r="K53" s="23">
        <v>11.03</v>
      </c>
      <c r="L53" s="14" t="s">
        <v>49</v>
      </c>
      <c r="M53" s="13">
        <v>1.6899999999999998E-2</v>
      </c>
      <c r="N53" s="13">
        <v>3.3700000000000001E-2</v>
      </c>
      <c r="O53" s="23">
        <v>2490500</v>
      </c>
      <c r="P53" s="25">
        <v>91.53</v>
      </c>
      <c r="Q53" s="23">
        <v>23.516940000000002</v>
      </c>
      <c r="R53" s="23">
        <v>2303.07159</v>
      </c>
      <c r="S53" s="13">
        <v>5.7082806099999998E-4</v>
      </c>
      <c r="T53" s="13">
        <f t="shared" si="3"/>
        <v>2.5262142652877993E-3</v>
      </c>
      <c r="U53" s="61">
        <f>+R53/'סכום נכסי הקרן'!$C$42</f>
        <v>6.2403360171725368E-4</v>
      </c>
    </row>
    <row r="54" spans="2:21" ht="13.5" thickBot="1" x14ac:dyDescent="0.25">
      <c r="B54" s="57" t="s">
        <v>341</v>
      </c>
      <c r="C54" s="14" t="s">
        <v>342</v>
      </c>
      <c r="D54" s="14" t="s">
        <v>162</v>
      </c>
      <c r="E54" s="14" t="s">
        <v>239</v>
      </c>
      <c r="F54" s="21">
        <v>1300</v>
      </c>
      <c r="G54" s="14" t="s">
        <v>240</v>
      </c>
      <c r="H54" s="14" t="s">
        <v>343</v>
      </c>
      <c r="I54" s="14" t="s">
        <v>96</v>
      </c>
      <c r="J54" s="53" t="s">
        <v>2477</v>
      </c>
      <c r="K54" s="23">
        <v>5.67</v>
      </c>
      <c r="L54" s="14" t="s">
        <v>49</v>
      </c>
      <c r="M54" s="13">
        <v>6.4999999999999997E-3</v>
      </c>
      <c r="N54" s="13">
        <v>2.8799999999999999E-2</v>
      </c>
      <c r="O54" s="23">
        <v>2948033.71</v>
      </c>
      <c r="P54" s="25">
        <v>97.78</v>
      </c>
      <c r="Q54" s="23">
        <v>0</v>
      </c>
      <c r="R54" s="23">
        <v>2882.58736</v>
      </c>
      <c r="S54" s="13">
        <v>1.381011803E-3</v>
      </c>
      <c r="T54" s="13">
        <f t="shared" si="3"/>
        <v>3.1618788323337773E-3</v>
      </c>
      <c r="U54" s="61">
        <f>+R54/'סכום נכסי הקרן'!$C$42</f>
        <v>7.8105751481456548E-4</v>
      </c>
    </row>
    <row r="55" spans="2:21" ht="13.5" thickBot="1" x14ac:dyDescent="0.25">
      <c r="B55" s="57" t="s">
        <v>344</v>
      </c>
      <c r="C55" s="14" t="s">
        <v>345</v>
      </c>
      <c r="D55" s="14" t="s">
        <v>162</v>
      </c>
      <c r="E55" s="14" t="s">
        <v>239</v>
      </c>
      <c r="F55" s="21">
        <v>1300</v>
      </c>
      <c r="G55" s="14" t="s">
        <v>240</v>
      </c>
      <c r="H55" s="14" t="s">
        <v>343</v>
      </c>
      <c r="I55" s="14" t="s">
        <v>96</v>
      </c>
      <c r="J55" s="53" t="s">
        <v>2477</v>
      </c>
      <c r="K55" s="23">
        <v>8.67</v>
      </c>
      <c r="L55" s="14" t="s">
        <v>49</v>
      </c>
      <c r="M55" s="13">
        <v>2.64E-2</v>
      </c>
      <c r="N55" s="13">
        <v>2.9600000000000001E-2</v>
      </c>
      <c r="O55" s="23">
        <v>218000</v>
      </c>
      <c r="P55" s="25">
        <v>99.71</v>
      </c>
      <c r="Q55" s="23">
        <v>0</v>
      </c>
      <c r="R55" s="23">
        <v>217.36779999999999</v>
      </c>
      <c r="S55" s="13">
        <v>7.2666666599999999E-4</v>
      </c>
      <c r="T55" s="13">
        <f t="shared" si="3"/>
        <v>2.3842838388459528E-4</v>
      </c>
      <c r="U55" s="61">
        <f>+R55/'סכום נכסי הקרן'!$C$42</f>
        <v>5.8897348966627495E-5</v>
      </c>
    </row>
    <row r="56" spans="2:21" ht="13.5" thickBot="1" x14ac:dyDescent="0.25">
      <c r="B56" s="57" t="s">
        <v>346</v>
      </c>
      <c r="C56" s="14" t="s">
        <v>347</v>
      </c>
      <c r="D56" s="14" t="s">
        <v>162</v>
      </c>
      <c r="E56" s="14" t="s">
        <v>239</v>
      </c>
      <c r="F56" s="21">
        <v>387</v>
      </c>
      <c r="G56" s="14" t="s">
        <v>348</v>
      </c>
      <c r="H56" s="14" t="s">
        <v>343</v>
      </c>
      <c r="I56" s="14" t="s">
        <v>96</v>
      </c>
      <c r="J56" s="53" t="s">
        <v>2477</v>
      </c>
      <c r="K56" s="23">
        <v>3.65</v>
      </c>
      <c r="L56" s="14" t="s">
        <v>49</v>
      </c>
      <c r="M56" s="13">
        <v>5.0000000000000001E-3</v>
      </c>
      <c r="N56" s="13">
        <v>2.69E-2</v>
      </c>
      <c r="O56" s="23">
        <v>2997740</v>
      </c>
      <c r="P56" s="25">
        <v>100.59</v>
      </c>
      <c r="Q56" s="23">
        <v>0</v>
      </c>
      <c r="R56" s="23">
        <v>3015.4266699999998</v>
      </c>
      <c r="S56" s="13">
        <v>4.3762436069999999E-3</v>
      </c>
      <c r="T56" s="13">
        <f t="shared" si="3"/>
        <v>3.3075888316972746E-3</v>
      </c>
      <c r="U56" s="61">
        <f>+R56/'סכום נכסי הקרן'!$C$42</f>
        <v>8.1705126916804371E-4</v>
      </c>
    </row>
    <row r="57" spans="2:21" ht="13.5" thickBot="1" x14ac:dyDescent="0.25">
      <c r="B57" s="57" t="s">
        <v>349</v>
      </c>
      <c r="C57" s="14" t="s">
        <v>350</v>
      </c>
      <c r="D57" s="14" t="s">
        <v>162</v>
      </c>
      <c r="E57" s="14" t="s">
        <v>239</v>
      </c>
      <c r="F57" s="21">
        <v>1328</v>
      </c>
      <c r="G57" s="14" t="s">
        <v>240</v>
      </c>
      <c r="H57" s="14" t="s">
        <v>343</v>
      </c>
      <c r="I57" s="14" t="s">
        <v>96</v>
      </c>
      <c r="J57" s="53" t="s">
        <v>2477</v>
      </c>
      <c r="K57" s="23">
        <v>2.2799999999999998</v>
      </c>
      <c r="L57" s="14" t="s">
        <v>49</v>
      </c>
      <c r="M57" s="13">
        <v>3.2000000000000001E-2</v>
      </c>
      <c r="N57" s="13">
        <v>2.4500000000000001E-2</v>
      </c>
      <c r="O57" s="23">
        <v>120000</v>
      </c>
      <c r="P57" s="25">
        <v>114.84</v>
      </c>
      <c r="Q57" s="23">
        <v>0</v>
      </c>
      <c r="R57" s="23">
        <v>137.80799999999999</v>
      </c>
      <c r="S57" s="13">
        <v>8.5540418703241496E-5</v>
      </c>
      <c r="T57" s="13">
        <f t="shared" si="3"/>
        <v>1.5116010157147612E-4</v>
      </c>
      <c r="U57" s="61">
        <f>+R57/'סכום נכסי הקרן'!$C$42</f>
        <v>3.7340056192283321E-5</v>
      </c>
    </row>
    <row r="58" spans="2:21" ht="13.5" thickBot="1" x14ac:dyDescent="0.25">
      <c r="B58" s="57" t="s">
        <v>351</v>
      </c>
      <c r="C58" s="14" t="s">
        <v>352</v>
      </c>
      <c r="D58" s="14" t="s">
        <v>162</v>
      </c>
      <c r="E58" s="14" t="s">
        <v>239</v>
      </c>
      <c r="F58" s="21">
        <v>1328</v>
      </c>
      <c r="G58" s="14" t="s">
        <v>240</v>
      </c>
      <c r="H58" s="14" t="s">
        <v>343</v>
      </c>
      <c r="I58" s="14" t="s">
        <v>96</v>
      </c>
      <c r="J58" s="53" t="s">
        <v>2477</v>
      </c>
      <c r="K58" s="23">
        <v>4.04</v>
      </c>
      <c r="L58" s="14" t="s">
        <v>49</v>
      </c>
      <c r="M58" s="13">
        <v>1.14E-2</v>
      </c>
      <c r="N58" s="13">
        <v>2.5999999999999999E-2</v>
      </c>
      <c r="O58" s="23">
        <v>1410000</v>
      </c>
      <c r="P58" s="25">
        <v>103.86</v>
      </c>
      <c r="Q58" s="23">
        <v>0</v>
      </c>
      <c r="R58" s="23">
        <v>1464.4259999999999</v>
      </c>
      <c r="S58" s="13">
        <v>5.9670340399999998E-4</v>
      </c>
      <c r="T58" s="13">
        <f t="shared" si="3"/>
        <v>1.6063130072558232E-3</v>
      </c>
      <c r="U58" s="61">
        <f>+R58/'סכום נכסי הקרן'!$C$42</f>
        <v>3.96796623776854E-4</v>
      </c>
    </row>
    <row r="59" spans="2:21" ht="13.5" thickBot="1" x14ac:dyDescent="0.25">
      <c r="B59" s="57" t="s">
        <v>353</v>
      </c>
      <c r="C59" s="14" t="s">
        <v>354</v>
      </c>
      <c r="D59" s="14" t="s">
        <v>162</v>
      </c>
      <c r="E59" s="14" t="s">
        <v>239</v>
      </c>
      <c r="F59" s="21">
        <v>1328</v>
      </c>
      <c r="G59" s="14" t="s">
        <v>240</v>
      </c>
      <c r="H59" s="14" t="s">
        <v>343</v>
      </c>
      <c r="I59" s="14" t="s">
        <v>96</v>
      </c>
      <c r="J59" s="53" t="s">
        <v>2477</v>
      </c>
      <c r="K59" s="23">
        <v>6.31</v>
      </c>
      <c r="L59" s="14" t="s">
        <v>49</v>
      </c>
      <c r="M59" s="13">
        <v>9.1999999999999998E-3</v>
      </c>
      <c r="N59" s="13">
        <v>3.0200000000000001E-2</v>
      </c>
      <c r="O59" s="23">
        <v>10933106</v>
      </c>
      <c r="P59" s="25">
        <v>97.97</v>
      </c>
      <c r="Q59" s="23">
        <v>112.28836</v>
      </c>
      <c r="R59" s="23">
        <v>10823.452310000001</v>
      </c>
      <c r="S59" s="13">
        <v>4.4960511369999999E-3</v>
      </c>
      <c r="T59" s="13">
        <f t="shared" si="3"/>
        <v>1.1872127529124782E-2</v>
      </c>
      <c r="U59" s="61">
        <f>+R59/'סכום נכסי הקרן'!$C$42</f>
        <v>2.9326912621175749E-3</v>
      </c>
    </row>
    <row r="60" spans="2:21" ht="13.5" thickBot="1" x14ac:dyDescent="0.25">
      <c r="B60" s="57" t="s">
        <v>355</v>
      </c>
      <c r="C60" s="14" t="s">
        <v>356</v>
      </c>
      <c r="D60" s="14" t="s">
        <v>162</v>
      </c>
      <c r="E60" s="14" t="s">
        <v>239</v>
      </c>
      <c r="F60" s="21">
        <v>1300</v>
      </c>
      <c r="G60" s="14" t="s">
        <v>240</v>
      </c>
      <c r="H60" s="14" t="s">
        <v>343</v>
      </c>
      <c r="I60" s="14" t="s">
        <v>96</v>
      </c>
      <c r="J60" s="53" t="s">
        <v>2477</v>
      </c>
      <c r="K60" s="23">
        <v>2.37</v>
      </c>
      <c r="L60" s="14" t="s">
        <v>49</v>
      </c>
      <c r="M60" s="13">
        <v>2.3400000000000001E-2</v>
      </c>
      <c r="N60" s="13">
        <v>2.53E-2</v>
      </c>
      <c r="O60" s="23">
        <v>7366284.29</v>
      </c>
      <c r="P60" s="25">
        <v>112.87</v>
      </c>
      <c r="Q60" s="23">
        <v>0</v>
      </c>
      <c r="R60" s="23">
        <v>8314.3250800000005</v>
      </c>
      <c r="S60" s="13">
        <v>2.8452216269999999E-3</v>
      </c>
      <c r="T60" s="13">
        <f t="shared" si="3"/>
        <v>9.119893065649828E-3</v>
      </c>
      <c r="U60" s="61">
        <f>+R60/'סכום נכסי הקרן'!$C$42</f>
        <v>2.2528254215147927E-3</v>
      </c>
    </row>
    <row r="61" spans="2:21" ht="13.5" thickBot="1" x14ac:dyDescent="0.25">
      <c r="B61" s="57" t="s">
        <v>357</v>
      </c>
      <c r="C61" s="14" t="s">
        <v>358</v>
      </c>
      <c r="D61" s="14" t="s">
        <v>162</v>
      </c>
      <c r="E61" s="14" t="s">
        <v>239</v>
      </c>
      <c r="F61" s="21">
        <v>1327</v>
      </c>
      <c r="G61" s="14" t="s">
        <v>240</v>
      </c>
      <c r="H61" s="14" t="s">
        <v>343</v>
      </c>
      <c r="I61" s="14" t="s">
        <v>96</v>
      </c>
      <c r="J61" s="53" t="s">
        <v>2477</v>
      </c>
      <c r="K61" s="23">
        <v>2.02</v>
      </c>
      <c r="L61" s="14" t="s">
        <v>49</v>
      </c>
      <c r="M61" s="13">
        <v>1.34E-2</v>
      </c>
      <c r="N61" s="13">
        <v>2.1899999999999999E-2</v>
      </c>
      <c r="O61" s="23">
        <v>396500</v>
      </c>
      <c r="P61" s="25">
        <v>110.98</v>
      </c>
      <c r="Q61" s="23">
        <v>0</v>
      </c>
      <c r="R61" s="23">
        <v>440.03570000000002</v>
      </c>
      <c r="S61" s="13">
        <v>7.4364726399999998E-4</v>
      </c>
      <c r="T61" s="13">
        <f t="shared" si="3"/>
        <v>4.8267039001419074E-4</v>
      </c>
      <c r="U61" s="61">
        <f>+R61/'סכום נכסי הקרן'!$C$42</f>
        <v>1.192307976649449E-4</v>
      </c>
    </row>
    <row r="62" spans="2:21" ht="13.5" thickBot="1" x14ac:dyDescent="0.25">
      <c r="B62" s="57" t="s">
        <v>359</v>
      </c>
      <c r="C62" s="14" t="s">
        <v>360</v>
      </c>
      <c r="D62" s="14" t="s">
        <v>162</v>
      </c>
      <c r="E62" s="14" t="s">
        <v>239</v>
      </c>
      <c r="F62" s="21">
        <v>1327</v>
      </c>
      <c r="G62" s="14" t="s">
        <v>240</v>
      </c>
      <c r="H62" s="14" t="s">
        <v>343</v>
      </c>
      <c r="I62" s="14" t="s">
        <v>96</v>
      </c>
      <c r="J62" s="53" t="s">
        <v>2477</v>
      </c>
      <c r="K62" s="23">
        <v>4.1100000000000003</v>
      </c>
      <c r="L62" s="14" t="s">
        <v>49</v>
      </c>
      <c r="M62" s="13">
        <v>6.8999999999999999E-3</v>
      </c>
      <c r="N62" s="13">
        <v>2.5700000000000001E-2</v>
      </c>
      <c r="O62" s="23">
        <v>893053.34</v>
      </c>
      <c r="P62" s="25">
        <v>103.48</v>
      </c>
      <c r="Q62" s="23">
        <v>0</v>
      </c>
      <c r="R62" s="23">
        <v>924.13160000000005</v>
      </c>
      <c r="S62" s="13">
        <v>5.1777211269999996E-3</v>
      </c>
      <c r="T62" s="13">
        <f t="shared" si="3"/>
        <v>1.0136699358630178E-3</v>
      </c>
      <c r="U62" s="61">
        <f>+R62/'סכום נכסי הקרן'!$C$42</f>
        <v>2.5040001939702117E-4</v>
      </c>
    </row>
    <row r="63" spans="2:21" ht="13.5" thickBot="1" x14ac:dyDescent="0.25">
      <c r="B63" s="57" t="s">
        <v>361</v>
      </c>
      <c r="C63" s="14" t="s">
        <v>362</v>
      </c>
      <c r="D63" s="14" t="s">
        <v>162</v>
      </c>
      <c r="E63" s="14" t="s">
        <v>239</v>
      </c>
      <c r="F63" s="21">
        <v>1327</v>
      </c>
      <c r="G63" s="14" t="s">
        <v>240</v>
      </c>
      <c r="H63" s="14" t="s">
        <v>343</v>
      </c>
      <c r="I63" s="14" t="s">
        <v>96</v>
      </c>
      <c r="J63" s="53" t="s">
        <v>2477</v>
      </c>
      <c r="K63" s="23">
        <v>3.61</v>
      </c>
      <c r="L63" s="14" t="s">
        <v>49</v>
      </c>
      <c r="M63" s="13">
        <v>1.8200000000000001E-2</v>
      </c>
      <c r="N63" s="13">
        <v>2.4199999999999999E-2</v>
      </c>
      <c r="O63" s="23">
        <v>281199.27</v>
      </c>
      <c r="P63" s="25">
        <v>109.37</v>
      </c>
      <c r="Q63" s="23">
        <v>0</v>
      </c>
      <c r="R63" s="23">
        <v>307.54764</v>
      </c>
      <c r="S63" s="13">
        <v>5.6187950299999999E-4</v>
      </c>
      <c r="T63" s="13">
        <f t="shared" si="3"/>
        <v>3.3734567296867944E-4</v>
      </c>
      <c r="U63" s="61">
        <f>+R63/'סכום נכסי הקרן'!$C$42</f>
        <v>8.3332216993237853E-5</v>
      </c>
    </row>
    <row r="64" spans="2:21" ht="13.5" thickBot="1" x14ac:dyDescent="0.25">
      <c r="B64" s="57" t="s">
        <v>363</v>
      </c>
      <c r="C64" s="14" t="s">
        <v>364</v>
      </c>
      <c r="D64" s="14" t="s">
        <v>162</v>
      </c>
      <c r="E64" s="14" t="s">
        <v>239</v>
      </c>
      <c r="F64" s="21">
        <v>1327</v>
      </c>
      <c r="G64" s="14" t="s">
        <v>240</v>
      </c>
      <c r="H64" s="14" t="s">
        <v>343</v>
      </c>
      <c r="I64" s="14" t="s">
        <v>96</v>
      </c>
      <c r="J64" s="53" t="s">
        <v>2477</v>
      </c>
      <c r="K64" s="23">
        <v>4.4000000000000004</v>
      </c>
      <c r="L64" s="14" t="s">
        <v>49</v>
      </c>
      <c r="M64" s="13">
        <v>7.7999999999999996E-3</v>
      </c>
      <c r="N64" s="13">
        <v>2.5600000000000001E-2</v>
      </c>
      <c r="O64" s="23">
        <v>185212.72</v>
      </c>
      <c r="P64" s="25">
        <v>102.44</v>
      </c>
      <c r="Q64" s="23">
        <v>0</v>
      </c>
      <c r="R64" s="23">
        <v>189.73191</v>
      </c>
      <c r="S64" s="13">
        <v>4.7056077200000003E-4</v>
      </c>
      <c r="T64" s="13">
        <f t="shared" si="3"/>
        <v>2.0811487567449035E-4</v>
      </c>
      <c r="U64" s="61">
        <f>+R64/'סכום נכסי הקרן'!$C$42</f>
        <v>5.1409208325128017E-5</v>
      </c>
    </row>
    <row r="65" spans="2:21" ht="13.5" thickBot="1" x14ac:dyDescent="0.25">
      <c r="B65" s="57" t="s">
        <v>365</v>
      </c>
      <c r="C65" s="14" t="s">
        <v>366</v>
      </c>
      <c r="D65" s="14" t="s">
        <v>162</v>
      </c>
      <c r="E65" s="14" t="s">
        <v>239</v>
      </c>
      <c r="F65" s="21">
        <v>1327</v>
      </c>
      <c r="G65" s="14" t="s">
        <v>240</v>
      </c>
      <c r="H65" s="14" t="s">
        <v>343</v>
      </c>
      <c r="I65" s="14" t="s">
        <v>96</v>
      </c>
      <c r="J65" s="53" t="s">
        <v>2477</v>
      </c>
      <c r="K65" s="23">
        <v>4.12</v>
      </c>
      <c r="L65" s="14" t="s">
        <v>49</v>
      </c>
      <c r="M65" s="13">
        <v>6.8999999999999999E-3</v>
      </c>
      <c r="N65" s="13">
        <v>2.3400000000000001E-2</v>
      </c>
      <c r="O65" s="23">
        <v>736560</v>
      </c>
      <c r="P65" s="25">
        <v>104.43</v>
      </c>
      <c r="Q65" s="23">
        <v>0</v>
      </c>
      <c r="R65" s="23">
        <v>769.18961000000002</v>
      </c>
      <c r="S65" s="13">
        <v>3.8045454539999998E-3</v>
      </c>
      <c r="T65" s="13">
        <f t="shared" si="3"/>
        <v>8.4371574636685903E-4</v>
      </c>
      <c r="U65" s="61">
        <f>+R65/'סכום נכסי הקרן'!$C$42</f>
        <v>2.0841738694357724E-4</v>
      </c>
    </row>
    <row r="66" spans="2:21" ht="13.5" thickBot="1" x14ac:dyDescent="0.25">
      <c r="B66" s="57" t="s">
        <v>367</v>
      </c>
      <c r="C66" s="14" t="s">
        <v>368</v>
      </c>
      <c r="D66" s="14" t="s">
        <v>162</v>
      </c>
      <c r="E66" s="14" t="s">
        <v>239</v>
      </c>
      <c r="F66" s="21">
        <v>1327</v>
      </c>
      <c r="G66" s="14" t="s">
        <v>240</v>
      </c>
      <c r="H66" s="14" t="s">
        <v>343</v>
      </c>
      <c r="I66" s="14" t="s">
        <v>96</v>
      </c>
      <c r="J66" s="53" t="s">
        <v>2477</v>
      </c>
      <c r="K66" s="23">
        <v>6.02</v>
      </c>
      <c r="L66" s="14" t="s">
        <v>49</v>
      </c>
      <c r="M66" s="13">
        <v>2.5999999999999999E-2</v>
      </c>
      <c r="N66" s="13">
        <v>2.76E-2</v>
      </c>
      <c r="O66" s="23">
        <v>798000</v>
      </c>
      <c r="P66" s="25">
        <v>99.18</v>
      </c>
      <c r="Q66" s="23">
        <v>0</v>
      </c>
      <c r="R66" s="23">
        <v>791.45640000000003</v>
      </c>
      <c r="S66" s="13">
        <v>1.48880597E-3</v>
      </c>
      <c r="T66" s="13">
        <f t="shared" si="3"/>
        <v>8.6813994697981865E-4</v>
      </c>
      <c r="U66" s="61">
        <f>+R66/'סכום נכסי הקרן'!$C$42</f>
        <v>2.1445073181340901E-4</v>
      </c>
    </row>
    <row r="67" spans="2:21" ht="13.5" thickBot="1" x14ac:dyDescent="0.25">
      <c r="B67" s="57" t="s">
        <v>369</v>
      </c>
      <c r="C67" s="14" t="s">
        <v>370</v>
      </c>
      <c r="D67" s="14" t="s">
        <v>162</v>
      </c>
      <c r="E67" s="14" t="s">
        <v>239</v>
      </c>
      <c r="F67" s="21">
        <v>759</v>
      </c>
      <c r="G67" s="14" t="s">
        <v>240</v>
      </c>
      <c r="H67" s="14" t="s">
        <v>343</v>
      </c>
      <c r="I67" s="14" t="s">
        <v>96</v>
      </c>
      <c r="J67" s="53" t="s">
        <v>2477</v>
      </c>
      <c r="K67" s="23">
        <v>1.21</v>
      </c>
      <c r="L67" s="14" t="s">
        <v>49</v>
      </c>
      <c r="M67" s="13">
        <v>4.7500000000000001E-2</v>
      </c>
      <c r="N67" s="13">
        <v>2.4899999999999999E-2</v>
      </c>
      <c r="O67" s="23">
        <v>4280980.63</v>
      </c>
      <c r="P67" s="25">
        <v>140.54</v>
      </c>
      <c r="Q67" s="23">
        <v>0</v>
      </c>
      <c r="R67" s="23">
        <v>6016.4901799999998</v>
      </c>
      <c r="S67" s="13">
        <v>2.9866987809999998E-3</v>
      </c>
      <c r="T67" s="13">
        <f t="shared" si="3"/>
        <v>6.5994228688652954E-3</v>
      </c>
      <c r="U67" s="61">
        <f>+R67/'סכום נכסי הקרן'!$C$42</f>
        <v>1.630210738139446E-3</v>
      </c>
    </row>
    <row r="68" spans="2:21" ht="13.5" thickBot="1" x14ac:dyDescent="0.25">
      <c r="B68" s="57" t="s">
        <v>371</v>
      </c>
      <c r="C68" s="14" t="s">
        <v>372</v>
      </c>
      <c r="D68" s="14" t="s">
        <v>162</v>
      </c>
      <c r="E68" s="14" t="s">
        <v>239</v>
      </c>
      <c r="F68" s="21">
        <v>759</v>
      </c>
      <c r="G68" s="14" t="s">
        <v>240</v>
      </c>
      <c r="H68" s="14" t="s">
        <v>343</v>
      </c>
      <c r="I68" s="14" t="s">
        <v>96</v>
      </c>
      <c r="J68" s="53" t="s">
        <v>2477</v>
      </c>
      <c r="K68" s="23">
        <v>4.07</v>
      </c>
      <c r="L68" s="14" t="s">
        <v>49</v>
      </c>
      <c r="M68" s="13">
        <v>5.0000000000000001E-3</v>
      </c>
      <c r="N68" s="13">
        <v>2.7199999999999998E-2</v>
      </c>
      <c r="O68" s="23">
        <v>365000</v>
      </c>
      <c r="P68" s="25">
        <v>101.54</v>
      </c>
      <c r="Q68" s="23">
        <v>0</v>
      </c>
      <c r="R68" s="23">
        <v>370.62099999999998</v>
      </c>
      <c r="S68" s="13">
        <v>1.9386897499999999E-4</v>
      </c>
      <c r="T68" s="13">
        <f t="shared" si="3"/>
        <v>4.065301579336617E-4</v>
      </c>
      <c r="U68" s="61">
        <f>+R68/'סכום נכסי הקרן'!$C$42</f>
        <v>1.0042239177725702E-4</v>
      </c>
    </row>
    <row r="69" spans="2:21" ht="13.5" thickBot="1" x14ac:dyDescent="0.25">
      <c r="B69" s="57" t="s">
        <v>373</v>
      </c>
      <c r="C69" s="14" t="s">
        <v>374</v>
      </c>
      <c r="D69" s="14" t="s">
        <v>162</v>
      </c>
      <c r="E69" s="14" t="s">
        <v>239</v>
      </c>
      <c r="F69" s="21">
        <v>767</v>
      </c>
      <c r="G69" s="14" t="s">
        <v>375</v>
      </c>
      <c r="H69" s="14" t="s">
        <v>343</v>
      </c>
      <c r="I69" s="14" t="s">
        <v>96</v>
      </c>
      <c r="J69" s="53" t="s">
        <v>2477</v>
      </c>
      <c r="K69" s="23">
        <v>5.04</v>
      </c>
      <c r="L69" s="14" t="s">
        <v>49</v>
      </c>
      <c r="M69" s="13">
        <v>4.4000000000000003E-3</v>
      </c>
      <c r="N69" s="13">
        <v>2.47E-2</v>
      </c>
      <c r="O69" s="23">
        <v>619791.67000000004</v>
      </c>
      <c r="P69" s="25">
        <v>100.57</v>
      </c>
      <c r="Q69" s="23">
        <v>0</v>
      </c>
      <c r="R69" s="23">
        <v>623.32447999999999</v>
      </c>
      <c r="S69" s="13">
        <v>6.95013915E-4</v>
      </c>
      <c r="T69" s="13">
        <f t="shared" si="3"/>
        <v>6.8371786622538268E-4</v>
      </c>
      <c r="U69" s="61">
        <f>+R69/'סכום נכסי הקרן'!$C$42</f>
        <v>1.6889419416308039E-4</v>
      </c>
    </row>
    <row r="70" spans="2:21" ht="13.5" thickBot="1" x14ac:dyDescent="0.25">
      <c r="B70" s="57" t="s">
        <v>376</v>
      </c>
      <c r="C70" s="14" t="s">
        <v>377</v>
      </c>
      <c r="D70" s="14" t="s">
        <v>162</v>
      </c>
      <c r="E70" s="14" t="s">
        <v>239</v>
      </c>
      <c r="F70" s="21">
        <v>613</v>
      </c>
      <c r="G70" s="14" t="s">
        <v>240</v>
      </c>
      <c r="H70" s="14" t="s">
        <v>343</v>
      </c>
      <c r="I70" s="14" t="s">
        <v>96</v>
      </c>
      <c r="J70" s="53" t="s">
        <v>2477</v>
      </c>
      <c r="K70" s="23">
        <v>2.84</v>
      </c>
      <c r="L70" s="14" t="s">
        <v>49</v>
      </c>
      <c r="M70" s="13">
        <v>1.5800000000000002E-2</v>
      </c>
      <c r="N70" s="13">
        <v>2.1999999999999999E-2</v>
      </c>
      <c r="O70" s="23">
        <v>433333.34</v>
      </c>
      <c r="P70" s="25">
        <v>110.84</v>
      </c>
      <c r="Q70" s="23">
        <v>0</v>
      </c>
      <c r="R70" s="23">
        <v>480.30667</v>
      </c>
      <c r="S70" s="13">
        <v>9.3159530399999999E-4</v>
      </c>
      <c r="T70" s="13">
        <f t="shared" si="3"/>
        <v>5.2684318053130056E-4</v>
      </c>
      <c r="U70" s="61">
        <f>+R70/'סכום נכסי הקרן'!$C$42</f>
        <v>1.3014250295576805E-4</v>
      </c>
    </row>
    <row r="71" spans="2:21" ht="13.5" thickBot="1" x14ac:dyDescent="0.25">
      <c r="B71" s="57" t="s">
        <v>378</v>
      </c>
      <c r="C71" s="14" t="s">
        <v>379</v>
      </c>
      <c r="D71" s="14" t="s">
        <v>162</v>
      </c>
      <c r="E71" s="14" t="s">
        <v>239</v>
      </c>
      <c r="F71" s="21">
        <v>613</v>
      </c>
      <c r="G71" s="14" t="s">
        <v>240</v>
      </c>
      <c r="H71" s="14" t="s">
        <v>343</v>
      </c>
      <c r="I71" s="14" t="s">
        <v>96</v>
      </c>
      <c r="J71" s="53" t="s">
        <v>2477</v>
      </c>
      <c r="K71" s="23">
        <v>5.48</v>
      </c>
      <c r="L71" s="14" t="s">
        <v>49</v>
      </c>
      <c r="M71" s="13">
        <v>8.3999999999999995E-3</v>
      </c>
      <c r="N71" s="13">
        <v>2.5499999999999998E-2</v>
      </c>
      <c r="O71" s="23">
        <v>5625335.71</v>
      </c>
      <c r="P71" s="25">
        <v>100.94</v>
      </c>
      <c r="Q71" s="23">
        <v>0</v>
      </c>
      <c r="R71" s="23">
        <v>5678.2138699999996</v>
      </c>
      <c r="S71" s="13">
        <v>7.0862571750000001E-3</v>
      </c>
      <c r="T71" s="13">
        <f t="shared" si="3"/>
        <v>6.2283712508255287E-3</v>
      </c>
      <c r="U71" s="61">
        <f>+R71/'סכום נכסי הקרן'!$C$42</f>
        <v>1.5385523698014812E-3</v>
      </c>
    </row>
    <row r="72" spans="2:21" ht="13.5" thickBot="1" x14ac:dyDescent="0.25">
      <c r="B72" s="57" t="s">
        <v>380</v>
      </c>
      <c r="C72" s="14" t="s">
        <v>381</v>
      </c>
      <c r="D72" s="14" t="s">
        <v>162</v>
      </c>
      <c r="E72" s="14" t="s">
        <v>239</v>
      </c>
      <c r="F72" s="21">
        <v>604</v>
      </c>
      <c r="G72" s="14" t="s">
        <v>256</v>
      </c>
      <c r="H72" s="14" t="s">
        <v>343</v>
      </c>
      <c r="I72" s="14" t="s">
        <v>96</v>
      </c>
      <c r="J72" s="53" t="s">
        <v>2477</v>
      </c>
      <c r="K72" s="23">
        <v>4.09</v>
      </c>
      <c r="L72" s="14" t="s">
        <v>49</v>
      </c>
      <c r="M72" s="13">
        <v>1.4999999999999999E-2</v>
      </c>
      <c r="N72" s="13">
        <v>3.0300000000000001E-2</v>
      </c>
      <c r="O72" s="23">
        <v>69</v>
      </c>
      <c r="P72" s="26">
        <v>5115050</v>
      </c>
      <c r="Q72" s="23">
        <v>0</v>
      </c>
      <c r="R72" s="23">
        <v>3529.3845000000001</v>
      </c>
      <c r="S72" s="13">
        <v>2.457439988E-3</v>
      </c>
      <c r="T72" s="13">
        <f t="shared" si="3"/>
        <v>3.8713436049053283E-3</v>
      </c>
      <c r="U72" s="61">
        <f>+R72/'סכום נכסי הקרן'!$C$42</f>
        <v>9.563117928870151E-4</v>
      </c>
    </row>
    <row r="73" spans="2:21" ht="13.5" thickBot="1" x14ac:dyDescent="0.25">
      <c r="B73" s="57" t="s">
        <v>382</v>
      </c>
      <c r="C73" s="14" t="s">
        <v>383</v>
      </c>
      <c r="D73" s="14" t="s">
        <v>162</v>
      </c>
      <c r="E73" s="14" t="s">
        <v>239</v>
      </c>
      <c r="F73" s="21">
        <v>604</v>
      </c>
      <c r="G73" s="14" t="s">
        <v>256</v>
      </c>
      <c r="H73" s="14" t="s">
        <v>343</v>
      </c>
      <c r="I73" s="14" t="s">
        <v>96</v>
      </c>
      <c r="J73" s="53" t="s">
        <v>2477</v>
      </c>
      <c r="K73" s="23">
        <v>1.1399999999999999</v>
      </c>
      <c r="L73" s="14" t="s">
        <v>49</v>
      </c>
      <c r="M73" s="13">
        <v>2.4199999999999999E-2</v>
      </c>
      <c r="N73" s="13">
        <v>3.32E-2</v>
      </c>
      <c r="O73" s="23">
        <v>25</v>
      </c>
      <c r="P73" s="26">
        <v>5626366</v>
      </c>
      <c r="Q73" s="23">
        <v>0</v>
      </c>
      <c r="R73" s="23">
        <v>1406.5915</v>
      </c>
      <c r="S73" s="13">
        <v>8.6736286899999999E-4</v>
      </c>
      <c r="T73" s="13">
        <f t="shared" si="3"/>
        <v>1.5428749710435894E-3</v>
      </c>
      <c r="U73" s="61">
        <f>+R73/'סכום נכסי הקרן'!$C$42</f>
        <v>3.8112595531165162E-4</v>
      </c>
    </row>
    <row r="74" spans="2:21" ht="13.5" thickBot="1" x14ac:dyDescent="0.25">
      <c r="B74" s="57" t="s">
        <v>384</v>
      </c>
      <c r="C74" s="14" t="s">
        <v>385</v>
      </c>
      <c r="D74" s="14" t="s">
        <v>162</v>
      </c>
      <c r="E74" s="14" t="s">
        <v>239</v>
      </c>
      <c r="F74" s="21">
        <v>604</v>
      </c>
      <c r="G74" s="14" t="s">
        <v>256</v>
      </c>
      <c r="H74" s="14" t="s">
        <v>343</v>
      </c>
      <c r="I74" s="14" t="s">
        <v>96</v>
      </c>
      <c r="J74" s="53" t="s">
        <v>2477</v>
      </c>
      <c r="K74" s="23">
        <v>0.75</v>
      </c>
      <c r="L74" s="14" t="s">
        <v>49</v>
      </c>
      <c r="M74" s="13">
        <v>1.95E-2</v>
      </c>
      <c r="N74" s="13">
        <v>3.4099999999999998E-2</v>
      </c>
      <c r="O74" s="23">
        <v>17</v>
      </c>
      <c r="P74" s="26">
        <v>5456707</v>
      </c>
      <c r="Q74" s="23">
        <v>0</v>
      </c>
      <c r="R74" s="23">
        <v>927.64018999999996</v>
      </c>
      <c r="S74" s="13">
        <v>6.8495910299999998E-4</v>
      </c>
      <c r="T74" s="13">
        <f t="shared" si="3"/>
        <v>1.0175184702062537E-3</v>
      </c>
      <c r="U74" s="61">
        <f>+R74/'סכום נכסי הקרן'!$C$42</f>
        <v>2.5135069677246878E-4</v>
      </c>
    </row>
    <row r="75" spans="2:21" ht="13.5" thickBot="1" x14ac:dyDescent="0.25">
      <c r="B75" s="57" t="s">
        <v>386</v>
      </c>
      <c r="C75" s="14" t="s">
        <v>387</v>
      </c>
      <c r="D75" s="14" t="s">
        <v>162</v>
      </c>
      <c r="E75" s="14" t="s">
        <v>239</v>
      </c>
      <c r="F75" s="21">
        <v>226</v>
      </c>
      <c r="G75" s="14" t="s">
        <v>240</v>
      </c>
      <c r="H75" s="14" t="s">
        <v>343</v>
      </c>
      <c r="I75" s="14" t="s">
        <v>96</v>
      </c>
      <c r="J75" s="53" t="s">
        <v>2477</v>
      </c>
      <c r="K75" s="23">
        <v>2.94</v>
      </c>
      <c r="L75" s="14" t="s">
        <v>49</v>
      </c>
      <c r="M75" s="13">
        <v>2.5999999999999999E-2</v>
      </c>
      <c r="N75" s="13">
        <v>2.2200000000000001E-2</v>
      </c>
      <c r="O75" s="23">
        <v>594148.93999999994</v>
      </c>
      <c r="P75" s="25">
        <v>114.45</v>
      </c>
      <c r="Q75" s="23">
        <v>0</v>
      </c>
      <c r="R75" s="23">
        <v>680.00346000000002</v>
      </c>
      <c r="S75" s="13">
        <v>1.647158356E-3</v>
      </c>
      <c r="T75" s="13">
        <f t="shared" si="3"/>
        <v>7.4588842507369098E-4</v>
      </c>
      <c r="U75" s="61">
        <f>+R75/'סכום נכסי הקרן'!$C$42</f>
        <v>1.8425176627878705E-4</v>
      </c>
    </row>
    <row r="76" spans="2:21" ht="13.5" thickBot="1" x14ac:dyDescent="0.25">
      <c r="B76" s="57" t="s">
        <v>388</v>
      </c>
      <c r="C76" s="14" t="s">
        <v>389</v>
      </c>
      <c r="D76" s="14" t="s">
        <v>162</v>
      </c>
      <c r="E76" s="14" t="s">
        <v>239</v>
      </c>
      <c r="F76" s="21">
        <v>226</v>
      </c>
      <c r="G76" s="14" t="s">
        <v>240</v>
      </c>
      <c r="H76" s="14" t="s">
        <v>343</v>
      </c>
      <c r="I76" s="14" t="s">
        <v>96</v>
      </c>
      <c r="J76" s="53" t="s">
        <v>2477</v>
      </c>
      <c r="K76" s="23">
        <v>4.1500000000000004</v>
      </c>
      <c r="L76" s="14" t="s">
        <v>49</v>
      </c>
      <c r="M76" s="13">
        <v>2.81E-2</v>
      </c>
      <c r="N76" s="13">
        <v>2.5899999999999999E-2</v>
      </c>
      <c r="O76" s="23">
        <v>5499303.75</v>
      </c>
      <c r="P76" s="25">
        <v>113.83</v>
      </c>
      <c r="Q76" s="23">
        <v>0</v>
      </c>
      <c r="R76" s="23">
        <v>6259.8574600000002</v>
      </c>
      <c r="S76" s="13">
        <v>4.3940071729999999E-3</v>
      </c>
      <c r="T76" s="13">
        <f t="shared" si="3"/>
        <v>6.8663698005671844E-3</v>
      </c>
      <c r="U76" s="61">
        <f>+R76/'סכום נכסי הקרן'!$C$42</f>
        <v>1.6961528308377159E-3</v>
      </c>
    </row>
    <row r="77" spans="2:21" ht="13.5" thickBot="1" x14ac:dyDescent="0.25">
      <c r="B77" s="57" t="s">
        <v>390</v>
      </c>
      <c r="C77" s="14" t="s">
        <v>391</v>
      </c>
      <c r="D77" s="14" t="s">
        <v>162</v>
      </c>
      <c r="E77" s="14" t="s">
        <v>239</v>
      </c>
      <c r="F77" s="21">
        <v>226</v>
      </c>
      <c r="G77" s="14" t="s">
        <v>240</v>
      </c>
      <c r="H77" s="14" t="s">
        <v>343</v>
      </c>
      <c r="I77" s="14" t="s">
        <v>96</v>
      </c>
      <c r="J77" s="53" t="s">
        <v>2477</v>
      </c>
      <c r="K77" s="23">
        <v>2.46</v>
      </c>
      <c r="L77" s="14" t="s">
        <v>49</v>
      </c>
      <c r="M77" s="13">
        <v>2.4E-2</v>
      </c>
      <c r="N77" s="13">
        <v>2.3300000000000001E-2</v>
      </c>
      <c r="O77" s="23">
        <v>454776.45</v>
      </c>
      <c r="P77" s="25">
        <v>112.98</v>
      </c>
      <c r="Q77" s="23">
        <v>0</v>
      </c>
      <c r="R77" s="23">
        <v>513.80642999999998</v>
      </c>
      <c r="S77" s="13">
        <v>7.8816862300000001E-4</v>
      </c>
      <c r="T77" s="13">
        <f t="shared" si="3"/>
        <v>5.6358870418899874E-4</v>
      </c>
      <c r="U77" s="61">
        <f>+R77/'סכום נכסי הקרן'!$C$42</f>
        <v>1.3921950081386049E-4</v>
      </c>
    </row>
    <row r="78" spans="2:21" ht="13.5" thickBot="1" x14ac:dyDescent="0.25">
      <c r="B78" s="57" t="s">
        <v>392</v>
      </c>
      <c r="C78" s="14" t="s">
        <v>393</v>
      </c>
      <c r="D78" s="14" t="s">
        <v>162</v>
      </c>
      <c r="E78" s="14" t="s">
        <v>239</v>
      </c>
      <c r="F78" s="21">
        <v>226</v>
      </c>
      <c r="G78" s="14" t="s">
        <v>240</v>
      </c>
      <c r="H78" s="14" t="s">
        <v>343</v>
      </c>
      <c r="I78" s="14" t="s">
        <v>96</v>
      </c>
      <c r="J78" s="53" t="s">
        <v>2477</v>
      </c>
      <c r="K78" s="23">
        <v>6.57</v>
      </c>
      <c r="L78" s="14" t="s">
        <v>49</v>
      </c>
      <c r="M78" s="13">
        <v>3.5000000000000001E-3</v>
      </c>
      <c r="N78" s="13">
        <v>3.0700000000000002E-2</v>
      </c>
      <c r="O78" s="23">
        <v>11937665.4</v>
      </c>
      <c r="P78" s="25">
        <v>91.16</v>
      </c>
      <c r="Q78" s="23">
        <v>0</v>
      </c>
      <c r="R78" s="23">
        <v>10882.37578</v>
      </c>
      <c r="S78" s="13">
        <v>4.0990172170000004E-3</v>
      </c>
      <c r="T78" s="13">
        <f t="shared" si="3"/>
        <v>1.1936760044727242E-2</v>
      </c>
      <c r="U78" s="61">
        <f>+R78/'סכום נכסי הקרן'!$C$42</f>
        <v>2.9486569947371928E-3</v>
      </c>
    </row>
    <row r="79" spans="2:21" ht="13.5" thickBot="1" x14ac:dyDescent="0.25">
      <c r="B79" s="57" t="s">
        <v>394</v>
      </c>
      <c r="C79" s="14" t="s">
        <v>395</v>
      </c>
      <c r="D79" s="14" t="s">
        <v>162</v>
      </c>
      <c r="E79" s="14" t="s">
        <v>239</v>
      </c>
      <c r="F79" s="21">
        <v>323</v>
      </c>
      <c r="G79" s="14" t="s">
        <v>240</v>
      </c>
      <c r="H79" s="14" t="s">
        <v>343</v>
      </c>
      <c r="I79" s="14" t="s">
        <v>96</v>
      </c>
      <c r="J79" s="53" t="s">
        <v>2477</v>
      </c>
      <c r="K79" s="23">
        <v>3.01</v>
      </c>
      <c r="L79" s="14" t="s">
        <v>49</v>
      </c>
      <c r="M79" s="13">
        <v>2.35E-2</v>
      </c>
      <c r="N79" s="13">
        <v>2.2700000000000001E-2</v>
      </c>
      <c r="O79" s="23">
        <v>1740536.09</v>
      </c>
      <c r="P79" s="25">
        <v>113.73</v>
      </c>
      <c r="Q79" s="23">
        <v>0</v>
      </c>
      <c r="R79" s="23">
        <v>1979.5117</v>
      </c>
      <c r="S79" s="13">
        <v>1.831813826E-3</v>
      </c>
      <c r="T79" s="13">
        <f t="shared" ref="T79:T142" si="4">+R79/$R$11</f>
        <v>2.1713049288424866E-3</v>
      </c>
      <c r="U79" s="61">
        <f>+R79/'סכום נכסי הקרן'!$C$42</f>
        <v>5.363627518814748E-4</v>
      </c>
    </row>
    <row r="80" spans="2:21" ht="13.5" thickBot="1" x14ac:dyDescent="0.25">
      <c r="B80" s="57" t="s">
        <v>396</v>
      </c>
      <c r="C80" s="14" t="s">
        <v>397</v>
      </c>
      <c r="D80" s="14" t="s">
        <v>162</v>
      </c>
      <c r="E80" s="14" t="s">
        <v>239</v>
      </c>
      <c r="F80" s="21">
        <v>323</v>
      </c>
      <c r="G80" s="14" t="s">
        <v>240</v>
      </c>
      <c r="H80" s="14" t="s">
        <v>343</v>
      </c>
      <c r="I80" s="14" t="s">
        <v>96</v>
      </c>
      <c r="J80" s="53" t="s">
        <v>2477</v>
      </c>
      <c r="K80" s="23">
        <v>1.49</v>
      </c>
      <c r="L80" s="14" t="s">
        <v>49</v>
      </c>
      <c r="M80" s="13">
        <v>1.7600000000000001E-2</v>
      </c>
      <c r="N80" s="13">
        <v>2.1299999999999999E-2</v>
      </c>
      <c r="O80" s="23">
        <v>3864007.41</v>
      </c>
      <c r="P80" s="25">
        <v>112.57</v>
      </c>
      <c r="Q80" s="23">
        <v>38.788699999999999</v>
      </c>
      <c r="R80" s="23">
        <v>4388.5018399999999</v>
      </c>
      <c r="S80" s="13">
        <v>2.9279630670000002E-3</v>
      </c>
      <c r="T80" s="13">
        <f t="shared" si="4"/>
        <v>4.813700103629759E-3</v>
      </c>
      <c r="U80" s="61">
        <f>+R80/'סכום נכסי הקרן'!$C$42</f>
        <v>1.1890957368624372E-3</v>
      </c>
    </row>
    <row r="81" spans="2:21" ht="13.5" thickBot="1" x14ac:dyDescent="0.25">
      <c r="B81" s="57" t="s">
        <v>398</v>
      </c>
      <c r="C81" s="14" t="s">
        <v>399</v>
      </c>
      <c r="D81" s="14" t="s">
        <v>162</v>
      </c>
      <c r="E81" s="14" t="s">
        <v>239</v>
      </c>
      <c r="F81" s="21">
        <v>323</v>
      </c>
      <c r="G81" s="14" t="s">
        <v>240</v>
      </c>
      <c r="H81" s="14" t="s">
        <v>343</v>
      </c>
      <c r="I81" s="14" t="s">
        <v>96</v>
      </c>
      <c r="J81" s="53" t="s">
        <v>2477</v>
      </c>
      <c r="K81" s="23">
        <v>1.49</v>
      </c>
      <c r="L81" s="14" t="s">
        <v>49</v>
      </c>
      <c r="M81" s="13">
        <v>2.3E-2</v>
      </c>
      <c r="N81" s="13">
        <v>2.23E-2</v>
      </c>
      <c r="O81" s="23">
        <v>198823.53</v>
      </c>
      <c r="P81" s="25">
        <v>113.28</v>
      </c>
      <c r="Q81" s="23">
        <v>2.5868099999999998</v>
      </c>
      <c r="R81" s="23">
        <v>227.8141</v>
      </c>
      <c r="S81" s="13">
        <v>1.5965559E-4</v>
      </c>
      <c r="T81" s="13">
        <f t="shared" si="4"/>
        <v>2.4988681713263684E-4</v>
      </c>
      <c r="U81" s="61">
        <f>+R81/'סכום נכסי הקרן'!$C$42</f>
        <v>6.1727848132143645E-5</v>
      </c>
    </row>
    <row r="82" spans="2:21" ht="13.5" thickBot="1" x14ac:dyDescent="0.25">
      <c r="B82" s="57" t="s">
        <v>400</v>
      </c>
      <c r="C82" s="14" t="s">
        <v>401</v>
      </c>
      <c r="D82" s="14" t="s">
        <v>162</v>
      </c>
      <c r="E82" s="14" t="s">
        <v>239</v>
      </c>
      <c r="F82" s="21">
        <v>323</v>
      </c>
      <c r="G82" s="14" t="s">
        <v>240</v>
      </c>
      <c r="H82" s="14" t="s">
        <v>343</v>
      </c>
      <c r="I82" s="14" t="s">
        <v>96</v>
      </c>
      <c r="J82" s="53" t="s">
        <v>2477</v>
      </c>
      <c r="K82" s="23">
        <v>2.21</v>
      </c>
      <c r="L82" s="14" t="s">
        <v>49</v>
      </c>
      <c r="M82" s="13">
        <v>2.1499999999999998E-2</v>
      </c>
      <c r="N82" s="13">
        <v>2.2499999999999999E-2</v>
      </c>
      <c r="O82" s="23">
        <v>1769842.82</v>
      </c>
      <c r="P82" s="25">
        <v>113.66</v>
      </c>
      <c r="Q82" s="23">
        <v>0</v>
      </c>
      <c r="R82" s="23">
        <v>2011.6033500000001</v>
      </c>
      <c r="S82" s="13">
        <v>1.466203367E-3</v>
      </c>
      <c r="T82" s="13">
        <f t="shared" si="4"/>
        <v>2.2065059119029495E-3</v>
      </c>
      <c r="U82" s="61">
        <f>+R82/'סכום נכסי הקרן'!$C$42</f>
        <v>5.4505821233589763E-4</v>
      </c>
    </row>
    <row r="83" spans="2:21" ht="13.5" thickBot="1" x14ac:dyDescent="0.25">
      <c r="B83" s="57" t="s">
        <v>402</v>
      </c>
      <c r="C83" s="14" t="s">
        <v>403</v>
      </c>
      <c r="D83" s="14" t="s">
        <v>162</v>
      </c>
      <c r="E83" s="14" t="s">
        <v>239</v>
      </c>
      <c r="F83" s="21">
        <v>323</v>
      </c>
      <c r="G83" s="14" t="s">
        <v>240</v>
      </c>
      <c r="H83" s="14" t="s">
        <v>343</v>
      </c>
      <c r="I83" s="14" t="s">
        <v>96</v>
      </c>
      <c r="J83" s="53" t="s">
        <v>2477</v>
      </c>
      <c r="K83" s="23">
        <v>4.32</v>
      </c>
      <c r="L83" s="14" t="s">
        <v>49</v>
      </c>
      <c r="M83" s="13">
        <v>2.2499999999999999E-2</v>
      </c>
      <c r="N83" s="13">
        <v>2.6100000000000002E-2</v>
      </c>
      <c r="O83" s="23">
        <v>600378.28</v>
      </c>
      <c r="P83" s="25">
        <v>111.23</v>
      </c>
      <c r="Q83" s="23">
        <v>11.69971</v>
      </c>
      <c r="R83" s="23">
        <v>679.50046999999995</v>
      </c>
      <c r="S83" s="13">
        <v>4.74895901E-4</v>
      </c>
      <c r="T83" s="13">
        <f t="shared" si="4"/>
        <v>7.453367007943353E-4</v>
      </c>
      <c r="U83" s="61">
        <f>+R83/'סכום נכסי הקרן'!$C$42</f>
        <v>1.8411547756649053E-4</v>
      </c>
    </row>
    <row r="84" spans="2:21" ht="13.5" thickBot="1" x14ac:dyDescent="0.25">
      <c r="B84" s="57" t="s">
        <v>404</v>
      </c>
      <c r="C84" s="14" t="s">
        <v>405</v>
      </c>
      <c r="D84" s="14" t="s">
        <v>162</v>
      </c>
      <c r="E84" s="14" t="s">
        <v>239</v>
      </c>
      <c r="F84" s="21">
        <v>323</v>
      </c>
      <c r="G84" s="14" t="s">
        <v>240</v>
      </c>
      <c r="H84" s="14" t="s">
        <v>343</v>
      </c>
      <c r="I84" s="14" t="s">
        <v>96</v>
      </c>
      <c r="J84" s="53" t="s">
        <v>2477</v>
      </c>
      <c r="K84" s="23">
        <v>4.24</v>
      </c>
      <c r="L84" s="14" t="s">
        <v>49</v>
      </c>
      <c r="M84" s="13">
        <v>6.4999999999999997E-3</v>
      </c>
      <c r="N84" s="13">
        <v>2.3300000000000001E-2</v>
      </c>
      <c r="O84" s="23">
        <v>18652.580000000002</v>
      </c>
      <c r="P84" s="25">
        <v>103.63</v>
      </c>
      <c r="Q84" s="23">
        <v>8.2570000000000005E-2</v>
      </c>
      <c r="R84" s="23">
        <v>19.412240000000001</v>
      </c>
      <c r="S84" s="13">
        <v>3.7440343602223897E-5</v>
      </c>
      <c r="T84" s="13">
        <f t="shared" si="4"/>
        <v>2.1293075656927549E-5</v>
      </c>
      <c r="U84" s="61">
        <f>+R84/'סכום נכסי הקרן'!$C$42</f>
        <v>5.259884276806064E-6</v>
      </c>
    </row>
    <row r="85" spans="2:21" ht="13.5" thickBot="1" x14ac:dyDescent="0.25">
      <c r="B85" s="57" t="s">
        <v>406</v>
      </c>
      <c r="C85" s="14" t="s">
        <v>407</v>
      </c>
      <c r="D85" s="14" t="s">
        <v>162</v>
      </c>
      <c r="E85" s="14" t="s">
        <v>239</v>
      </c>
      <c r="F85" s="21">
        <v>323</v>
      </c>
      <c r="G85" s="14" t="s">
        <v>240</v>
      </c>
      <c r="H85" s="14" t="s">
        <v>343</v>
      </c>
      <c r="I85" s="14" t="s">
        <v>96</v>
      </c>
      <c r="J85" s="53" t="s">
        <v>2477</v>
      </c>
      <c r="K85" s="23">
        <v>5.91</v>
      </c>
      <c r="L85" s="14" t="s">
        <v>49</v>
      </c>
      <c r="M85" s="13">
        <v>2.5000000000000001E-3</v>
      </c>
      <c r="N85" s="13">
        <v>2.69E-2</v>
      </c>
      <c r="O85" s="23">
        <v>6603249.1200000001</v>
      </c>
      <c r="P85" s="25">
        <v>94.78</v>
      </c>
      <c r="Q85" s="23">
        <v>29.914909999999999</v>
      </c>
      <c r="R85" s="23">
        <v>6288.4744300000002</v>
      </c>
      <c r="S85" s="13">
        <v>5.2018344690000001E-3</v>
      </c>
      <c r="T85" s="13">
        <f t="shared" si="4"/>
        <v>6.8977594447958788E-3</v>
      </c>
      <c r="U85" s="61">
        <f>+R85/'סכום נכסי הקרן'!$C$42</f>
        <v>1.7039068020719902E-3</v>
      </c>
    </row>
    <row r="86" spans="2:21" ht="13.5" thickBot="1" x14ac:dyDescent="0.25">
      <c r="B86" s="57" t="s">
        <v>408</v>
      </c>
      <c r="C86" s="14" t="s">
        <v>409</v>
      </c>
      <c r="D86" s="14" t="s">
        <v>162</v>
      </c>
      <c r="E86" s="14" t="s">
        <v>239</v>
      </c>
      <c r="F86" s="21">
        <v>323</v>
      </c>
      <c r="G86" s="14" t="s">
        <v>240</v>
      </c>
      <c r="H86" s="14" t="s">
        <v>343</v>
      </c>
      <c r="I86" s="14" t="s">
        <v>96</v>
      </c>
      <c r="J86" s="53" t="s">
        <v>2477</v>
      </c>
      <c r="K86" s="23">
        <v>6.67</v>
      </c>
      <c r="L86" s="14" t="s">
        <v>49</v>
      </c>
      <c r="M86" s="13">
        <v>3.61E-2</v>
      </c>
      <c r="N86" s="13">
        <v>3.2599999999999997E-2</v>
      </c>
      <c r="O86" s="23">
        <v>1909642</v>
      </c>
      <c r="P86" s="25">
        <v>104.73</v>
      </c>
      <c r="Q86" s="23">
        <v>34.764220000000002</v>
      </c>
      <c r="R86" s="23">
        <v>2034.7322899999999</v>
      </c>
      <c r="S86" s="13">
        <v>4.1985040540000003E-3</v>
      </c>
      <c r="T86" s="13">
        <f t="shared" si="4"/>
        <v>2.2318757955065178E-3</v>
      </c>
      <c r="U86" s="61">
        <f>+R86/'סכום נכסי הקרן'!$C$42</f>
        <v>5.5132516287046708E-4</v>
      </c>
    </row>
    <row r="87" spans="2:21" ht="13.5" thickBot="1" x14ac:dyDescent="0.25">
      <c r="B87" s="57" t="s">
        <v>410</v>
      </c>
      <c r="C87" s="14" t="s">
        <v>411</v>
      </c>
      <c r="D87" s="14" t="s">
        <v>162</v>
      </c>
      <c r="E87" s="14" t="s">
        <v>239</v>
      </c>
      <c r="F87" s="21">
        <v>662</v>
      </c>
      <c r="G87" s="14" t="s">
        <v>256</v>
      </c>
      <c r="H87" s="14" t="s">
        <v>343</v>
      </c>
      <c r="I87" s="14" t="s">
        <v>96</v>
      </c>
      <c r="J87" s="53" t="s">
        <v>2477</v>
      </c>
      <c r="K87" s="23">
        <v>5.43</v>
      </c>
      <c r="L87" s="14" t="s">
        <v>49</v>
      </c>
      <c r="M87" s="13">
        <v>3.7100000000000001E-2</v>
      </c>
      <c r="N87" s="13">
        <v>3.3399999999999999E-2</v>
      </c>
      <c r="O87" s="23">
        <v>4</v>
      </c>
      <c r="P87" s="26">
        <v>5095555</v>
      </c>
      <c r="Q87" s="23">
        <v>0</v>
      </c>
      <c r="R87" s="23">
        <v>203.82220000000001</v>
      </c>
      <c r="S87" s="13">
        <v>5.2062996200000005E-4</v>
      </c>
      <c r="T87" s="13">
        <f t="shared" si="4"/>
        <v>2.2357036205823843E-4</v>
      </c>
      <c r="U87" s="61">
        <f>+R87/'סכום נכסי הקרן'!$C$42</f>
        <v>5.5227072457584541E-5</v>
      </c>
    </row>
    <row r="88" spans="2:21" ht="13.5" thickBot="1" x14ac:dyDescent="0.25">
      <c r="B88" s="57" t="s">
        <v>412</v>
      </c>
      <c r="C88" s="14" t="s">
        <v>413</v>
      </c>
      <c r="D88" s="14" t="s">
        <v>162</v>
      </c>
      <c r="E88" s="14" t="s">
        <v>239</v>
      </c>
      <c r="F88" s="21">
        <v>662</v>
      </c>
      <c r="G88" s="14" t="s">
        <v>256</v>
      </c>
      <c r="H88" s="14" t="s">
        <v>343</v>
      </c>
      <c r="I88" s="14" t="s">
        <v>96</v>
      </c>
      <c r="J88" s="53" t="s">
        <v>2477</v>
      </c>
      <c r="K88" s="23">
        <v>1.24</v>
      </c>
      <c r="L88" s="14" t="s">
        <v>49</v>
      </c>
      <c r="M88" s="13">
        <v>2.0199999999999999E-2</v>
      </c>
      <c r="N88" s="13">
        <v>2.0299999999999999E-2</v>
      </c>
      <c r="O88" s="23">
        <v>8</v>
      </c>
      <c r="P88" s="26">
        <v>5652776</v>
      </c>
      <c r="Q88" s="23">
        <v>0</v>
      </c>
      <c r="R88" s="23">
        <v>452.22208000000001</v>
      </c>
      <c r="S88" s="13">
        <v>3.8013779900000002E-4</v>
      </c>
      <c r="T88" s="13">
        <f t="shared" si="4"/>
        <v>4.9603749815441925E-4</v>
      </c>
      <c r="U88" s="61">
        <f>+R88/'סכום נכסי הקרן'!$C$42</f>
        <v>1.225327838629923E-4</v>
      </c>
    </row>
    <row r="89" spans="2:21" ht="13.5" thickBot="1" x14ac:dyDescent="0.25">
      <c r="B89" s="57" t="s">
        <v>414</v>
      </c>
      <c r="C89" s="14" t="s">
        <v>415</v>
      </c>
      <c r="D89" s="14" t="s">
        <v>162</v>
      </c>
      <c r="E89" s="14" t="s">
        <v>239</v>
      </c>
      <c r="F89" s="21">
        <v>662</v>
      </c>
      <c r="G89" s="14" t="s">
        <v>256</v>
      </c>
      <c r="H89" s="14" t="s">
        <v>343</v>
      </c>
      <c r="I89" s="14" t="s">
        <v>96</v>
      </c>
      <c r="J89" s="53" t="s">
        <v>2477</v>
      </c>
      <c r="K89" s="23">
        <v>4.1100000000000003</v>
      </c>
      <c r="L89" s="14" t="s">
        <v>49</v>
      </c>
      <c r="M89" s="13">
        <v>8.3999999999999995E-3</v>
      </c>
      <c r="N89" s="13">
        <v>2.9100000000000001E-2</v>
      </c>
      <c r="O89" s="23">
        <v>20</v>
      </c>
      <c r="P89" s="26">
        <v>5012995</v>
      </c>
      <c r="Q89" s="23">
        <v>0</v>
      </c>
      <c r="R89" s="23">
        <v>1002.599</v>
      </c>
      <c r="S89" s="13">
        <v>2.5147742990000001E-3</v>
      </c>
      <c r="T89" s="13">
        <f t="shared" si="4"/>
        <v>1.0997399764560867E-3</v>
      </c>
      <c r="U89" s="61">
        <f>+R89/'סכום נכסי הקרן'!$C$42</f>
        <v>2.7166131863409288E-4</v>
      </c>
    </row>
    <row r="90" spans="2:21" ht="13.5" thickBot="1" x14ac:dyDescent="0.25">
      <c r="B90" s="57" t="s">
        <v>416</v>
      </c>
      <c r="C90" s="14" t="s">
        <v>417</v>
      </c>
      <c r="D90" s="14" t="s">
        <v>162</v>
      </c>
      <c r="E90" s="14" t="s">
        <v>239</v>
      </c>
      <c r="F90" s="21">
        <v>662</v>
      </c>
      <c r="G90" s="14" t="s">
        <v>256</v>
      </c>
      <c r="H90" s="14" t="s">
        <v>343</v>
      </c>
      <c r="I90" s="14" t="s">
        <v>96</v>
      </c>
      <c r="J90" s="53" t="s">
        <v>2477</v>
      </c>
      <c r="K90" s="23">
        <v>4.62</v>
      </c>
      <c r="L90" s="14" t="s">
        <v>49</v>
      </c>
      <c r="M90" s="13">
        <v>3.09E-2</v>
      </c>
      <c r="N90" s="13">
        <v>3.1600000000000003E-2</v>
      </c>
      <c r="O90" s="23">
        <v>6</v>
      </c>
      <c r="P90" s="26">
        <v>5168240</v>
      </c>
      <c r="Q90" s="23">
        <v>0</v>
      </c>
      <c r="R90" s="23">
        <v>310.09440000000001</v>
      </c>
      <c r="S90" s="13">
        <v>3.1578947299999998E-4</v>
      </c>
      <c r="T90" s="13">
        <f t="shared" si="4"/>
        <v>3.4013918640968558E-4</v>
      </c>
      <c r="U90" s="61">
        <f>+R90/'סכום נכסי הקרן'!$C$42</f>
        <v>8.4022279700107262E-5</v>
      </c>
    </row>
    <row r="91" spans="2:21" ht="13.5" thickBot="1" x14ac:dyDescent="0.25">
      <c r="B91" s="57" t="s">
        <v>418</v>
      </c>
      <c r="C91" s="14" t="s">
        <v>419</v>
      </c>
      <c r="D91" s="14" t="s">
        <v>162</v>
      </c>
      <c r="E91" s="14" t="s">
        <v>239</v>
      </c>
      <c r="F91" s="21">
        <v>1349</v>
      </c>
      <c r="G91" s="14" t="s">
        <v>240</v>
      </c>
      <c r="H91" s="14" t="s">
        <v>343</v>
      </c>
      <c r="I91" s="14" t="s">
        <v>96</v>
      </c>
      <c r="J91" s="53" t="s">
        <v>2477</v>
      </c>
      <c r="K91" s="23">
        <v>1.9</v>
      </c>
      <c r="L91" s="14" t="s">
        <v>49</v>
      </c>
      <c r="M91" s="13">
        <v>1.6E-2</v>
      </c>
      <c r="N91" s="13">
        <v>2.0899999999999998E-2</v>
      </c>
      <c r="O91" s="23">
        <v>1107225.1299999999</v>
      </c>
      <c r="P91" s="25">
        <v>112.12</v>
      </c>
      <c r="Q91" s="23">
        <v>0</v>
      </c>
      <c r="R91" s="23">
        <v>1241.42082</v>
      </c>
      <c r="S91" s="13">
        <v>2.8558849490000001E-3</v>
      </c>
      <c r="T91" s="13">
        <f t="shared" si="4"/>
        <v>1.3617010423498286E-3</v>
      </c>
      <c r="U91" s="61">
        <f>+R91/'סכום נכסי הקרן'!$C$42</f>
        <v>3.3637178666746806E-4</v>
      </c>
    </row>
    <row r="92" spans="2:21" ht="13.5" thickBot="1" x14ac:dyDescent="0.25">
      <c r="B92" s="57" t="s">
        <v>420</v>
      </c>
      <c r="C92" s="14" t="s">
        <v>421</v>
      </c>
      <c r="D92" s="14" t="s">
        <v>162</v>
      </c>
      <c r="E92" s="14" t="s">
        <v>239</v>
      </c>
      <c r="F92" s="21">
        <v>1349</v>
      </c>
      <c r="G92" s="14" t="s">
        <v>240</v>
      </c>
      <c r="H92" s="14" t="s">
        <v>343</v>
      </c>
      <c r="I92" s="14" t="s">
        <v>96</v>
      </c>
      <c r="J92" s="53" t="s">
        <v>2477</v>
      </c>
      <c r="K92" s="23">
        <v>2.97</v>
      </c>
      <c r="L92" s="14" t="s">
        <v>49</v>
      </c>
      <c r="M92" s="13">
        <v>1.4200000000000001E-2</v>
      </c>
      <c r="N92" s="13">
        <v>2.4899999999999999E-2</v>
      </c>
      <c r="O92" s="23">
        <v>596824.75</v>
      </c>
      <c r="P92" s="25">
        <v>108.25</v>
      </c>
      <c r="Q92" s="23">
        <v>0</v>
      </c>
      <c r="R92" s="23">
        <v>646.06278999999995</v>
      </c>
      <c r="S92" s="13">
        <v>5.0550370400000003E-4</v>
      </c>
      <c r="T92" s="13">
        <f t="shared" si="4"/>
        <v>7.0865927201578462E-4</v>
      </c>
      <c r="U92" s="61">
        <f>+R92/'סכום נכסי הקרן'!$C$42</f>
        <v>1.7505530072523611E-4</v>
      </c>
    </row>
    <row r="93" spans="2:21" ht="13.5" thickBot="1" x14ac:dyDescent="0.25">
      <c r="B93" s="57" t="s">
        <v>420</v>
      </c>
      <c r="C93" s="14" t="s">
        <v>422</v>
      </c>
      <c r="D93" s="14" t="s">
        <v>162</v>
      </c>
      <c r="E93" s="14" t="s">
        <v>239</v>
      </c>
      <c r="F93" s="21">
        <v>1349</v>
      </c>
      <c r="G93" s="14" t="s">
        <v>240</v>
      </c>
      <c r="H93" s="14" t="s">
        <v>343</v>
      </c>
      <c r="I93" s="14" t="s">
        <v>96</v>
      </c>
      <c r="J93" s="53" t="s">
        <v>2477</v>
      </c>
      <c r="K93" s="23">
        <v>2.9660000000000002</v>
      </c>
      <c r="L93" s="14" t="s">
        <v>49</v>
      </c>
      <c r="M93" s="13">
        <v>1.4200000000000001E-2</v>
      </c>
      <c r="N93" s="13">
        <v>2.4899999999999999E-2</v>
      </c>
      <c r="O93" s="23">
        <v>2013510</v>
      </c>
      <c r="P93" s="25">
        <v>107.2677</v>
      </c>
      <c r="Q93" s="23">
        <v>0</v>
      </c>
      <c r="R93" s="23">
        <v>2159.8458599999999</v>
      </c>
      <c r="S93" s="13">
        <v>1.7054198290000001E-3</v>
      </c>
      <c r="T93" s="13">
        <f t="shared" si="4"/>
        <v>2.3691115143992525E-3</v>
      </c>
      <c r="U93" s="61">
        <f>+R93/'סכום נכסי הקרן'!$C$42</f>
        <v>5.8522557310947468E-4</v>
      </c>
    </row>
    <row r="94" spans="2:21" ht="13.5" thickBot="1" x14ac:dyDescent="0.25">
      <c r="B94" s="57" t="s">
        <v>423</v>
      </c>
      <c r="C94" s="14" t="s">
        <v>424</v>
      </c>
      <c r="D94" s="14" t="s">
        <v>162</v>
      </c>
      <c r="E94" s="14" t="s">
        <v>239</v>
      </c>
      <c r="F94" s="21">
        <v>1357</v>
      </c>
      <c r="G94" s="14" t="s">
        <v>240</v>
      </c>
      <c r="H94" s="14" t="s">
        <v>343</v>
      </c>
      <c r="I94" s="14" t="s">
        <v>96</v>
      </c>
      <c r="J94" s="53" t="s">
        <v>2477</v>
      </c>
      <c r="K94" s="23">
        <v>2.67</v>
      </c>
      <c r="L94" s="14" t="s">
        <v>49</v>
      </c>
      <c r="M94" s="13">
        <v>0.04</v>
      </c>
      <c r="N94" s="13">
        <v>2.3900000000000001E-2</v>
      </c>
      <c r="O94" s="23">
        <v>1240000</v>
      </c>
      <c r="P94" s="25">
        <v>118.24</v>
      </c>
      <c r="Q94" s="23">
        <v>0</v>
      </c>
      <c r="R94" s="23">
        <v>1466.1759999999999</v>
      </c>
      <c r="S94" s="13">
        <v>1.2166718E-3</v>
      </c>
      <c r="T94" s="13">
        <f t="shared" si="4"/>
        <v>1.6082325632884925E-3</v>
      </c>
      <c r="U94" s="61">
        <f>+R94/'סכום נכסי הקרן'!$C$42</f>
        <v>3.9727079870382841E-4</v>
      </c>
    </row>
    <row r="95" spans="2:21" ht="13.5" thickBot="1" x14ac:dyDescent="0.25">
      <c r="B95" s="57" t="s">
        <v>425</v>
      </c>
      <c r="C95" s="14" t="s">
        <v>426</v>
      </c>
      <c r="D95" s="14" t="s">
        <v>162</v>
      </c>
      <c r="E95" s="14" t="s">
        <v>239</v>
      </c>
      <c r="F95" s="21">
        <v>1357</v>
      </c>
      <c r="G95" s="14" t="s">
        <v>240</v>
      </c>
      <c r="H95" s="14" t="s">
        <v>343</v>
      </c>
      <c r="I95" s="14" t="s">
        <v>96</v>
      </c>
      <c r="J95" s="53" t="s">
        <v>2477</v>
      </c>
      <c r="K95" s="23">
        <v>0.71</v>
      </c>
      <c r="L95" s="14" t="s">
        <v>49</v>
      </c>
      <c r="M95" s="13">
        <v>0.04</v>
      </c>
      <c r="N95" s="13">
        <v>2.5899999999999999E-2</v>
      </c>
      <c r="O95" s="23">
        <v>319078.33</v>
      </c>
      <c r="P95" s="25">
        <v>113.55</v>
      </c>
      <c r="Q95" s="23">
        <v>0</v>
      </c>
      <c r="R95" s="23">
        <v>362.31344000000001</v>
      </c>
      <c r="S95" s="13">
        <v>3.919355702E-3</v>
      </c>
      <c r="T95" s="13">
        <f t="shared" si="4"/>
        <v>3.9741768541094074E-4</v>
      </c>
      <c r="U95" s="61">
        <f>+R95/'סכום נכסי הקרן'!$C$42</f>
        <v>9.8171399402207941E-5</v>
      </c>
    </row>
    <row r="96" spans="2:21" ht="13.5" thickBot="1" x14ac:dyDescent="0.25">
      <c r="B96" s="57" t="s">
        <v>427</v>
      </c>
      <c r="C96" s="14" t="s">
        <v>428</v>
      </c>
      <c r="D96" s="14" t="s">
        <v>162</v>
      </c>
      <c r="E96" s="14" t="s">
        <v>239</v>
      </c>
      <c r="F96" s="21">
        <v>1357</v>
      </c>
      <c r="G96" s="14" t="s">
        <v>240</v>
      </c>
      <c r="H96" s="14" t="s">
        <v>343</v>
      </c>
      <c r="I96" s="14" t="s">
        <v>96</v>
      </c>
      <c r="J96" s="53" t="s">
        <v>2477</v>
      </c>
      <c r="K96" s="23">
        <v>4.03</v>
      </c>
      <c r="L96" s="14" t="s">
        <v>49</v>
      </c>
      <c r="M96" s="13">
        <v>3.5000000000000003E-2</v>
      </c>
      <c r="N96" s="13">
        <v>2.6100000000000002E-2</v>
      </c>
      <c r="O96" s="23">
        <v>1818153.25</v>
      </c>
      <c r="P96" s="25">
        <v>118.48</v>
      </c>
      <c r="Q96" s="23">
        <v>0</v>
      </c>
      <c r="R96" s="23">
        <v>2154.14797</v>
      </c>
      <c r="S96" s="13">
        <v>2.0623052610000002E-3</v>
      </c>
      <c r="T96" s="13">
        <f t="shared" si="4"/>
        <v>2.3628615606146892E-3</v>
      </c>
      <c r="U96" s="61">
        <f>+R96/'סכום נכסי הקרן'!$C$42</f>
        <v>5.8368168935252706E-4</v>
      </c>
    </row>
    <row r="97" spans="2:21" ht="13.5" thickBot="1" x14ac:dyDescent="0.25">
      <c r="B97" s="57" t="s">
        <v>429</v>
      </c>
      <c r="C97" s="14" t="s">
        <v>430</v>
      </c>
      <c r="D97" s="14" t="s">
        <v>162</v>
      </c>
      <c r="E97" s="14" t="s">
        <v>239</v>
      </c>
      <c r="F97" s="21">
        <v>1357</v>
      </c>
      <c r="G97" s="14" t="s">
        <v>240</v>
      </c>
      <c r="H97" s="14" t="s">
        <v>343</v>
      </c>
      <c r="I97" s="14" t="s">
        <v>96</v>
      </c>
      <c r="J97" s="53" t="s">
        <v>2477</v>
      </c>
      <c r="K97" s="23">
        <v>6.59</v>
      </c>
      <c r="L97" s="14" t="s">
        <v>49</v>
      </c>
      <c r="M97" s="13">
        <v>2.5000000000000001E-2</v>
      </c>
      <c r="N97" s="13">
        <v>2.9000000000000001E-2</v>
      </c>
      <c r="O97" s="23">
        <v>200000</v>
      </c>
      <c r="P97" s="25">
        <v>109.47</v>
      </c>
      <c r="Q97" s="23">
        <v>0</v>
      </c>
      <c r="R97" s="23">
        <v>218.94</v>
      </c>
      <c r="S97" s="13">
        <v>2.6842411699999998E-4</v>
      </c>
      <c r="T97" s="13">
        <f t="shared" si="4"/>
        <v>2.4015291302434535E-4</v>
      </c>
      <c r="U97" s="61">
        <f>+R97/'סכום נכסי הקרן'!$C$42</f>
        <v>5.932334772102135E-5</v>
      </c>
    </row>
    <row r="98" spans="2:21" ht="13.5" thickBot="1" x14ac:dyDescent="0.25">
      <c r="B98" s="57" t="s">
        <v>431</v>
      </c>
      <c r="C98" s="14" t="s">
        <v>432</v>
      </c>
      <c r="D98" s="14" t="s">
        <v>162</v>
      </c>
      <c r="E98" s="14" t="s">
        <v>239</v>
      </c>
      <c r="F98" s="21">
        <v>777</v>
      </c>
      <c r="G98" s="14" t="s">
        <v>433</v>
      </c>
      <c r="H98" s="14" t="s">
        <v>343</v>
      </c>
      <c r="I98" s="14" t="s">
        <v>96</v>
      </c>
      <c r="J98" s="53" t="s">
        <v>2477</v>
      </c>
      <c r="K98" s="23">
        <v>2.65</v>
      </c>
      <c r="L98" s="14" t="s">
        <v>49</v>
      </c>
      <c r="M98" s="13">
        <v>4.2999999999999997E-2</v>
      </c>
      <c r="N98" s="13">
        <v>2.0500000000000001E-2</v>
      </c>
      <c r="O98" s="23">
        <v>34366.25</v>
      </c>
      <c r="P98" s="25">
        <v>119.12</v>
      </c>
      <c r="Q98" s="23">
        <v>0</v>
      </c>
      <c r="R98" s="23">
        <v>40.937080000000002</v>
      </c>
      <c r="S98" s="13">
        <v>6.73969553283125E-5</v>
      </c>
      <c r="T98" s="13">
        <f t="shared" si="4"/>
        <v>4.4903439356493414E-5</v>
      </c>
      <c r="U98" s="61">
        <f>+R98/'סכום נכסי הקרן'!$C$42</f>
        <v>1.1092192525455691E-5</v>
      </c>
    </row>
    <row r="99" spans="2:21" ht="13.5" thickBot="1" x14ac:dyDescent="0.25">
      <c r="B99" s="57" t="s">
        <v>434</v>
      </c>
      <c r="C99" s="14" t="s">
        <v>435</v>
      </c>
      <c r="D99" s="14" t="s">
        <v>162</v>
      </c>
      <c r="E99" s="14" t="s">
        <v>239</v>
      </c>
      <c r="F99" s="21">
        <v>141</v>
      </c>
      <c r="G99" s="14" t="s">
        <v>303</v>
      </c>
      <c r="H99" s="14" t="s">
        <v>343</v>
      </c>
      <c r="I99" s="14" t="s">
        <v>96</v>
      </c>
      <c r="J99" s="53" t="s">
        <v>2477</v>
      </c>
      <c r="K99" s="23">
        <v>1.32</v>
      </c>
      <c r="L99" s="14" t="s">
        <v>49</v>
      </c>
      <c r="M99" s="13">
        <v>1.7999999999999999E-2</v>
      </c>
      <c r="N99" s="13">
        <v>2.0899999999999998E-2</v>
      </c>
      <c r="O99" s="23">
        <v>243713.37</v>
      </c>
      <c r="P99" s="25">
        <v>111.63</v>
      </c>
      <c r="Q99" s="23">
        <v>0</v>
      </c>
      <c r="R99" s="23">
        <v>272.05723</v>
      </c>
      <c r="S99" s="13">
        <v>3.0006056300000002E-4</v>
      </c>
      <c r="T99" s="13">
        <f t="shared" si="4"/>
        <v>2.9841662690159094E-4</v>
      </c>
      <c r="U99" s="61">
        <f>+R99/'סכום נכסי הקרן'!$C$42</f>
        <v>7.3715838381784428E-5</v>
      </c>
    </row>
    <row r="100" spans="2:21" ht="13.5" thickBot="1" x14ac:dyDescent="0.25">
      <c r="B100" s="57" t="s">
        <v>436</v>
      </c>
      <c r="C100" s="14" t="s">
        <v>437</v>
      </c>
      <c r="D100" s="14" t="s">
        <v>162</v>
      </c>
      <c r="E100" s="14" t="s">
        <v>239</v>
      </c>
      <c r="F100" s="21">
        <v>141</v>
      </c>
      <c r="G100" s="14" t="s">
        <v>303</v>
      </c>
      <c r="H100" s="14" t="s">
        <v>343</v>
      </c>
      <c r="I100" s="14" t="s">
        <v>96</v>
      </c>
      <c r="J100" s="53" t="s">
        <v>2477</v>
      </c>
      <c r="K100" s="23">
        <v>3.84</v>
      </c>
      <c r="L100" s="14" t="s">
        <v>49</v>
      </c>
      <c r="M100" s="13">
        <v>2.1999999999999999E-2</v>
      </c>
      <c r="N100" s="13">
        <v>2.7900000000000001E-2</v>
      </c>
      <c r="O100" s="23">
        <v>362020.28</v>
      </c>
      <c r="P100" s="25">
        <v>100.93</v>
      </c>
      <c r="Q100" s="23">
        <v>0</v>
      </c>
      <c r="R100" s="23">
        <v>365.38706999999999</v>
      </c>
      <c r="S100" s="13">
        <v>7.12516911E-4</v>
      </c>
      <c r="T100" s="13">
        <f t="shared" si="4"/>
        <v>4.007891168444797E-4</v>
      </c>
      <c r="U100" s="61">
        <f>+R100/'סכום נכסי הקרן'!$C$42</f>
        <v>9.9004221276948793E-5</v>
      </c>
    </row>
    <row r="101" spans="2:21" ht="13.5" thickBot="1" x14ac:dyDescent="0.25">
      <c r="B101" s="57" t="s">
        <v>438</v>
      </c>
      <c r="C101" s="14" t="s">
        <v>439</v>
      </c>
      <c r="D101" s="14" t="s">
        <v>162</v>
      </c>
      <c r="E101" s="14" t="s">
        <v>239</v>
      </c>
      <c r="F101" s="21">
        <v>1063</v>
      </c>
      <c r="G101" s="14" t="s">
        <v>440</v>
      </c>
      <c r="H101" s="14" t="s">
        <v>441</v>
      </c>
      <c r="I101" s="14" t="s">
        <v>96</v>
      </c>
      <c r="J101" s="53" t="s">
        <v>2477</v>
      </c>
      <c r="K101" s="23">
        <v>5.92</v>
      </c>
      <c r="L101" s="14" t="s">
        <v>49</v>
      </c>
      <c r="M101" s="13">
        <v>5.1499999999999997E-2</v>
      </c>
      <c r="N101" s="13">
        <v>2.9499999999999998E-2</v>
      </c>
      <c r="O101" s="23">
        <v>2925471.55</v>
      </c>
      <c r="P101" s="26">
        <v>153</v>
      </c>
      <c r="Q101" s="23">
        <v>0</v>
      </c>
      <c r="R101" s="23">
        <v>4475.9714700000004</v>
      </c>
      <c r="S101" s="13">
        <v>1.0073983659999999E-3</v>
      </c>
      <c r="T101" s="13">
        <f t="shared" si="4"/>
        <v>4.9096445927393866E-3</v>
      </c>
      <c r="U101" s="61">
        <f>+R101/'סכום נכסי הקרן'!$C$42</f>
        <v>1.2127962542439988E-3</v>
      </c>
    </row>
    <row r="102" spans="2:21" ht="13.5" thickBot="1" x14ac:dyDescent="0.25">
      <c r="B102" s="57" t="s">
        <v>442</v>
      </c>
      <c r="C102" s="14" t="s">
        <v>443</v>
      </c>
      <c r="D102" s="14" t="s">
        <v>162</v>
      </c>
      <c r="E102" s="14" t="s">
        <v>239</v>
      </c>
      <c r="F102" s="21">
        <v>390</v>
      </c>
      <c r="G102" s="14" t="s">
        <v>240</v>
      </c>
      <c r="H102" s="14" t="s">
        <v>441</v>
      </c>
      <c r="I102" s="14" t="s">
        <v>96</v>
      </c>
      <c r="J102" s="53" t="s">
        <v>2477</v>
      </c>
      <c r="K102" s="23">
        <v>7.48</v>
      </c>
      <c r="L102" s="14" t="s">
        <v>49</v>
      </c>
      <c r="M102" s="13">
        <v>2.5600000000000001E-2</v>
      </c>
      <c r="N102" s="13">
        <v>3.9699999999999999E-2</v>
      </c>
      <c r="O102" s="23">
        <v>593618</v>
      </c>
      <c r="P102" s="25">
        <v>95.72</v>
      </c>
      <c r="Q102" s="23">
        <v>0</v>
      </c>
      <c r="R102" s="23">
        <v>568.21114999999998</v>
      </c>
      <c r="S102" s="13">
        <v>5.6509214799999995E-4</v>
      </c>
      <c r="T102" s="13">
        <f t="shared" si="4"/>
        <v>6.2326465189281642E-4</v>
      </c>
      <c r="U102" s="61">
        <f>+R102/'סכום נכסי הקרן'!$C$42</f>
        <v>1.5396084603275519E-4</v>
      </c>
    </row>
    <row r="103" spans="2:21" ht="13.5" thickBot="1" x14ac:dyDescent="0.25">
      <c r="B103" s="57" t="s">
        <v>444</v>
      </c>
      <c r="C103" s="14" t="s">
        <v>445</v>
      </c>
      <c r="D103" s="14" t="s">
        <v>162</v>
      </c>
      <c r="E103" s="14" t="s">
        <v>239</v>
      </c>
      <c r="F103" s="21">
        <v>230</v>
      </c>
      <c r="G103" s="14" t="s">
        <v>446</v>
      </c>
      <c r="H103" s="14" t="s">
        <v>441</v>
      </c>
      <c r="I103" s="14" t="s">
        <v>96</v>
      </c>
      <c r="J103" s="53" t="s">
        <v>2477</v>
      </c>
      <c r="K103" s="23">
        <v>1.4</v>
      </c>
      <c r="L103" s="14" t="s">
        <v>49</v>
      </c>
      <c r="M103" s="13">
        <v>2.1999999999999999E-2</v>
      </c>
      <c r="N103" s="13">
        <v>1.7100000000000001E-2</v>
      </c>
      <c r="O103" s="23">
        <v>1363333.33</v>
      </c>
      <c r="P103" s="25">
        <v>112.59</v>
      </c>
      <c r="Q103" s="23">
        <v>0</v>
      </c>
      <c r="R103" s="23">
        <v>1534.9770000000001</v>
      </c>
      <c r="S103" s="13">
        <v>2.5771395579999999E-3</v>
      </c>
      <c r="T103" s="13">
        <f t="shared" si="4"/>
        <v>1.6836996344905936E-3</v>
      </c>
      <c r="U103" s="61">
        <f>+R103/'סכום נכסי הקרן'!$C$42</f>
        <v>4.1591291821855392E-4</v>
      </c>
    </row>
    <row r="104" spans="2:21" ht="13.5" thickBot="1" x14ac:dyDescent="0.25">
      <c r="B104" s="57" t="s">
        <v>447</v>
      </c>
      <c r="C104" s="14" t="s">
        <v>448</v>
      </c>
      <c r="D104" s="14" t="s">
        <v>162</v>
      </c>
      <c r="E104" s="14" t="s">
        <v>239</v>
      </c>
      <c r="F104" s="21">
        <v>230</v>
      </c>
      <c r="G104" s="14" t="s">
        <v>446</v>
      </c>
      <c r="H104" s="14" t="s">
        <v>441</v>
      </c>
      <c r="I104" s="14" t="s">
        <v>96</v>
      </c>
      <c r="J104" s="53" t="s">
        <v>2477</v>
      </c>
      <c r="K104" s="23">
        <v>4.24</v>
      </c>
      <c r="L104" s="14" t="s">
        <v>49</v>
      </c>
      <c r="M104" s="13">
        <v>1.7000000000000001E-2</v>
      </c>
      <c r="N104" s="13">
        <v>2.23E-2</v>
      </c>
      <c r="O104" s="23">
        <v>300000</v>
      </c>
      <c r="P104" s="25">
        <v>107.55</v>
      </c>
      <c r="Q104" s="23">
        <v>0</v>
      </c>
      <c r="R104" s="23">
        <v>322.64999999999998</v>
      </c>
      <c r="S104" s="13">
        <v>2.36361917E-4</v>
      </c>
      <c r="T104" s="13">
        <f t="shared" si="4"/>
        <v>3.5391128796613238E-4</v>
      </c>
      <c r="U104" s="61">
        <f>+R104/'סכום נכסי הקרן'!$C$42</f>
        <v>8.7424308679033243E-5</v>
      </c>
    </row>
    <row r="105" spans="2:21" ht="13.5" thickBot="1" x14ac:dyDescent="0.25">
      <c r="B105" s="57" t="s">
        <v>449</v>
      </c>
      <c r="C105" s="14" t="s">
        <v>450</v>
      </c>
      <c r="D105" s="14" t="s">
        <v>162</v>
      </c>
      <c r="E105" s="14" t="s">
        <v>239</v>
      </c>
      <c r="F105" s="21">
        <v>230</v>
      </c>
      <c r="G105" s="14" t="s">
        <v>446</v>
      </c>
      <c r="H105" s="14" t="s">
        <v>441</v>
      </c>
      <c r="I105" s="14" t="s">
        <v>96</v>
      </c>
      <c r="J105" s="53" t="s">
        <v>2477</v>
      </c>
      <c r="K105" s="23">
        <v>9.1</v>
      </c>
      <c r="L105" s="14" t="s">
        <v>49</v>
      </c>
      <c r="M105" s="13">
        <v>5.7999999999999996E-3</v>
      </c>
      <c r="N105" s="13">
        <v>2.81E-2</v>
      </c>
      <c r="O105" s="23">
        <v>1662000</v>
      </c>
      <c r="P105" s="25">
        <v>89.1</v>
      </c>
      <c r="Q105" s="23">
        <v>0</v>
      </c>
      <c r="R105" s="23">
        <v>1480.8420000000001</v>
      </c>
      <c r="S105" s="13">
        <v>3.4743489769999999E-3</v>
      </c>
      <c r="T105" s="13">
        <f t="shared" si="4"/>
        <v>1.6243195397314225E-3</v>
      </c>
      <c r="U105" s="61">
        <f>+R105/'סכום נכסי הקרן'!$C$42</f>
        <v>4.0124465554897555E-4</v>
      </c>
    </row>
    <row r="106" spans="2:21" ht="13.5" thickBot="1" x14ac:dyDescent="0.25">
      <c r="B106" s="57" t="s">
        <v>451</v>
      </c>
      <c r="C106" s="14" t="s">
        <v>452</v>
      </c>
      <c r="D106" s="14" t="s">
        <v>162</v>
      </c>
      <c r="E106" s="14" t="s">
        <v>239</v>
      </c>
      <c r="F106" s="21">
        <v>1327</v>
      </c>
      <c r="G106" s="14" t="s">
        <v>240</v>
      </c>
      <c r="H106" s="14" t="s">
        <v>441</v>
      </c>
      <c r="I106" s="14" t="s">
        <v>96</v>
      </c>
      <c r="J106" s="53" t="s">
        <v>2477</v>
      </c>
      <c r="K106" s="23">
        <v>0.85</v>
      </c>
      <c r="L106" s="14" t="s">
        <v>49</v>
      </c>
      <c r="M106" s="13">
        <v>2.5000000000000001E-2</v>
      </c>
      <c r="N106" s="13">
        <v>2.29E-2</v>
      </c>
      <c r="O106" s="23">
        <v>1604617.92</v>
      </c>
      <c r="P106" s="25">
        <v>112.23</v>
      </c>
      <c r="Q106" s="23">
        <v>0</v>
      </c>
      <c r="R106" s="23">
        <v>1800.8626899999999</v>
      </c>
      <c r="S106" s="13">
        <v>3.407450499E-3</v>
      </c>
      <c r="T106" s="13">
        <f t="shared" si="4"/>
        <v>1.9753467660562646E-3</v>
      </c>
      <c r="U106" s="61">
        <f>+R106/'סכום נכסי הקרן'!$C$42</f>
        <v>4.879565340124412E-4</v>
      </c>
    </row>
    <row r="107" spans="2:21" ht="13.5" thickBot="1" x14ac:dyDescent="0.25">
      <c r="B107" s="57" t="s">
        <v>453</v>
      </c>
      <c r="C107" s="14" t="s">
        <v>454</v>
      </c>
      <c r="D107" s="14" t="s">
        <v>162</v>
      </c>
      <c r="E107" s="14" t="s">
        <v>239</v>
      </c>
      <c r="F107" s="21">
        <v>1327</v>
      </c>
      <c r="G107" s="14" t="s">
        <v>240</v>
      </c>
      <c r="H107" s="14" t="s">
        <v>441</v>
      </c>
      <c r="I107" s="14" t="s">
        <v>96</v>
      </c>
      <c r="J107" s="53" t="s">
        <v>2477</v>
      </c>
      <c r="K107" s="23">
        <v>3.25</v>
      </c>
      <c r="L107" s="14" t="s">
        <v>49</v>
      </c>
      <c r="M107" s="13">
        <v>3.3500000000000002E-2</v>
      </c>
      <c r="N107" s="13">
        <v>2.81E-2</v>
      </c>
      <c r="O107" s="23">
        <v>500000</v>
      </c>
      <c r="P107" s="25">
        <v>114.41</v>
      </c>
      <c r="Q107" s="23">
        <v>0</v>
      </c>
      <c r="R107" s="23">
        <v>572.04999999999995</v>
      </c>
      <c r="S107" s="13">
        <v>7.5026674900000002E-4</v>
      </c>
      <c r="T107" s="13">
        <f t="shared" si="4"/>
        <v>6.2747544485053776E-4</v>
      </c>
      <c r="U107" s="61">
        <f>+R107/'סכום נכסי הקרן'!$C$42</f>
        <v>1.5500100970042139E-4</v>
      </c>
    </row>
    <row r="108" spans="2:21" ht="13.5" thickBot="1" x14ac:dyDescent="0.25">
      <c r="B108" s="57" t="s">
        <v>455</v>
      </c>
      <c r="C108" s="14" t="s">
        <v>456</v>
      </c>
      <c r="D108" s="14" t="s">
        <v>162</v>
      </c>
      <c r="E108" s="14" t="s">
        <v>239</v>
      </c>
      <c r="F108" s="21">
        <v>1153</v>
      </c>
      <c r="G108" s="14" t="s">
        <v>256</v>
      </c>
      <c r="H108" s="14" t="s">
        <v>441</v>
      </c>
      <c r="I108" s="14" t="s">
        <v>96</v>
      </c>
      <c r="J108" s="53" t="s">
        <v>2477</v>
      </c>
      <c r="K108" s="23">
        <v>2.41</v>
      </c>
      <c r="L108" s="14" t="s">
        <v>49</v>
      </c>
      <c r="M108" s="13">
        <v>2.3199999999999998E-2</v>
      </c>
      <c r="N108" s="13">
        <v>2.5499999999999998E-2</v>
      </c>
      <c r="O108" s="23">
        <v>1</v>
      </c>
      <c r="P108" s="26">
        <v>5612952</v>
      </c>
      <c r="Q108" s="23">
        <v>0</v>
      </c>
      <c r="R108" s="23">
        <v>56.129519999999999</v>
      </c>
      <c r="S108" s="13">
        <v>1.6666666599999999E-4</v>
      </c>
      <c r="T108" s="13">
        <f t="shared" si="4"/>
        <v>6.1567862129616573E-5</v>
      </c>
      <c r="U108" s="61">
        <f>+R108/'סכום נכסי הקרן'!$C$42</f>
        <v>1.520869202692072E-5</v>
      </c>
    </row>
    <row r="109" spans="2:21" ht="13.5" thickBot="1" x14ac:dyDescent="0.25">
      <c r="B109" s="57" t="s">
        <v>457</v>
      </c>
      <c r="C109" s="14" t="s">
        <v>458</v>
      </c>
      <c r="D109" s="14" t="s">
        <v>162</v>
      </c>
      <c r="E109" s="14" t="s">
        <v>239</v>
      </c>
      <c r="F109" s="21">
        <v>1153</v>
      </c>
      <c r="G109" s="14" t="s">
        <v>256</v>
      </c>
      <c r="H109" s="14" t="s">
        <v>441</v>
      </c>
      <c r="I109" s="14" t="s">
        <v>96</v>
      </c>
      <c r="J109" s="53" t="s">
        <v>2477</v>
      </c>
      <c r="K109" s="23">
        <v>4.1399999999999997</v>
      </c>
      <c r="L109" s="14" t="s">
        <v>49</v>
      </c>
      <c r="M109" s="13">
        <v>1.09E-2</v>
      </c>
      <c r="N109" s="13">
        <v>3.4599999999999999E-2</v>
      </c>
      <c r="O109" s="23">
        <v>76</v>
      </c>
      <c r="P109" s="26">
        <v>4925250</v>
      </c>
      <c r="Q109" s="23">
        <v>0</v>
      </c>
      <c r="R109" s="23">
        <v>3743.19</v>
      </c>
      <c r="S109" s="13">
        <v>4.1852524909999998E-3</v>
      </c>
      <c r="T109" s="13">
        <f t="shared" si="4"/>
        <v>4.1058645405298222E-3</v>
      </c>
      <c r="U109" s="61">
        <f>+R109/'סכום נכסי הקרן'!$C$42</f>
        <v>1.0142439113722933E-3</v>
      </c>
    </row>
    <row r="110" spans="2:21" ht="13.5" thickBot="1" x14ac:dyDescent="0.25">
      <c r="B110" s="57" t="s">
        <v>459</v>
      </c>
      <c r="C110" s="14" t="s">
        <v>460</v>
      </c>
      <c r="D110" s="14" t="s">
        <v>162</v>
      </c>
      <c r="E110" s="14" t="s">
        <v>239</v>
      </c>
      <c r="F110" s="21">
        <v>1153</v>
      </c>
      <c r="G110" s="14" t="s">
        <v>256</v>
      </c>
      <c r="H110" s="14" t="s">
        <v>441</v>
      </c>
      <c r="I110" s="14" t="s">
        <v>96</v>
      </c>
      <c r="J110" s="53" t="s">
        <v>2477</v>
      </c>
      <c r="K110" s="23">
        <v>4.78</v>
      </c>
      <c r="L110" s="14" t="s">
        <v>49</v>
      </c>
      <c r="M110" s="13">
        <v>2.9899999999999999E-2</v>
      </c>
      <c r="N110" s="13">
        <v>3.44E-2</v>
      </c>
      <c r="O110" s="23">
        <v>53</v>
      </c>
      <c r="P110" s="26">
        <v>5209470</v>
      </c>
      <c r="Q110" s="23">
        <v>0</v>
      </c>
      <c r="R110" s="23">
        <v>2761.0191</v>
      </c>
      <c r="S110" s="13">
        <v>3.3124999999999999E-3</v>
      </c>
      <c r="T110" s="13">
        <f t="shared" si="4"/>
        <v>3.02853192555429E-3</v>
      </c>
      <c r="U110" s="61">
        <f>+R110/'סכום נכסי הקרן'!$C$42</f>
        <v>7.4811773149575879E-4</v>
      </c>
    </row>
    <row r="111" spans="2:21" ht="13.5" thickBot="1" x14ac:dyDescent="0.25">
      <c r="B111" s="57" t="s">
        <v>461</v>
      </c>
      <c r="C111" s="14" t="s">
        <v>462</v>
      </c>
      <c r="D111" s="14" t="s">
        <v>162</v>
      </c>
      <c r="E111" s="14" t="s">
        <v>239</v>
      </c>
      <c r="F111" s="21">
        <v>748</v>
      </c>
      <c r="G111" s="14" t="s">
        <v>256</v>
      </c>
      <c r="H111" s="14" t="s">
        <v>441</v>
      </c>
      <c r="I111" s="14" t="s">
        <v>96</v>
      </c>
      <c r="J111" s="53" t="s">
        <v>2477</v>
      </c>
      <c r="K111" s="23">
        <v>1.81</v>
      </c>
      <c r="L111" s="14" t="s">
        <v>49</v>
      </c>
      <c r="M111" s="13">
        <v>1.46E-2</v>
      </c>
      <c r="N111" s="13">
        <v>2.4400000000000002E-2</v>
      </c>
      <c r="O111" s="23">
        <v>2</v>
      </c>
      <c r="P111" s="26">
        <v>5454999</v>
      </c>
      <c r="Q111" s="23">
        <v>0</v>
      </c>
      <c r="R111" s="23">
        <v>109.09998</v>
      </c>
      <c r="S111" s="13">
        <v>7.5094807194082499E-5</v>
      </c>
      <c r="T111" s="13">
        <f t="shared" si="4"/>
        <v>1.1967058558462509E-4</v>
      </c>
      <c r="U111" s="61">
        <f>+R111/'סכום נכסי הקרן'!$C$42</f>
        <v>2.9561414313951196E-5</v>
      </c>
    </row>
    <row r="112" spans="2:21" ht="13.5" thickBot="1" x14ac:dyDescent="0.25">
      <c r="B112" s="57" t="s">
        <v>463</v>
      </c>
      <c r="C112" s="14" t="s">
        <v>464</v>
      </c>
      <c r="D112" s="14" t="s">
        <v>162</v>
      </c>
      <c r="E112" s="14" t="s">
        <v>239</v>
      </c>
      <c r="F112" s="21">
        <v>748</v>
      </c>
      <c r="G112" s="14" t="s">
        <v>256</v>
      </c>
      <c r="H112" s="14" t="s">
        <v>441</v>
      </c>
      <c r="I112" s="14" t="s">
        <v>96</v>
      </c>
      <c r="J112" s="53" t="s">
        <v>2477</v>
      </c>
      <c r="K112" s="23">
        <v>3.82</v>
      </c>
      <c r="L112" s="14" t="s">
        <v>49</v>
      </c>
      <c r="M112" s="13">
        <v>2E-3</v>
      </c>
      <c r="N112" s="13">
        <v>3.0599999999999999E-2</v>
      </c>
      <c r="O112" s="23">
        <v>10</v>
      </c>
      <c r="P112" s="26">
        <v>4882000</v>
      </c>
      <c r="Q112" s="23">
        <v>0</v>
      </c>
      <c r="R112" s="23">
        <v>488.2</v>
      </c>
      <c r="S112" s="13">
        <v>8.7244808900000003E-4</v>
      </c>
      <c r="T112" s="13">
        <f t="shared" si="4"/>
        <v>5.3550128865664294E-4</v>
      </c>
      <c r="U112" s="61">
        <f>+R112/'סכום נכסי הקרן'!$C$42</f>
        <v>1.3228125677081676E-4</v>
      </c>
    </row>
    <row r="113" spans="2:21" ht="13.5" thickBot="1" x14ac:dyDescent="0.25">
      <c r="B113" s="57" t="s">
        <v>465</v>
      </c>
      <c r="C113" s="14" t="s">
        <v>466</v>
      </c>
      <c r="D113" s="14" t="s">
        <v>162</v>
      </c>
      <c r="E113" s="14" t="s">
        <v>239</v>
      </c>
      <c r="F113" s="21">
        <v>748</v>
      </c>
      <c r="G113" s="14" t="s">
        <v>256</v>
      </c>
      <c r="H113" s="14" t="s">
        <v>441</v>
      </c>
      <c r="I113" s="14" t="s">
        <v>96</v>
      </c>
      <c r="J113" s="53" t="s">
        <v>2477</v>
      </c>
      <c r="K113" s="23">
        <v>4.62</v>
      </c>
      <c r="L113" s="14" t="s">
        <v>49</v>
      </c>
      <c r="M113" s="13">
        <v>3.1699999999999999E-2</v>
      </c>
      <c r="N113" s="13">
        <v>3.32E-2</v>
      </c>
      <c r="O113" s="23">
        <v>97</v>
      </c>
      <c r="P113" s="26">
        <v>5151111</v>
      </c>
      <c r="Q113" s="23">
        <v>0</v>
      </c>
      <c r="R113" s="23">
        <v>4996.5776699999997</v>
      </c>
      <c r="S113" s="13">
        <v>5.7430432199999997E-3</v>
      </c>
      <c r="T113" s="13">
        <f t="shared" si="4"/>
        <v>5.480691890942249E-3</v>
      </c>
      <c r="U113" s="61">
        <f>+R113/'סכום נכסי הקרן'!$C$42</f>
        <v>1.353858201025398E-3</v>
      </c>
    </row>
    <row r="114" spans="2:21" ht="13.5" thickBot="1" x14ac:dyDescent="0.25">
      <c r="B114" s="57" t="s">
        <v>467</v>
      </c>
      <c r="C114" s="14" t="s">
        <v>468</v>
      </c>
      <c r="D114" s="14" t="s">
        <v>162</v>
      </c>
      <c r="E114" s="14" t="s">
        <v>239</v>
      </c>
      <c r="F114" s="21">
        <v>2072</v>
      </c>
      <c r="G114" s="14" t="s">
        <v>469</v>
      </c>
      <c r="H114" s="14" t="s">
        <v>441</v>
      </c>
      <c r="I114" s="14" t="s">
        <v>96</v>
      </c>
      <c r="J114" s="53" t="s">
        <v>2477</v>
      </c>
      <c r="K114" s="23">
        <v>3.4</v>
      </c>
      <c r="L114" s="14" t="s">
        <v>49</v>
      </c>
      <c r="M114" s="13">
        <v>2.1999999999999999E-2</v>
      </c>
      <c r="N114" s="13">
        <v>2.8199999999999999E-2</v>
      </c>
      <c r="O114" s="23">
        <v>300000</v>
      </c>
      <c r="P114" s="25">
        <v>101.61</v>
      </c>
      <c r="Q114" s="23">
        <v>0</v>
      </c>
      <c r="R114" s="23">
        <v>304.83</v>
      </c>
      <c r="S114" s="13">
        <v>7.9629246199999998E-4</v>
      </c>
      <c r="T114" s="13">
        <f t="shared" si="4"/>
        <v>3.3436472310775182E-4</v>
      </c>
      <c r="U114" s="61">
        <f>+R114/'סכום נכסי הקרן'!$C$42</f>
        <v>8.2595853136927644E-5</v>
      </c>
    </row>
    <row r="115" spans="2:21" ht="13.5" thickBot="1" x14ac:dyDescent="0.25">
      <c r="B115" s="57" t="s">
        <v>470</v>
      </c>
      <c r="C115" s="14" t="s">
        <v>471</v>
      </c>
      <c r="D115" s="14" t="s">
        <v>162</v>
      </c>
      <c r="E115" s="14" t="s">
        <v>239</v>
      </c>
      <c r="F115" s="21">
        <v>1248</v>
      </c>
      <c r="G115" s="14" t="s">
        <v>256</v>
      </c>
      <c r="H115" s="14" t="s">
        <v>441</v>
      </c>
      <c r="I115" s="14" t="s">
        <v>96</v>
      </c>
      <c r="J115" s="53" t="s">
        <v>2477</v>
      </c>
      <c r="K115" s="23">
        <v>2.96</v>
      </c>
      <c r="L115" s="14" t="s">
        <v>49</v>
      </c>
      <c r="M115" s="13">
        <v>2E-3</v>
      </c>
      <c r="N115" s="13">
        <v>2.0899999999999998E-2</v>
      </c>
      <c r="O115" s="23">
        <v>380000</v>
      </c>
      <c r="P115" s="25">
        <v>105.61</v>
      </c>
      <c r="Q115" s="23">
        <v>0</v>
      </c>
      <c r="R115" s="23">
        <v>401.31799999999998</v>
      </c>
      <c r="S115" s="13">
        <v>4.5098183400000001E-4</v>
      </c>
      <c r="T115" s="13">
        <f t="shared" si="4"/>
        <v>4.4020136452500326E-4</v>
      </c>
      <c r="U115" s="61">
        <f>+R115/'סכום נכסי הקרן'!$C$42</f>
        <v>1.0873996191059124E-4</v>
      </c>
    </row>
    <row r="116" spans="2:21" ht="13.5" thickBot="1" x14ac:dyDescent="0.25">
      <c r="B116" s="57" t="s">
        <v>472</v>
      </c>
      <c r="C116" s="14" t="s">
        <v>473</v>
      </c>
      <c r="D116" s="14" t="s">
        <v>162</v>
      </c>
      <c r="E116" s="14" t="s">
        <v>239</v>
      </c>
      <c r="F116" s="21">
        <v>1248</v>
      </c>
      <c r="G116" s="14" t="s">
        <v>256</v>
      </c>
      <c r="H116" s="14" t="s">
        <v>441</v>
      </c>
      <c r="I116" s="14" t="s">
        <v>96</v>
      </c>
      <c r="J116" s="53" t="s">
        <v>2477</v>
      </c>
      <c r="K116" s="23">
        <v>0.41</v>
      </c>
      <c r="L116" s="14" t="s">
        <v>49</v>
      </c>
      <c r="M116" s="13">
        <v>6.7999999999999996E-3</v>
      </c>
      <c r="N116" s="13">
        <v>3.5400000000000001E-2</v>
      </c>
      <c r="O116" s="23">
        <v>658826.46</v>
      </c>
      <c r="P116" s="25">
        <v>111.23</v>
      </c>
      <c r="Q116" s="23">
        <v>0</v>
      </c>
      <c r="R116" s="23">
        <v>732.81267000000003</v>
      </c>
      <c r="S116" s="13">
        <v>2.9381939330000001E-3</v>
      </c>
      <c r="T116" s="13">
        <f t="shared" si="4"/>
        <v>8.0381427515140353E-4</v>
      </c>
      <c r="U116" s="61">
        <f>+R116/'סכום נכסי הקרן'!$C$42</f>
        <v>1.9856079673326058E-4</v>
      </c>
    </row>
    <row r="117" spans="2:21" ht="13.5" thickBot="1" x14ac:dyDescent="0.25">
      <c r="B117" s="57" t="s">
        <v>474</v>
      </c>
      <c r="C117" s="14" t="s">
        <v>475</v>
      </c>
      <c r="D117" s="14" t="s">
        <v>162</v>
      </c>
      <c r="E117" s="14" t="s">
        <v>239</v>
      </c>
      <c r="F117" s="21">
        <v>1248</v>
      </c>
      <c r="G117" s="14" t="s">
        <v>256</v>
      </c>
      <c r="H117" s="14" t="s">
        <v>441</v>
      </c>
      <c r="I117" s="14" t="s">
        <v>96</v>
      </c>
      <c r="J117" s="53" t="s">
        <v>2477</v>
      </c>
      <c r="K117" s="23">
        <v>3.7</v>
      </c>
      <c r="L117" s="14" t="s">
        <v>49</v>
      </c>
      <c r="M117" s="13">
        <v>2E-3</v>
      </c>
      <c r="N117" s="13">
        <v>2.1899999999999999E-2</v>
      </c>
      <c r="O117" s="23">
        <v>4121000</v>
      </c>
      <c r="P117" s="25">
        <v>101.07</v>
      </c>
      <c r="Q117" s="23">
        <v>0</v>
      </c>
      <c r="R117" s="23">
        <v>4165.0946999999996</v>
      </c>
      <c r="S117" s="13">
        <v>5.1199479180000004E-3</v>
      </c>
      <c r="T117" s="13">
        <f t="shared" si="4"/>
        <v>4.5686472331563973E-3</v>
      </c>
      <c r="U117" s="61">
        <f>+R117/'סכום נכסי הקרן'!$C$42</f>
        <v>1.1285619858366818E-3</v>
      </c>
    </row>
    <row r="118" spans="2:21" ht="13.5" thickBot="1" x14ac:dyDescent="0.25">
      <c r="B118" s="57" t="s">
        <v>476</v>
      </c>
      <c r="C118" s="14" t="s">
        <v>477</v>
      </c>
      <c r="D118" s="14" t="s">
        <v>162</v>
      </c>
      <c r="E118" s="14" t="s">
        <v>239</v>
      </c>
      <c r="F118" s="21">
        <v>1248</v>
      </c>
      <c r="G118" s="14" t="s">
        <v>256</v>
      </c>
      <c r="H118" s="14" t="s">
        <v>441</v>
      </c>
      <c r="I118" s="14" t="s">
        <v>96</v>
      </c>
      <c r="J118" s="53" t="s">
        <v>2477</v>
      </c>
      <c r="K118" s="23">
        <v>5.26</v>
      </c>
      <c r="L118" s="14" t="s">
        <v>49</v>
      </c>
      <c r="M118" s="13">
        <v>2.5899999999999999E-2</v>
      </c>
      <c r="N118" s="13">
        <v>2.3699999999999999E-2</v>
      </c>
      <c r="O118" s="23">
        <v>555000</v>
      </c>
      <c r="P118" s="26">
        <v>101</v>
      </c>
      <c r="Q118" s="23">
        <v>0</v>
      </c>
      <c r="R118" s="23">
        <v>560.54999999999995</v>
      </c>
      <c r="S118" s="13">
        <v>1.2333333330000001E-3</v>
      </c>
      <c r="T118" s="13">
        <f t="shared" si="4"/>
        <v>6.1486121949299699E-4</v>
      </c>
      <c r="U118" s="61">
        <f>+R118/'סכום נכסי הקרן'!$C$42</f>
        <v>1.5188500303744639E-4</v>
      </c>
    </row>
    <row r="119" spans="2:21" ht="13.5" thickBot="1" x14ac:dyDescent="0.25">
      <c r="B119" s="57" t="s">
        <v>478</v>
      </c>
      <c r="C119" s="14" t="s">
        <v>479</v>
      </c>
      <c r="D119" s="14" t="s">
        <v>162</v>
      </c>
      <c r="E119" s="14" t="s">
        <v>239</v>
      </c>
      <c r="F119" s="21">
        <v>613</v>
      </c>
      <c r="G119" s="14" t="s">
        <v>240</v>
      </c>
      <c r="H119" s="14" t="s">
        <v>480</v>
      </c>
      <c r="I119" s="14" t="s">
        <v>284</v>
      </c>
      <c r="J119" s="53" t="s">
        <v>2477</v>
      </c>
      <c r="K119" s="23">
        <v>3.9</v>
      </c>
      <c r="L119" s="14" t="s">
        <v>49</v>
      </c>
      <c r="M119" s="13">
        <v>2.4E-2</v>
      </c>
      <c r="N119" s="13">
        <v>2.5600000000000001E-2</v>
      </c>
      <c r="O119" s="23">
        <v>2475803.62</v>
      </c>
      <c r="P119" s="25">
        <v>112.91</v>
      </c>
      <c r="Q119" s="23">
        <v>0</v>
      </c>
      <c r="R119" s="23">
        <v>2795.4298699999999</v>
      </c>
      <c r="S119" s="13">
        <v>2.2971950759999998E-3</v>
      </c>
      <c r="T119" s="13">
        <f t="shared" si="4"/>
        <v>3.0662767262070291E-3</v>
      </c>
      <c r="U119" s="61">
        <f>+R119/'סכום נכסי הקרן'!$C$42</f>
        <v>7.5744157398255005E-4</v>
      </c>
    </row>
    <row r="120" spans="2:21" ht="13.5" thickBot="1" x14ac:dyDescent="0.25">
      <c r="B120" s="57" t="s">
        <v>481</v>
      </c>
      <c r="C120" s="14" t="s">
        <v>482</v>
      </c>
      <c r="D120" s="14" t="s">
        <v>162</v>
      </c>
      <c r="E120" s="14" t="s">
        <v>239</v>
      </c>
      <c r="F120" s="21">
        <v>613</v>
      </c>
      <c r="G120" s="14" t="s">
        <v>240</v>
      </c>
      <c r="H120" s="14" t="s">
        <v>480</v>
      </c>
      <c r="I120" s="14" t="s">
        <v>284</v>
      </c>
      <c r="J120" s="53" t="s">
        <v>2477</v>
      </c>
      <c r="K120" s="23">
        <v>6.06</v>
      </c>
      <c r="L120" s="14" t="s">
        <v>49</v>
      </c>
      <c r="M120" s="13">
        <v>1.4999999999999999E-2</v>
      </c>
      <c r="N120" s="13">
        <v>3.0800000000000001E-2</v>
      </c>
      <c r="O120" s="23">
        <v>1410000</v>
      </c>
      <c r="P120" s="25">
        <v>98.18</v>
      </c>
      <c r="Q120" s="23">
        <v>0</v>
      </c>
      <c r="R120" s="23">
        <v>1384.338</v>
      </c>
      <c r="S120" s="13">
        <v>5.3862865140000002E-3</v>
      </c>
      <c r="T120" s="13">
        <f t="shared" si="4"/>
        <v>1.5184653480875864E-3</v>
      </c>
      <c r="U120" s="61">
        <f>+R120/'סכום נכסי הקרן'!$C$42</f>
        <v>3.7509621146169386E-4</v>
      </c>
    </row>
    <row r="121" spans="2:21" ht="13.5" thickBot="1" x14ac:dyDescent="0.25">
      <c r="B121" s="57" t="s">
        <v>483</v>
      </c>
      <c r="C121" s="14" t="s">
        <v>484</v>
      </c>
      <c r="D121" s="14" t="s">
        <v>162</v>
      </c>
      <c r="E121" s="14" t="s">
        <v>239</v>
      </c>
      <c r="F121" s="21">
        <v>231</v>
      </c>
      <c r="G121" s="14" t="s">
        <v>256</v>
      </c>
      <c r="H121" s="14" t="s">
        <v>441</v>
      </c>
      <c r="I121" s="14" t="s">
        <v>96</v>
      </c>
      <c r="J121" s="53" t="s">
        <v>2477</v>
      </c>
      <c r="K121" s="23">
        <v>0.98</v>
      </c>
      <c r="L121" s="14" t="s">
        <v>49</v>
      </c>
      <c r="M121" s="13">
        <v>1.9E-2</v>
      </c>
      <c r="N121" s="13">
        <v>2.1899999999999999E-2</v>
      </c>
      <c r="O121" s="23">
        <v>60</v>
      </c>
      <c r="P121" s="26">
        <v>5475488</v>
      </c>
      <c r="Q121" s="23">
        <v>0</v>
      </c>
      <c r="R121" s="23">
        <v>3285.2928000000002</v>
      </c>
      <c r="S121" s="13">
        <v>2.7525461049999998E-3</v>
      </c>
      <c r="T121" s="13">
        <f t="shared" si="4"/>
        <v>3.6036020647570478E-3</v>
      </c>
      <c r="U121" s="61">
        <f>+R121/'סכום נכסי הקרן'!$C$42</f>
        <v>8.901734134455461E-4</v>
      </c>
    </row>
    <row r="122" spans="2:21" ht="13.5" thickBot="1" x14ac:dyDescent="0.25">
      <c r="B122" s="57" t="s">
        <v>485</v>
      </c>
      <c r="C122" s="14" t="s">
        <v>486</v>
      </c>
      <c r="D122" s="14" t="s">
        <v>162</v>
      </c>
      <c r="E122" s="14" t="s">
        <v>239</v>
      </c>
      <c r="F122" s="21">
        <v>231</v>
      </c>
      <c r="G122" s="14" t="s">
        <v>256</v>
      </c>
      <c r="H122" s="14" t="s">
        <v>441</v>
      </c>
      <c r="I122" s="14" t="s">
        <v>96</v>
      </c>
      <c r="J122" s="53" t="s">
        <v>2477</v>
      </c>
      <c r="K122" s="23">
        <v>4.13</v>
      </c>
      <c r="L122" s="14" t="s">
        <v>49</v>
      </c>
      <c r="M122" s="13">
        <v>3.3099999999999997E-2</v>
      </c>
      <c r="N122" s="13">
        <v>3.61E-2</v>
      </c>
      <c r="O122" s="23">
        <v>69</v>
      </c>
      <c r="P122" s="26">
        <v>5205991</v>
      </c>
      <c r="Q122" s="23">
        <v>0</v>
      </c>
      <c r="R122" s="23">
        <v>3592.1337899999999</v>
      </c>
      <c r="S122" s="13">
        <v>4.9183833479999996E-3</v>
      </c>
      <c r="T122" s="13">
        <f t="shared" si="4"/>
        <v>3.9401726209997347E-3</v>
      </c>
      <c r="U122" s="61">
        <f>+R122/'סכום נכסי הקרן'!$C$42</f>
        <v>9.7331415860327155E-4</v>
      </c>
    </row>
    <row r="123" spans="2:21" ht="13.5" thickBot="1" x14ac:dyDescent="0.25">
      <c r="B123" s="57" t="s">
        <v>487</v>
      </c>
      <c r="C123" s="14" t="s">
        <v>488</v>
      </c>
      <c r="D123" s="14" t="s">
        <v>162</v>
      </c>
      <c r="E123" s="14" t="s">
        <v>239</v>
      </c>
      <c r="F123" s="21">
        <v>1514</v>
      </c>
      <c r="G123" s="14" t="s">
        <v>240</v>
      </c>
      <c r="H123" s="14" t="s">
        <v>480</v>
      </c>
      <c r="I123" s="14" t="s">
        <v>284</v>
      </c>
      <c r="J123" s="53" t="s">
        <v>2477</v>
      </c>
      <c r="K123" s="23">
        <v>0.52</v>
      </c>
      <c r="L123" s="14" t="s">
        <v>49</v>
      </c>
      <c r="M123" s="13">
        <v>2.75E-2</v>
      </c>
      <c r="N123" s="13">
        <v>3.1800000000000002E-2</v>
      </c>
      <c r="O123" s="23">
        <v>14555.7</v>
      </c>
      <c r="P123" s="25">
        <v>113.88</v>
      </c>
      <c r="Q123" s="23">
        <v>0</v>
      </c>
      <c r="R123" s="23">
        <v>16.576029999999999</v>
      </c>
      <c r="S123" s="13">
        <v>1.05292025E-4</v>
      </c>
      <c r="T123" s="13">
        <f t="shared" si="4"/>
        <v>1.8182067648117928E-5</v>
      </c>
      <c r="U123" s="61">
        <f>+R123/'סכום נכסי הקרן'!$C$42</f>
        <v>4.4913930370150797E-6</v>
      </c>
    </row>
    <row r="124" spans="2:21" ht="13.5" thickBot="1" x14ac:dyDescent="0.25">
      <c r="B124" s="57" t="s">
        <v>489</v>
      </c>
      <c r="C124" s="14" t="s">
        <v>490</v>
      </c>
      <c r="D124" s="14" t="s">
        <v>162</v>
      </c>
      <c r="E124" s="14" t="s">
        <v>239</v>
      </c>
      <c r="F124" s="21">
        <v>1514</v>
      </c>
      <c r="G124" s="14" t="s">
        <v>240</v>
      </c>
      <c r="H124" s="14" t="s">
        <v>480</v>
      </c>
      <c r="I124" s="14" t="s">
        <v>284</v>
      </c>
      <c r="J124" s="53" t="s">
        <v>2477</v>
      </c>
      <c r="K124" s="23">
        <v>3.63</v>
      </c>
      <c r="L124" s="14" t="s">
        <v>49</v>
      </c>
      <c r="M124" s="13">
        <v>1.9599999999999999E-2</v>
      </c>
      <c r="N124" s="13">
        <v>2.6599999999999999E-2</v>
      </c>
      <c r="O124" s="23">
        <v>520000</v>
      </c>
      <c r="P124" s="25">
        <v>109.84</v>
      </c>
      <c r="Q124" s="23">
        <v>0</v>
      </c>
      <c r="R124" s="23">
        <v>571.16800000000001</v>
      </c>
      <c r="S124" s="13">
        <v>4.9474732800000002E-4</v>
      </c>
      <c r="T124" s="13">
        <f t="shared" si="4"/>
        <v>6.2650798861007249E-4</v>
      </c>
      <c r="U124" s="61">
        <f>+R124/'סכום נכסי הקרן'!$C$42</f>
        <v>1.547620255372263E-4</v>
      </c>
    </row>
    <row r="125" spans="2:21" ht="13.5" thickBot="1" x14ac:dyDescent="0.25">
      <c r="B125" s="57" t="s">
        <v>491</v>
      </c>
      <c r="C125" s="14" t="s">
        <v>492</v>
      </c>
      <c r="D125" s="14" t="s">
        <v>162</v>
      </c>
      <c r="E125" s="14" t="s">
        <v>239</v>
      </c>
      <c r="F125" s="21">
        <v>1514</v>
      </c>
      <c r="G125" s="14" t="s">
        <v>240</v>
      </c>
      <c r="H125" s="14" t="s">
        <v>480</v>
      </c>
      <c r="I125" s="14" t="s">
        <v>284</v>
      </c>
      <c r="J125" s="53" t="s">
        <v>2477</v>
      </c>
      <c r="K125" s="23">
        <v>5.83</v>
      </c>
      <c r="L125" s="14" t="s">
        <v>49</v>
      </c>
      <c r="M125" s="13">
        <v>1.5800000000000002E-2</v>
      </c>
      <c r="N125" s="13">
        <v>3.0599999999999999E-2</v>
      </c>
      <c r="O125" s="23">
        <v>3332566.99</v>
      </c>
      <c r="P125" s="25">
        <v>102.86</v>
      </c>
      <c r="Q125" s="23">
        <v>0</v>
      </c>
      <c r="R125" s="23">
        <v>3427.8784099999998</v>
      </c>
      <c r="S125" s="13">
        <v>2.8067271889999999E-3</v>
      </c>
      <c r="T125" s="13">
        <f t="shared" si="4"/>
        <v>3.7600026749555183E-3</v>
      </c>
      <c r="U125" s="61">
        <f>+R125/'סכום נכסי הקרן'!$C$42</f>
        <v>9.2880799699375071E-4</v>
      </c>
    </row>
    <row r="126" spans="2:21" ht="13.5" thickBot="1" x14ac:dyDescent="0.25">
      <c r="B126" s="57" t="s">
        <v>493</v>
      </c>
      <c r="C126" s="14" t="s">
        <v>494</v>
      </c>
      <c r="D126" s="14" t="s">
        <v>162</v>
      </c>
      <c r="E126" s="14" t="s">
        <v>239</v>
      </c>
      <c r="F126" s="21">
        <v>1527</v>
      </c>
      <c r="G126" s="14" t="s">
        <v>375</v>
      </c>
      <c r="H126" s="14" t="s">
        <v>441</v>
      </c>
      <c r="I126" s="14" t="s">
        <v>96</v>
      </c>
      <c r="J126" s="53" t="s">
        <v>2477</v>
      </c>
      <c r="K126" s="23">
        <v>7.37</v>
      </c>
      <c r="L126" s="14" t="s">
        <v>49</v>
      </c>
      <c r="M126" s="13">
        <v>2.0899999999999998E-2</v>
      </c>
      <c r="N126" s="13">
        <v>4.0500000000000001E-2</v>
      </c>
      <c r="O126" s="23">
        <v>40</v>
      </c>
      <c r="P126" s="26">
        <v>4810000</v>
      </c>
      <c r="Q126" s="23">
        <v>0</v>
      </c>
      <c r="R126" s="23">
        <v>1924</v>
      </c>
      <c r="S126" s="13">
        <v>1.2956304860000001E-3</v>
      </c>
      <c r="T126" s="13">
        <f t="shared" si="4"/>
        <v>2.1104147467746436E-3</v>
      </c>
      <c r="U126" s="61">
        <f>+R126/'סכום נכסי הקרן'!$C$42</f>
        <v>5.2132146257077318E-4</v>
      </c>
    </row>
    <row r="127" spans="2:21" ht="13.5" thickBot="1" x14ac:dyDescent="0.25">
      <c r="B127" s="57" t="s">
        <v>495</v>
      </c>
      <c r="C127" s="14" t="s">
        <v>496</v>
      </c>
      <c r="D127" s="14" t="s">
        <v>162</v>
      </c>
      <c r="E127" s="14" t="s">
        <v>239</v>
      </c>
      <c r="F127" s="21">
        <v>1349</v>
      </c>
      <c r="G127" s="14" t="s">
        <v>240</v>
      </c>
      <c r="H127" s="14" t="s">
        <v>441</v>
      </c>
      <c r="I127" s="14" t="s">
        <v>96</v>
      </c>
      <c r="J127" s="53" t="s">
        <v>2477</v>
      </c>
      <c r="K127" s="23">
        <v>1.94</v>
      </c>
      <c r="L127" s="14" t="s">
        <v>49</v>
      </c>
      <c r="M127" s="13">
        <v>2.1499999999999998E-2</v>
      </c>
      <c r="N127" s="13">
        <v>2.7E-2</v>
      </c>
      <c r="O127" s="23">
        <v>275000</v>
      </c>
      <c r="P127" s="25">
        <v>112.03</v>
      </c>
      <c r="Q127" s="23">
        <v>0</v>
      </c>
      <c r="R127" s="23">
        <v>308.08249999999998</v>
      </c>
      <c r="S127" s="13">
        <v>1.4021318099999999E-4</v>
      </c>
      <c r="T127" s="13">
        <f t="shared" si="4"/>
        <v>3.3793235510561282E-4</v>
      </c>
      <c r="U127" s="61">
        <f>+R127/'סכום נכסי הקרן'!$C$42</f>
        <v>8.3477141108347311E-5</v>
      </c>
    </row>
    <row r="128" spans="2:21" ht="13.5" thickBot="1" x14ac:dyDescent="0.25">
      <c r="B128" s="57" t="s">
        <v>497</v>
      </c>
      <c r="C128" s="14" t="s">
        <v>498</v>
      </c>
      <c r="D128" s="14" t="s">
        <v>162</v>
      </c>
      <c r="E128" s="14" t="s">
        <v>239</v>
      </c>
      <c r="F128" s="21">
        <v>715</v>
      </c>
      <c r="G128" s="14" t="s">
        <v>499</v>
      </c>
      <c r="H128" s="14" t="s">
        <v>500</v>
      </c>
      <c r="I128" s="14" t="s">
        <v>284</v>
      </c>
      <c r="J128" s="53" t="s">
        <v>2477</v>
      </c>
      <c r="K128" s="23">
        <v>4.59</v>
      </c>
      <c r="L128" s="14" t="s">
        <v>49</v>
      </c>
      <c r="M128" s="13">
        <v>1E-3</v>
      </c>
      <c r="N128" s="13">
        <v>2.6800000000000001E-2</v>
      </c>
      <c r="O128" s="23">
        <v>497368.42</v>
      </c>
      <c r="P128" s="25">
        <v>98.09</v>
      </c>
      <c r="Q128" s="23">
        <v>0</v>
      </c>
      <c r="R128" s="23">
        <v>487.86867999999998</v>
      </c>
      <c r="S128" s="13">
        <v>2.8777199180000002E-3</v>
      </c>
      <c r="T128" s="13">
        <f t="shared" si="4"/>
        <v>5.3513786733964638E-4</v>
      </c>
      <c r="U128" s="61">
        <f>+R128/'סכום נכסי הקרן'!$C$42</f>
        <v>1.3219148326407094E-4</v>
      </c>
    </row>
    <row r="129" spans="2:21" ht="13.5" thickBot="1" x14ac:dyDescent="0.25">
      <c r="B129" s="57" t="s">
        <v>501</v>
      </c>
      <c r="C129" s="14" t="s">
        <v>502</v>
      </c>
      <c r="D129" s="14" t="s">
        <v>162</v>
      </c>
      <c r="E129" s="14" t="s">
        <v>239</v>
      </c>
      <c r="F129" s="21">
        <v>1382</v>
      </c>
      <c r="G129" s="14" t="s">
        <v>303</v>
      </c>
      <c r="H129" s="14" t="s">
        <v>503</v>
      </c>
      <c r="I129" s="14" t="s">
        <v>96</v>
      </c>
      <c r="J129" s="53" t="s">
        <v>2477</v>
      </c>
      <c r="K129" s="23">
        <v>0.34</v>
      </c>
      <c r="L129" s="14" t="s">
        <v>49</v>
      </c>
      <c r="M129" s="13">
        <v>2.2499999999999999E-2</v>
      </c>
      <c r="N129" s="13">
        <v>5.16E-2</v>
      </c>
      <c r="O129" s="23">
        <v>624069.48</v>
      </c>
      <c r="P129" s="25">
        <v>111.76</v>
      </c>
      <c r="Q129" s="23">
        <v>0</v>
      </c>
      <c r="R129" s="23">
        <v>697.46005000000002</v>
      </c>
      <c r="S129" s="13">
        <v>6.7022339530000002E-3</v>
      </c>
      <c r="T129" s="13">
        <f t="shared" si="4"/>
        <v>7.6503636944188157E-4</v>
      </c>
      <c r="U129" s="61">
        <f>+R129/'סכום נכסי הקרן'!$C$42</f>
        <v>1.8898175330077163E-4</v>
      </c>
    </row>
    <row r="130" spans="2:21" ht="13.5" thickBot="1" x14ac:dyDescent="0.25">
      <c r="B130" s="57" t="s">
        <v>504</v>
      </c>
      <c r="C130" s="14" t="s">
        <v>505</v>
      </c>
      <c r="D130" s="14" t="s">
        <v>162</v>
      </c>
      <c r="E130" s="14" t="s">
        <v>239</v>
      </c>
      <c r="F130" s="21">
        <v>1382</v>
      </c>
      <c r="G130" s="14" t="s">
        <v>303</v>
      </c>
      <c r="H130" s="14" t="s">
        <v>503</v>
      </c>
      <c r="I130" s="14" t="s">
        <v>96</v>
      </c>
      <c r="J130" s="53" t="s">
        <v>2477</v>
      </c>
      <c r="K130" s="23">
        <v>1.51</v>
      </c>
      <c r="L130" s="14" t="s">
        <v>49</v>
      </c>
      <c r="M130" s="13">
        <v>1.8499999999999999E-2</v>
      </c>
      <c r="N130" s="13">
        <v>2.9700000000000001E-2</v>
      </c>
      <c r="O130" s="23">
        <v>376425.49</v>
      </c>
      <c r="P130" s="25">
        <v>108.37</v>
      </c>
      <c r="Q130" s="23">
        <v>0</v>
      </c>
      <c r="R130" s="23">
        <v>407.9323</v>
      </c>
      <c r="S130" s="13">
        <v>5.2317044399999995E-4</v>
      </c>
      <c r="T130" s="13">
        <f t="shared" si="4"/>
        <v>4.4745651850607997E-4</v>
      </c>
      <c r="U130" s="61">
        <f>+R130/'סכום נכסי הקרן'!$C$42</f>
        <v>1.105321534645839E-4</v>
      </c>
    </row>
    <row r="131" spans="2:21" ht="13.5" thickBot="1" x14ac:dyDescent="0.25">
      <c r="B131" s="57" t="s">
        <v>506</v>
      </c>
      <c r="C131" s="14" t="s">
        <v>507</v>
      </c>
      <c r="D131" s="14" t="s">
        <v>162</v>
      </c>
      <c r="E131" s="14" t="s">
        <v>239</v>
      </c>
      <c r="F131" s="21">
        <v>1382</v>
      </c>
      <c r="G131" s="14" t="s">
        <v>303</v>
      </c>
      <c r="H131" s="14" t="s">
        <v>503</v>
      </c>
      <c r="I131" s="14" t="s">
        <v>96</v>
      </c>
      <c r="J131" s="53" t="s">
        <v>2477</v>
      </c>
      <c r="K131" s="23">
        <v>2.15</v>
      </c>
      <c r="L131" s="14" t="s">
        <v>49</v>
      </c>
      <c r="M131" s="13">
        <v>3.2000000000000001E-2</v>
      </c>
      <c r="N131" s="13">
        <v>3.2099999999999997E-2</v>
      </c>
      <c r="O131" s="23">
        <v>667800</v>
      </c>
      <c r="P131" s="25">
        <v>103.92</v>
      </c>
      <c r="Q131" s="23">
        <v>0</v>
      </c>
      <c r="R131" s="23">
        <v>693.97775999999999</v>
      </c>
      <c r="S131" s="13">
        <v>1.220214113E-3</v>
      </c>
      <c r="T131" s="13">
        <f t="shared" si="4"/>
        <v>7.6121668328359366E-4</v>
      </c>
      <c r="U131" s="61">
        <f>+R131/'סכום נכסי הקרן'!$C$42</f>
        <v>1.8803820209708369E-4</v>
      </c>
    </row>
    <row r="132" spans="2:21" ht="13.5" thickBot="1" x14ac:dyDescent="0.25">
      <c r="B132" s="57" t="s">
        <v>508</v>
      </c>
      <c r="C132" s="14" t="s">
        <v>509</v>
      </c>
      <c r="D132" s="14" t="s">
        <v>162</v>
      </c>
      <c r="E132" s="14" t="s">
        <v>239</v>
      </c>
      <c r="F132" s="21">
        <v>1636</v>
      </c>
      <c r="G132" s="14" t="s">
        <v>303</v>
      </c>
      <c r="H132" s="14" t="s">
        <v>503</v>
      </c>
      <c r="I132" s="14" t="s">
        <v>96</v>
      </c>
      <c r="J132" s="53" t="s">
        <v>2477</v>
      </c>
      <c r="K132" s="23">
        <v>0.25</v>
      </c>
      <c r="L132" s="14" t="s">
        <v>49</v>
      </c>
      <c r="M132" s="13">
        <v>3.15E-2</v>
      </c>
      <c r="N132" s="13">
        <v>6.4799999999999996E-2</v>
      </c>
      <c r="O132" s="23">
        <v>300000</v>
      </c>
      <c r="P132" s="25">
        <v>111.21</v>
      </c>
      <c r="Q132" s="23">
        <v>0</v>
      </c>
      <c r="R132" s="23">
        <v>333.63</v>
      </c>
      <c r="S132" s="13">
        <v>2.2125040839999998E-3</v>
      </c>
      <c r="T132" s="13">
        <f t="shared" si="4"/>
        <v>3.6595513095968001E-4</v>
      </c>
      <c r="U132" s="61">
        <f>+R132/'סכום נכסי הקרן'!$C$42</f>
        <v>9.0399417649421543E-5</v>
      </c>
    </row>
    <row r="133" spans="2:21" ht="13.5" thickBot="1" x14ac:dyDescent="0.25">
      <c r="B133" s="57" t="s">
        <v>510</v>
      </c>
      <c r="C133" s="14" t="s">
        <v>511</v>
      </c>
      <c r="D133" s="14" t="s">
        <v>162</v>
      </c>
      <c r="E133" s="14" t="s">
        <v>239</v>
      </c>
      <c r="F133" s="21">
        <v>1636</v>
      </c>
      <c r="G133" s="14" t="s">
        <v>303</v>
      </c>
      <c r="H133" s="14" t="s">
        <v>503</v>
      </c>
      <c r="I133" s="14" t="s">
        <v>96</v>
      </c>
      <c r="J133" s="53" t="s">
        <v>2477</v>
      </c>
      <c r="K133" s="23">
        <v>2.58</v>
      </c>
      <c r="L133" s="14" t="s">
        <v>49</v>
      </c>
      <c r="M133" s="13">
        <v>0.01</v>
      </c>
      <c r="N133" s="13">
        <v>3.6299999999999999E-2</v>
      </c>
      <c r="O133" s="23">
        <v>600000</v>
      </c>
      <c r="P133" s="25">
        <v>101.24</v>
      </c>
      <c r="Q133" s="23">
        <v>0</v>
      </c>
      <c r="R133" s="23">
        <v>607.44000000000005</v>
      </c>
      <c r="S133" s="13">
        <v>1.624818561E-3</v>
      </c>
      <c r="T133" s="13">
        <f t="shared" si="4"/>
        <v>6.662943522769176E-4</v>
      </c>
      <c r="U133" s="61">
        <f>+R133/'סכום נכסי הקרן'!$C$42</f>
        <v>1.6459018150935057E-4</v>
      </c>
    </row>
    <row r="134" spans="2:21" ht="13.5" thickBot="1" x14ac:dyDescent="0.25">
      <c r="B134" s="57" t="s">
        <v>512</v>
      </c>
      <c r="C134" s="14" t="s">
        <v>513</v>
      </c>
      <c r="D134" s="14" t="s">
        <v>162</v>
      </c>
      <c r="E134" s="14" t="s">
        <v>239</v>
      </c>
      <c r="F134" s="21">
        <v>1636</v>
      </c>
      <c r="G134" s="14" t="s">
        <v>303</v>
      </c>
      <c r="H134" s="14" t="s">
        <v>503</v>
      </c>
      <c r="I134" s="14" t="s">
        <v>96</v>
      </c>
      <c r="J134" s="53" t="s">
        <v>2477</v>
      </c>
      <c r="K134" s="23">
        <v>3.16</v>
      </c>
      <c r="L134" s="14" t="s">
        <v>49</v>
      </c>
      <c r="M134" s="13">
        <v>3.2300000000000002E-2</v>
      </c>
      <c r="N134" s="13">
        <v>3.7600000000000001E-2</v>
      </c>
      <c r="O134" s="23">
        <v>1157760</v>
      </c>
      <c r="P134" s="25">
        <v>102.58</v>
      </c>
      <c r="Q134" s="23">
        <v>0</v>
      </c>
      <c r="R134" s="23">
        <v>1187.63021</v>
      </c>
      <c r="S134" s="13">
        <v>2.5663942789999998E-3</v>
      </c>
      <c r="T134" s="13">
        <f t="shared" si="4"/>
        <v>1.3026987052489952E-3</v>
      </c>
      <c r="U134" s="61">
        <f>+R134/'סכום נכסי הקרן'!$C$42</f>
        <v>3.2179683891394727E-4</v>
      </c>
    </row>
    <row r="135" spans="2:21" ht="13.5" thickBot="1" x14ac:dyDescent="0.25">
      <c r="B135" s="57" t="s">
        <v>514</v>
      </c>
      <c r="C135" s="14" t="s">
        <v>515</v>
      </c>
      <c r="D135" s="14" t="s">
        <v>162</v>
      </c>
      <c r="E135" s="14" t="s">
        <v>239</v>
      </c>
      <c r="F135" s="21">
        <v>251</v>
      </c>
      <c r="G135" s="14" t="s">
        <v>240</v>
      </c>
      <c r="H135" s="14" t="s">
        <v>503</v>
      </c>
      <c r="I135" s="14" t="s">
        <v>96</v>
      </c>
      <c r="J135" s="53" t="s">
        <v>2477</v>
      </c>
      <c r="K135" s="23">
        <v>4.5</v>
      </c>
      <c r="L135" s="14" t="s">
        <v>49</v>
      </c>
      <c r="M135" s="13">
        <v>1.5299999999999999E-2</v>
      </c>
      <c r="N135" s="13">
        <v>2.5600000000000001E-2</v>
      </c>
      <c r="O135" s="23">
        <v>1617482.54</v>
      </c>
      <c r="P135" s="25">
        <v>106.57</v>
      </c>
      <c r="Q135" s="23">
        <v>15.941789999999999</v>
      </c>
      <c r="R135" s="23">
        <v>1739.6929299999999</v>
      </c>
      <c r="S135" s="13">
        <v>4.2103290480000003E-3</v>
      </c>
      <c r="T135" s="13">
        <f t="shared" si="4"/>
        <v>1.9082503192991618E-3</v>
      </c>
      <c r="U135" s="61">
        <f>+R135/'סכום נכסי הקרן'!$C$42</f>
        <v>4.713821531661298E-4</v>
      </c>
    </row>
    <row r="136" spans="2:21" ht="13.5" thickBot="1" x14ac:dyDescent="0.25">
      <c r="B136" s="57" t="s">
        <v>516</v>
      </c>
      <c r="C136" s="14" t="s">
        <v>517</v>
      </c>
      <c r="D136" s="14" t="s">
        <v>162</v>
      </c>
      <c r="E136" s="14" t="s">
        <v>239</v>
      </c>
      <c r="F136" s="21">
        <v>1769</v>
      </c>
      <c r="G136" s="14" t="s">
        <v>518</v>
      </c>
      <c r="H136" s="14" t="s">
        <v>503</v>
      </c>
      <c r="I136" s="14" t="s">
        <v>96</v>
      </c>
      <c r="J136" s="53" t="s">
        <v>2477</v>
      </c>
      <c r="K136" s="23">
        <v>4.2</v>
      </c>
      <c r="L136" s="14" t="s">
        <v>49</v>
      </c>
      <c r="M136" s="13">
        <v>7.4999999999999997E-3</v>
      </c>
      <c r="N136" s="13">
        <v>3.85E-2</v>
      </c>
      <c r="O136" s="23">
        <v>3904607.79</v>
      </c>
      <c r="P136" s="25">
        <v>96.55</v>
      </c>
      <c r="Q136" s="23">
        <v>0</v>
      </c>
      <c r="R136" s="23">
        <v>3769.8988199999999</v>
      </c>
      <c r="S136" s="13">
        <v>7.9887185709999996E-3</v>
      </c>
      <c r="T136" s="13">
        <f t="shared" si="4"/>
        <v>4.1351611557049516E-3</v>
      </c>
      <c r="U136" s="61">
        <f>+R136/'סכום נכסי הקרן'!$C$42</f>
        <v>1.0214808558140498E-3</v>
      </c>
    </row>
    <row r="137" spans="2:21" ht="13.5" thickBot="1" x14ac:dyDescent="0.25">
      <c r="B137" s="57" t="s">
        <v>519</v>
      </c>
      <c r="C137" s="14" t="s">
        <v>520</v>
      </c>
      <c r="D137" s="14" t="s">
        <v>162</v>
      </c>
      <c r="E137" s="14" t="s">
        <v>239</v>
      </c>
      <c r="F137" s="21">
        <v>1769</v>
      </c>
      <c r="G137" s="14" t="s">
        <v>518</v>
      </c>
      <c r="H137" s="14" t="s">
        <v>503</v>
      </c>
      <c r="I137" s="14" t="s">
        <v>96</v>
      </c>
      <c r="J137" s="53" t="s">
        <v>2477</v>
      </c>
      <c r="K137" s="23">
        <v>4.84</v>
      </c>
      <c r="L137" s="14" t="s">
        <v>49</v>
      </c>
      <c r="M137" s="13">
        <v>7.4999999999999997E-3</v>
      </c>
      <c r="N137" s="13">
        <v>4.1700000000000001E-2</v>
      </c>
      <c r="O137" s="23">
        <v>4266040</v>
      </c>
      <c r="P137" s="25">
        <v>91.87</v>
      </c>
      <c r="Q137" s="23">
        <v>0</v>
      </c>
      <c r="R137" s="23">
        <v>3919.2109500000001</v>
      </c>
      <c r="S137" s="13">
        <v>4.0715851640000002E-3</v>
      </c>
      <c r="T137" s="13">
        <f t="shared" si="4"/>
        <v>4.2989400127862055E-3</v>
      </c>
      <c r="U137" s="61">
        <f>+R137/'סכום נכסי הקרן'!$C$42</f>
        <v>1.0619380377221359E-3</v>
      </c>
    </row>
    <row r="138" spans="2:21" ht="13.5" thickBot="1" x14ac:dyDescent="0.25">
      <c r="B138" s="57" t="s">
        <v>521</v>
      </c>
      <c r="C138" s="14" t="s">
        <v>522</v>
      </c>
      <c r="D138" s="14" t="s">
        <v>162</v>
      </c>
      <c r="E138" s="14" t="s">
        <v>239</v>
      </c>
      <c r="F138" s="21">
        <v>1450</v>
      </c>
      <c r="G138" s="14" t="s">
        <v>240</v>
      </c>
      <c r="H138" s="14" t="s">
        <v>503</v>
      </c>
      <c r="I138" s="14" t="s">
        <v>96</v>
      </c>
      <c r="J138" s="53" t="s">
        <v>2477</v>
      </c>
      <c r="K138" s="23">
        <v>2.2999999999999998</v>
      </c>
      <c r="L138" s="14" t="s">
        <v>49</v>
      </c>
      <c r="M138" s="13">
        <v>2.0500000000000001E-2</v>
      </c>
      <c r="N138" s="13">
        <v>2.9899999999999999E-2</v>
      </c>
      <c r="O138" s="23">
        <v>500000</v>
      </c>
      <c r="P138" s="25">
        <v>111.3</v>
      </c>
      <c r="Q138" s="23">
        <v>0</v>
      </c>
      <c r="R138" s="23">
        <v>556.5</v>
      </c>
      <c r="S138" s="13">
        <v>5.6742155199999999E-4</v>
      </c>
      <c r="T138" s="13">
        <f t="shared" si="4"/>
        <v>6.1041881838881965E-4</v>
      </c>
      <c r="U138" s="61">
        <f>+R138/'סכום נכסי הקרן'!$C$42</f>
        <v>1.5078762677787696E-4</v>
      </c>
    </row>
    <row r="139" spans="2:21" ht="13.5" thickBot="1" x14ac:dyDescent="0.25">
      <c r="B139" s="57" t="s">
        <v>523</v>
      </c>
      <c r="C139" s="14" t="s">
        <v>524</v>
      </c>
      <c r="D139" s="14" t="s">
        <v>162</v>
      </c>
      <c r="E139" s="14" t="s">
        <v>239</v>
      </c>
      <c r="F139" s="21">
        <v>1675</v>
      </c>
      <c r="G139" s="14" t="s">
        <v>525</v>
      </c>
      <c r="H139" s="14" t="s">
        <v>500</v>
      </c>
      <c r="I139" s="14" t="s">
        <v>284</v>
      </c>
      <c r="J139" s="53" t="s">
        <v>2477</v>
      </c>
      <c r="K139" s="23">
        <v>1.29</v>
      </c>
      <c r="L139" s="14" t="s">
        <v>49</v>
      </c>
      <c r="M139" s="13">
        <v>1.8499999999999999E-2</v>
      </c>
      <c r="N139" s="13">
        <v>2.0500000000000001E-2</v>
      </c>
      <c r="O139" s="23">
        <v>729772.73</v>
      </c>
      <c r="P139" s="25">
        <v>111.15</v>
      </c>
      <c r="Q139" s="23">
        <v>0</v>
      </c>
      <c r="R139" s="23">
        <v>811.14238999999998</v>
      </c>
      <c r="S139" s="13">
        <v>1.5221356790000001E-3</v>
      </c>
      <c r="T139" s="13">
        <f t="shared" si="4"/>
        <v>8.8973329604471367E-4</v>
      </c>
      <c r="U139" s="61">
        <f>+R139/'סכום נכסי הקרן'!$C$42</f>
        <v>2.1978479059664891E-4</v>
      </c>
    </row>
    <row r="140" spans="2:21" ht="13.5" thickBot="1" x14ac:dyDescent="0.25">
      <c r="B140" s="57" t="s">
        <v>526</v>
      </c>
      <c r="C140" s="14" t="s">
        <v>527</v>
      </c>
      <c r="D140" s="14" t="s">
        <v>162</v>
      </c>
      <c r="E140" s="14" t="s">
        <v>239</v>
      </c>
      <c r="F140" s="21">
        <v>1675</v>
      </c>
      <c r="G140" s="14" t="s">
        <v>525</v>
      </c>
      <c r="H140" s="14" t="s">
        <v>500</v>
      </c>
      <c r="I140" s="14" t="s">
        <v>284</v>
      </c>
      <c r="J140" s="53" t="s">
        <v>2477</v>
      </c>
      <c r="K140" s="23">
        <v>0.89</v>
      </c>
      <c r="L140" s="14" t="s">
        <v>49</v>
      </c>
      <c r="M140" s="13">
        <v>0.01</v>
      </c>
      <c r="N140" s="13">
        <v>2.9499999999999998E-2</v>
      </c>
      <c r="O140" s="23">
        <v>2473236.1</v>
      </c>
      <c r="P140" s="25">
        <v>108.89</v>
      </c>
      <c r="Q140" s="23">
        <v>0</v>
      </c>
      <c r="R140" s="23">
        <v>2693.1067899999998</v>
      </c>
      <c r="S140" s="13">
        <v>3.2116311610000002E-3</v>
      </c>
      <c r="T140" s="13">
        <f t="shared" si="4"/>
        <v>2.9540396487811446E-3</v>
      </c>
      <c r="U140" s="61">
        <f>+R140/'סכום נכסי הקרן'!$C$42</f>
        <v>7.2971640884723498E-4</v>
      </c>
    </row>
    <row r="141" spans="2:21" ht="13.5" thickBot="1" x14ac:dyDescent="0.25">
      <c r="B141" s="57" t="s">
        <v>528</v>
      </c>
      <c r="C141" s="14" t="s">
        <v>529</v>
      </c>
      <c r="D141" s="14" t="s">
        <v>162</v>
      </c>
      <c r="E141" s="14" t="s">
        <v>239</v>
      </c>
      <c r="F141" s="21">
        <v>1675</v>
      </c>
      <c r="G141" s="14" t="s">
        <v>525</v>
      </c>
      <c r="H141" s="14" t="s">
        <v>500</v>
      </c>
      <c r="I141" s="14" t="s">
        <v>284</v>
      </c>
      <c r="J141" s="53" t="s">
        <v>2477</v>
      </c>
      <c r="K141" s="23">
        <v>3.68</v>
      </c>
      <c r="L141" s="14" t="s">
        <v>49</v>
      </c>
      <c r="M141" s="13">
        <v>0.01</v>
      </c>
      <c r="N141" s="13">
        <v>4.1099999999999998E-2</v>
      </c>
      <c r="O141" s="23">
        <v>3130000</v>
      </c>
      <c r="P141" s="25">
        <v>97.46</v>
      </c>
      <c r="Q141" s="23">
        <v>0</v>
      </c>
      <c r="R141" s="23">
        <v>3050.498</v>
      </c>
      <c r="S141" s="13">
        <v>2.643451587E-3</v>
      </c>
      <c r="T141" s="13">
        <f t="shared" si="4"/>
        <v>3.3460581934545513E-3</v>
      </c>
      <c r="U141" s="61">
        <f>+R141/'סכום נכסי הקרן'!$C$42</f>
        <v>8.2655409507755636E-4</v>
      </c>
    </row>
    <row r="142" spans="2:21" ht="13.5" thickBot="1" x14ac:dyDescent="0.25">
      <c r="B142" s="57" t="s">
        <v>530</v>
      </c>
      <c r="C142" s="14" t="s">
        <v>531</v>
      </c>
      <c r="D142" s="14" t="s">
        <v>162</v>
      </c>
      <c r="E142" s="14" t="s">
        <v>239</v>
      </c>
      <c r="F142" s="21">
        <v>1675</v>
      </c>
      <c r="G142" s="14" t="s">
        <v>525</v>
      </c>
      <c r="H142" s="14" t="s">
        <v>500</v>
      </c>
      <c r="I142" s="14" t="s">
        <v>284</v>
      </c>
      <c r="J142" s="53" t="s">
        <v>2477</v>
      </c>
      <c r="K142" s="23">
        <v>2.34</v>
      </c>
      <c r="L142" s="14" t="s">
        <v>49</v>
      </c>
      <c r="M142" s="13">
        <v>3.5400000000000001E-2</v>
      </c>
      <c r="N142" s="13">
        <v>3.73E-2</v>
      </c>
      <c r="O142" s="23">
        <v>2380218</v>
      </c>
      <c r="P142" s="25">
        <v>103.99</v>
      </c>
      <c r="Q142" s="23">
        <v>0</v>
      </c>
      <c r="R142" s="23">
        <v>2475.1887000000002</v>
      </c>
      <c r="S142" s="13">
        <v>2.13088334E-3</v>
      </c>
      <c r="T142" s="13">
        <f t="shared" si="4"/>
        <v>2.7150076577598541E-3</v>
      </c>
      <c r="U142" s="61">
        <f>+R142/'סכום נכסי הקרן'!$C$42</f>
        <v>6.7066995489742766E-4</v>
      </c>
    </row>
    <row r="143" spans="2:21" ht="13.5" thickBot="1" x14ac:dyDescent="0.25">
      <c r="B143" s="57" t="s">
        <v>530</v>
      </c>
      <c r="C143" s="14" t="s">
        <v>532</v>
      </c>
      <c r="D143" s="14" t="s">
        <v>162</v>
      </c>
      <c r="E143" s="14" t="s">
        <v>239</v>
      </c>
      <c r="F143" s="21">
        <v>1675</v>
      </c>
      <c r="G143" s="14" t="s">
        <v>525</v>
      </c>
      <c r="H143" s="14" t="s">
        <v>500</v>
      </c>
      <c r="I143" s="14" t="s">
        <v>284</v>
      </c>
      <c r="J143" s="53" t="s">
        <v>2477</v>
      </c>
      <c r="K143" s="23">
        <v>2.3380000000000001</v>
      </c>
      <c r="L143" s="14" t="s">
        <v>49</v>
      </c>
      <c r="M143" s="13">
        <v>3.5400000000000001E-2</v>
      </c>
      <c r="N143" s="13">
        <v>3.73E-2</v>
      </c>
      <c r="O143" s="23">
        <v>2300000</v>
      </c>
      <c r="P143" s="25">
        <v>103.8159</v>
      </c>
      <c r="Q143" s="23">
        <v>0</v>
      </c>
      <c r="R143" s="23">
        <v>2387.7656999999999</v>
      </c>
      <c r="S143" s="13">
        <v>2.059068405E-3</v>
      </c>
      <c r="T143" s="13">
        <f t="shared" ref="T143:T206" si="5">+R143/$R$11</f>
        <v>2.6191143165918292E-3</v>
      </c>
      <c r="U143" s="61">
        <f>+R143/'סכום נכסי הקרן'!$C$42</f>
        <v>6.4698207224549165E-4</v>
      </c>
    </row>
    <row r="144" spans="2:21" ht="13.5" thickBot="1" x14ac:dyDescent="0.25">
      <c r="B144" s="57" t="s">
        <v>533</v>
      </c>
      <c r="C144" s="14" t="s">
        <v>534</v>
      </c>
      <c r="D144" s="14" t="s">
        <v>162</v>
      </c>
      <c r="E144" s="14" t="s">
        <v>239</v>
      </c>
      <c r="F144" s="21">
        <v>1679</v>
      </c>
      <c r="G144" s="14" t="s">
        <v>240</v>
      </c>
      <c r="H144" s="14" t="s">
        <v>500</v>
      </c>
      <c r="I144" s="14" t="s">
        <v>284</v>
      </c>
      <c r="J144" s="53" t="s">
        <v>2477</v>
      </c>
      <c r="K144" s="23">
        <v>3.49</v>
      </c>
      <c r="L144" s="14" t="s">
        <v>49</v>
      </c>
      <c r="M144" s="13">
        <v>2.75E-2</v>
      </c>
      <c r="N144" s="13">
        <v>2.5600000000000001E-2</v>
      </c>
      <c r="O144" s="23">
        <v>2399557.27</v>
      </c>
      <c r="P144" s="25">
        <v>111.53</v>
      </c>
      <c r="Q144" s="23">
        <v>0</v>
      </c>
      <c r="R144" s="23">
        <v>2676.22622</v>
      </c>
      <c r="S144" s="13">
        <v>4.9742441769999998E-3</v>
      </c>
      <c r="T144" s="13">
        <f t="shared" si="5"/>
        <v>2.9355235345077759E-3</v>
      </c>
      <c r="U144" s="61">
        <f>+R144/'סכום נכסי הקרן'!$C$42</f>
        <v>7.251424985346423E-4</v>
      </c>
    </row>
    <row r="145" spans="2:21" ht="13.5" thickBot="1" x14ac:dyDescent="0.25">
      <c r="B145" s="57" t="s">
        <v>535</v>
      </c>
      <c r="C145" s="14" t="s">
        <v>536</v>
      </c>
      <c r="D145" s="14" t="s">
        <v>162</v>
      </c>
      <c r="E145" s="14" t="s">
        <v>239</v>
      </c>
      <c r="F145" s="21">
        <v>1679</v>
      </c>
      <c r="G145" s="14" t="s">
        <v>240</v>
      </c>
      <c r="H145" s="14" t="s">
        <v>500</v>
      </c>
      <c r="I145" s="14" t="s">
        <v>284</v>
      </c>
      <c r="J145" s="53" t="s">
        <v>2477</v>
      </c>
      <c r="K145" s="23">
        <v>4.95</v>
      </c>
      <c r="L145" s="14" t="s">
        <v>49</v>
      </c>
      <c r="M145" s="13">
        <v>8.5000000000000006E-3</v>
      </c>
      <c r="N145" s="13">
        <v>2.9899999999999999E-2</v>
      </c>
      <c r="O145" s="23">
        <v>5394000</v>
      </c>
      <c r="P145" s="25">
        <v>98.97</v>
      </c>
      <c r="Q145" s="23">
        <v>0</v>
      </c>
      <c r="R145" s="23">
        <v>5338.4417999999996</v>
      </c>
      <c r="S145" s="13">
        <v>8.5849341879999999E-3</v>
      </c>
      <c r="T145" s="13">
        <f t="shared" si="5"/>
        <v>5.8556789498535192E-3</v>
      </c>
      <c r="U145" s="61">
        <f>+R145/'סכום נכסי הקרן'!$C$42</f>
        <v>1.4464887146699329E-3</v>
      </c>
    </row>
    <row r="146" spans="2:21" ht="13.5" thickBot="1" x14ac:dyDescent="0.25">
      <c r="B146" s="57" t="s">
        <v>537</v>
      </c>
      <c r="C146" s="14" t="s">
        <v>538</v>
      </c>
      <c r="D146" s="14" t="s">
        <v>162</v>
      </c>
      <c r="E146" s="14" t="s">
        <v>239</v>
      </c>
      <c r="F146" s="21">
        <v>1679</v>
      </c>
      <c r="G146" s="14" t="s">
        <v>240</v>
      </c>
      <c r="H146" s="14" t="s">
        <v>500</v>
      </c>
      <c r="I146" s="14" t="s">
        <v>284</v>
      </c>
      <c r="J146" s="53" t="s">
        <v>2477</v>
      </c>
      <c r="K146" s="23">
        <v>6.42</v>
      </c>
      <c r="L146" s="14" t="s">
        <v>49</v>
      </c>
      <c r="M146" s="13">
        <v>3.1800000000000002E-2</v>
      </c>
      <c r="N146" s="13">
        <v>3.2500000000000001E-2</v>
      </c>
      <c r="O146" s="23">
        <v>500000</v>
      </c>
      <c r="P146" s="25">
        <v>102.29</v>
      </c>
      <c r="Q146" s="23">
        <v>0</v>
      </c>
      <c r="R146" s="23">
        <v>511.45</v>
      </c>
      <c r="S146" s="13">
        <v>1.450709251E-3</v>
      </c>
      <c r="T146" s="13">
        <f t="shared" si="5"/>
        <v>5.6100396166210566E-4</v>
      </c>
      <c r="U146" s="61">
        <f>+R146/'סכום נכסי הקרן'!$C$42</f>
        <v>1.3858100937204883E-4</v>
      </c>
    </row>
    <row r="147" spans="2:21" ht="13.5" thickBot="1" x14ac:dyDescent="0.25">
      <c r="B147" s="57" t="s">
        <v>539</v>
      </c>
      <c r="C147" s="14" t="s">
        <v>540</v>
      </c>
      <c r="D147" s="14" t="s">
        <v>162</v>
      </c>
      <c r="E147" s="14" t="s">
        <v>239</v>
      </c>
      <c r="F147" s="21">
        <v>1904</v>
      </c>
      <c r="G147" s="14" t="s">
        <v>518</v>
      </c>
      <c r="H147" s="14" t="s">
        <v>503</v>
      </c>
      <c r="I147" s="14" t="s">
        <v>96</v>
      </c>
      <c r="J147" s="53" t="s">
        <v>2477</v>
      </c>
      <c r="K147" s="23">
        <v>4.71</v>
      </c>
      <c r="L147" s="14" t="s">
        <v>49</v>
      </c>
      <c r="M147" s="13">
        <v>7.4999999999999997E-3</v>
      </c>
      <c r="N147" s="13">
        <v>4.1599999999999998E-2</v>
      </c>
      <c r="O147" s="23">
        <v>944300</v>
      </c>
      <c r="P147" s="25">
        <v>92.65</v>
      </c>
      <c r="Q147" s="23">
        <v>0</v>
      </c>
      <c r="R147" s="23">
        <v>874.89395000000002</v>
      </c>
      <c r="S147" s="13">
        <v>1.4835820890000001E-3</v>
      </c>
      <c r="T147" s="13">
        <f t="shared" si="5"/>
        <v>9.5966169123904246E-4</v>
      </c>
      <c r="U147" s="61">
        <f>+R147/'סכום נכסי הקרן'!$C$42</f>
        <v>2.3705872848665328E-4</v>
      </c>
    </row>
    <row r="148" spans="2:21" ht="13.5" thickBot="1" x14ac:dyDescent="0.25">
      <c r="B148" s="57" t="s">
        <v>541</v>
      </c>
      <c r="C148" s="14" t="s">
        <v>542</v>
      </c>
      <c r="D148" s="14" t="s">
        <v>162</v>
      </c>
      <c r="E148" s="14" t="s">
        <v>239</v>
      </c>
      <c r="F148" s="21">
        <v>182</v>
      </c>
      <c r="G148" s="14" t="s">
        <v>348</v>
      </c>
      <c r="H148" s="14" t="s">
        <v>543</v>
      </c>
      <c r="I148" s="14" t="s">
        <v>284</v>
      </c>
      <c r="J148" s="53" t="s">
        <v>2477</v>
      </c>
      <c r="K148" s="23">
        <v>4.78</v>
      </c>
      <c r="L148" s="14" t="s">
        <v>49</v>
      </c>
      <c r="M148" s="13">
        <v>4.3E-3</v>
      </c>
      <c r="N148" s="13">
        <v>4.1099999999999998E-2</v>
      </c>
      <c r="O148" s="23">
        <v>485000</v>
      </c>
      <c r="P148" s="25">
        <v>91.53</v>
      </c>
      <c r="Q148" s="23">
        <v>0</v>
      </c>
      <c r="R148" s="23">
        <v>443.9205</v>
      </c>
      <c r="S148" s="13">
        <v>7.76E-4</v>
      </c>
      <c r="T148" s="13">
        <f t="shared" si="5"/>
        <v>4.8693158502888413E-4</v>
      </c>
      <c r="U148" s="61">
        <f>+R148/'סכום נכסי הקרן'!$C$42</f>
        <v>1.2028341181140796E-4</v>
      </c>
    </row>
    <row r="149" spans="2:21" ht="13.5" thickBot="1" x14ac:dyDescent="0.25">
      <c r="B149" s="57" t="s">
        <v>541</v>
      </c>
      <c r="C149" s="14" t="s">
        <v>544</v>
      </c>
      <c r="D149" s="14" t="s">
        <v>162</v>
      </c>
      <c r="E149" s="14" t="s">
        <v>239</v>
      </c>
      <c r="F149" s="21">
        <v>182</v>
      </c>
      <c r="G149" s="14" t="s">
        <v>348</v>
      </c>
      <c r="H149" s="14" t="s">
        <v>543</v>
      </c>
      <c r="I149" s="14" t="s">
        <v>284</v>
      </c>
      <c r="J149" s="53" t="s">
        <v>2477</v>
      </c>
      <c r="K149" s="23">
        <v>4.7770000000000001</v>
      </c>
      <c r="L149" s="14" t="s">
        <v>49</v>
      </c>
      <c r="M149" s="13">
        <v>4.3E-3</v>
      </c>
      <c r="N149" s="13">
        <v>4.1099999999999998E-2</v>
      </c>
      <c r="O149" s="23">
        <v>1800000</v>
      </c>
      <c r="P149" s="25">
        <v>90.927199999999999</v>
      </c>
      <c r="Q149" s="23">
        <v>0</v>
      </c>
      <c r="R149" s="23">
        <v>1636.6895999999999</v>
      </c>
      <c r="S149" s="13">
        <v>2.8800000000000002E-3</v>
      </c>
      <c r="T149" s="13">
        <f t="shared" si="5"/>
        <v>1.7952670830211498E-3</v>
      </c>
      <c r="U149" s="61">
        <f>+R149/'סכום נכסי הקרן'!$C$42</f>
        <v>4.434726694627722E-4</v>
      </c>
    </row>
    <row r="150" spans="2:21" ht="13.5" thickBot="1" x14ac:dyDescent="0.25">
      <c r="B150" s="57" t="s">
        <v>545</v>
      </c>
      <c r="C150" s="14" t="s">
        <v>546</v>
      </c>
      <c r="D150" s="14" t="s">
        <v>162</v>
      </c>
      <c r="E150" s="14" t="s">
        <v>239</v>
      </c>
      <c r="F150" s="21">
        <v>182</v>
      </c>
      <c r="G150" s="14" t="s">
        <v>348</v>
      </c>
      <c r="H150" s="14" t="s">
        <v>543</v>
      </c>
      <c r="I150" s="14" t="s">
        <v>284</v>
      </c>
      <c r="J150" s="53" t="s">
        <v>2477</v>
      </c>
      <c r="K150" s="23">
        <v>2.08</v>
      </c>
      <c r="L150" s="14" t="s">
        <v>49</v>
      </c>
      <c r="M150" s="13">
        <v>2.8500000000000001E-2</v>
      </c>
      <c r="N150" s="13">
        <v>3.3300000000000003E-2</v>
      </c>
      <c r="O150" s="23">
        <v>336000</v>
      </c>
      <c r="P150" s="25">
        <v>112.77</v>
      </c>
      <c r="Q150" s="23">
        <v>0</v>
      </c>
      <c r="R150" s="23">
        <v>378.90719999999999</v>
      </c>
      <c r="S150" s="13">
        <v>6.1880641000000005E-4</v>
      </c>
      <c r="T150" s="13">
        <f t="shared" si="5"/>
        <v>4.1561920090389247E-4</v>
      </c>
      <c r="U150" s="61">
        <f>+R150/'סכום נכסי הקרן'!$C$42</f>
        <v>1.0266759650862602E-4</v>
      </c>
    </row>
    <row r="151" spans="2:21" ht="13.5" thickBot="1" x14ac:dyDescent="0.25">
      <c r="B151" s="57" t="s">
        <v>547</v>
      </c>
      <c r="C151" s="14" t="s">
        <v>548</v>
      </c>
      <c r="D151" s="14" t="s">
        <v>162</v>
      </c>
      <c r="E151" s="14" t="s">
        <v>239</v>
      </c>
      <c r="F151" s="21">
        <v>182</v>
      </c>
      <c r="G151" s="14" t="s">
        <v>348</v>
      </c>
      <c r="H151" s="14" t="s">
        <v>543</v>
      </c>
      <c r="I151" s="14" t="s">
        <v>284</v>
      </c>
      <c r="J151" s="53" t="s">
        <v>2477</v>
      </c>
      <c r="K151" s="23">
        <v>3.68</v>
      </c>
      <c r="L151" s="14" t="s">
        <v>49</v>
      </c>
      <c r="M151" s="13">
        <v>2.4500000000000001E-2</v>
      </c>
      <c r="N151" s="13">
        <v>4.0599999999999997E-2</v>
      </c>
      <c r="O151" s="23">
        <v>95833.33</v>
      </c>
      <c r="P151" s="25">
        <v>105.65</v>
      </c>
      <c r="Q151" s="23">
        <v>0</v>
      </c>
      <c r="R151" s="23">
        <v>101.24791</v>
      </c>
      <c r="S151" s="13">
        <v>1.8726591100000001E-4</v>
      </c>
      <c r="T151" s="13">
        <f t="shared" si="5"/>
        <v>1.1105773510608727E-4</v>
      </c>
      <c r="U151" s="61">
        <f>+R151/'סכום נכסי הקרן'!$C$42</f>
        <v>2.7433840188895019E-5</v>
      </c>
    </row>
    <row r="152" spans="2:21" ht="13.5" thickBot="1" x14ac:dyDescent="0.25">
      <c r="B152" s="57" t="s">
        <v>549</v>
      </c>
      <c r="C152" s="14" t="s">
        <v>550</v>
      </c>
      <c r="D152" s="14" t="s">
        <v>162</v>
      </c>
      <c r="E152" s="14" t="s">
        <v>239</v>
      </c>
      <c r="F152" s="21">
        <v>1172</v>
      </c>
      <c r="G152" s="14" t="s">
        <v>348</v>
      </c>
      <c r="H152" s="14" t="s">
        <v>543</v>
      </c>
      <c r="I152" s="14" t="s">
        <v>284</v>
      </c>
      <c r="J152" s="53" t="s">
        <v>2477</v>
      </c>
      <c r="K152" s="23">
        <v>2.19</v>
      </c>
      <c r="L152" s="14" t="s">
        <v>49</v>
      </c>
      <c r="M152" s="13">
        <v>2.5700000000000001E-2</v>
      </c>
      <c r="N152" s="13">
        <v>3.2399999999999998E-2</v>
      </c>
      <c r="O152" s="23">
        <v>840000</v>
      </c>
      <c r="P152" s="25">
        <v>111.45</v>
      </c>
      <c r="Q152" s="23">
        <v>0</v>
      </c>
      <c r="R152" s="23">
        <v>936.18</v>
      </c>
      <c r="S152" s="13">
        <v>6.5501473399999998E-4</v>
      </c>
      <c r="T152" s="13">
        <f t="shared" si="5"/>
        <v>1.0268856952367388E-3</v>
      </c>
      <c r="U152" s="61">
        <f>+R152/'סכום נכסי הקרן'!$C$42</f>
        <v>2.5366461893425488E-4</v>
      </c>
    </row>
    <row r="153" spans="2:21" ht="13.5" thickBot="1" x14ac:dyDescent="0.25">
      <c r="B153" s="57" t="s">
        <v>551</v>
      </c>
      <c r="C153" s="14" t="s">
        <v>552</v>
      </c>
      <c r="D153" s="14" t="s">
        <v>162</v>
      </c>
      <c r="E153" s="14" t="s">
        <v>239</v>
      </c>
      <c r="F153" s="21">
        <v>1172</v>
      </c>
      <c r="G153" s="14" t="s">
        <v>348</v>
      </c>
      <c r="H153" s="14" t="s">
        <v>543</v>
      </c>
      <c r="I153" s="14" t="s">
        <v>284</v>
      </c>
      <c r="J153" s="53" t="s">
        <v>2477</v>
      </c>
      <c r="K153" s="23">
        <v>0.99</v>
      </c>
      <c r="L153" s="14" t="s">
        <v>49</v>
      </c>
      <c r="M153" s="13">
        <v>1.2200000000000001E-2</v>
      </c>
      <c r="N153" s="13">
        <v>2.8299999999999999E-2</v>
      </c>
      <c r="O153" s="23">
        <v>75000</v>
      </c>
      <c r="P153" s="25">
        <v>109.7</v>
      </c>
      <c r="Q153" s="23">
        <v>0</v>
      </c>
      <c r="R153" s="23">
        <v>82.275000000000006</v>
      </c>
      <c r="S153" s="13">
        <v>1.6304347799999999E-4</v>
      </c>
      <c r="T153" s="13">
        <f t="shared" si="5"/>
        <v>9.0246555764492617E-5</v>
      </c>
      <c r="U153" s="61">
        <f>+R153/'סכום נכסי הקרן'!$C$42</f>
        <v>2.2292995495327633E-5</v>
      </c>
    </row>
    <row r="154" spans="2:21" ht="13.5" thickBot="1" x14ac:dyDescent="0.25">
      <c r="B154" s="57" t="s">
        <v>553</v>
      </c>
      <c r="C154" s="14" t="s">
        <v>554</v>
      </c>
      <c r="D154" s="14" t="s">
        <v>162</v>
      </c>
      <c r="E154" s="14" t="s">
        <v>239</v>
      </c>
      <c r="F154" s="21">
        <v>1172</v>
      </c>
      <c r="G154" s="14" t="s">
        <v>348</v>
      </c>
      <c r="H154" s="14" t="s">
        <v>543</v>
      </c>
      <c r="I154" s="14" t="s">
        <v>284</v>
      </c>
      <c r="J154" s="53" t="s">
        <v>2477</v>
      </c>
      <c r="K154" s="23">
        <v>4.8600000000000003</v>
      </c>
      <c r="L154" s="14" t="s">
        <v>49</v>
      </c>
      <c r="M154" s="13">
        <v>1.09E-2</v>
      </c>
      <c r="N154" s="13">
        <v>3.6499999999999998E-2</v>
      </c>
      <c r="O154" s="23">
        <v>1360045</v>
      </c>
      <c r="P154" s="25">
        <v>97.27</v>
      </c>
      <c r="Q154" s="23">
        <v>0</v>
      </c>
      <c r="R154" s="23">
        <v>1322.9157700000001</v>
      </c>
      <c r="S154" s="13">
        <v>2.434320274E-3</v>
      </c>
      <c r="T154" s="13">
        <f t="shared" si="5"/>
        <v>1.4510919697238735E-3</v>
      </c>
      <c r="U154" s="61">
        <f>+R154/'סכום נכסי הקרן'!$C$42</f>
        <v>3.5845342207606063E-4</v>
      </c>
    </row>
    <row r="155" spans="2:21" ht="13.5" thickBot="1" x14ac:dyDescent="0.25">
      <c r="B155" s="57" t="s">
        <v>555</v>
      </c>
      <c r="C155" s="14" t="s">
        <v>556</v>
      </c>
      <c r="D155" s="14" t="s">
        <v>162</v>
      </c>
      <c r="E155" s="14" t="s">
        <v>239</v>
      </c>
      <c r="F155" s="21">
        <v>1172</v>
      </c>
      <c r="G155" s="14" t="s">
        <v>348</v>
      </c>
      <c r="H155" s="14" t="s">
        <v>543</v>
      </c>
      <c r="I155" s="14" t="s">
        <v>284</v>
      </c>
      <c r="J155" s="53" t="s">
        <v>2477</v>
      </c>
      <c r="K155" s="23">
        <v>5.81</v>
      </c>
      <c r="L155" s="14" t="s">
        <v>49</v>
      </c>
      <c r="M155" s="13">
        <v>1.54E-2</v>
      </c>
      <c r="N155" s="13">
        <v>3.8399999999999997E-2</v>
      </c>
      <c r="O155" s="23">
        <v>380000</v>
      </c>
      <c r="P155" s="25">
        <v>95.41</v>
      </c>
      <c r="Q155" s="23">
        <v>0</v>
      </c>
      <c r="R155" s="23">
        <v>362.55799999999999</v>
      </c>
      <c r="S155" s="13">
        <v>1.0857142849999999E-3</v>
      </c>
      <c r="T155" s="13">
        <f t="shared" si="5"/>
        <v>3.9768594062428338E-4</v>
      </c>
      <c r="U155" s="61">
        <f>+R155/'סכום נכסי הקרן'!$C$42</f>
        <v>9.823766467085987E-5</v>
      </c>
    </row>
    <row r="156" spans="2:21" ht="13.5" thickBot="1" x14ac:dyDescent="0.25">
      <c r="B156" s="57" t="s">
        <v>557</v>
      </c>
      <c r="C156" s="14" t="s">
        <v>558</v>
      </c>
      <c r="D156" s="14" t="s">
        <v>162</v>
      </c>
      <c r="E156" s="14" t="s">
        <v>239</v>
      </c>
      <c r="F156" s="21">
        <v>251</v>
      </c>
      <c r="G156" s="14" t="s">
        <v>240</v>
      </c>
      <c r="H156" s="14" t="s">
        <v>559</v>
      </c>
      <c r="I156" s="14" t="s">
        <v>96</v>
      </c>
      <c r="J156" s="53" t="s">
        <v>2477</v>
      </c>
      <c r="K156" s="23">
        <v>5.27</v>
      </c>
      <c r="L156" s="14" t="s">
        <v>49</v>
      </c>
      <c r="M156" s="13">
        <v>8.9999999999999993E-3</v>
      </c>
      <c r="N156" s="13">
        <v>3.5700000000000003E-2</v>
      </c>
      <c r="O156" s="23">
        <v>1600000</v>
      </c>
      <c r="P156" s="25">
        <v>94.6</v>
      </c>
      <c r="Q156" s="23">
        <v>0</v>
      </c>
      <c r="R156" s="23">
        <v>1513.6</v>
      </c>
      <c r="S156" s="13">
        <v>3.8554216859999998E-3</v>
      </c>
      <c r="T156" s="13">
        <f t="shared" si="5"/>
        <v>1.6602514348846675E-3</v>
      </c>
      <c r="U156" s="61">
        <f>+R156/'סכום נכסי הקרן'!$C$42</f>
        <v>4.1012066826773508E-4</v>
      </c>
    </row>
    <row r="157" spans="2:21" ht="13.5" thickBot="1" x14ac:dyDescent="0.25">
      <c r="B157" s="57" t="s">
        <v>560</v>
      </c>
      <c r="C157" s="14" t="s">
        <v>561</v>
      </c>
      <c r="D157" s="14" t="s">
        <v>162</v>
      </c>
      <c r="E157" s="14" t="s">
        <v>239</v>
      </c>
      <c r="F157" s="21">
        <v>1618</v>
      </c>
      <c r="G157" s="14" t="s">
        <v>499</v>
      </c>
      <c r="H157" s="14" t="s">
        <v>559</v>
      </c>
      <c r="I157" s="14" t="s">
        <v>96</v>
      </c>
      <c r="J157" s="53" t="s">
        <v>2477</v>
      </c>
      <c r="K157" s="23">
        <v>4</v>
      </c>
      <c r="L157" s="14" t="s">
        <v>49</v>
      </c>
      <c r="M157" s="13">
        <v>7.4999999999999997E-3</v>
      </c>
      <c r="N157" s="13">
        <v>3.4099999999999998E-2</v>
      </c>
      <c r="O157" s="23">
        <v>322940</v>
      </c>
      <c r="P157" s="25">
        <v>97.97</v>
      </c>
      <c r="Q157" s="23">
        <v>0</v>
      </c>
      <c r="R157" s="23">
        <v>316.38432</v>
      </c>
      <c r="S157" s="13">
        <v>2.0984314700000001E-4</v>
      </c>
      <c r="T157" s="13">
        <f t="shared" si="5"/>
        <v>3.4703853148454667E-4</v>
      </c>
      <c r="U157" s="61">
        <f>+R157/'סכום נכסי הקרן'!$C$42</f>
        <v>8.5726578189635925E-5</v>
      </c>
    </row>
    <row r="158" spans="2:21" ht="13.5" thickBot="1" x14ac:dyDescent="0.25">
      <c r="B158" s="57" t="s">
        <v>562</v>
      </c>
      <c r="C158" s="14" t="s">
        <v>563</v>
      </c>
      <c r="D158" s="14" t="s">
        <v>162</v>
      </c>
      <c r="E158" s="14" t="s">
        <v>239</v>
      </c>
      <c r="F158" s="21">
        <v>1618</v>
      </c>
      <c r="G158" s="14" t="s">
        <v>499</v>
      </c>
      <c r="H158" s="14" t="s">
        <v>559</v>
      </c>
      <c r="I158" s="14" t="s">
        <v>96</v>
      </c>
      <c r="J158" s="53" t="s">
        <v>2477</v>
      </c>
      <c r="K158" s="23">
        <v>6.11</v>
      </c>
      <c r="L158" s="14" t="s">
        <v>49</v>
      </c>
      <c r="M158" s="13">
        <v>4.0800000000000003E-2</v>
      </c>
      <c r="N158" s="13">
        <v>3.8899999999999997E-2</v>
      </c>
      <c r="O158" s="23">
        <v>190000</v>
      </c>
      <c r="P158" s="25">
        <v>101.94</v>
      </c>
      <c r="Q158" s="23">
        <v>0</v>
      </c>
      <c r="R158" s="23">
        <v>193.68600000000001</v>
      </c>
      <c r="S158" s="13">
        <v>5.4285714199999997E-4</v>
      </c>
      <c r="T158" s="13">
        <f t="shared" si="5"/>
        <v>2.1245207413918586E-4</v>
      </c>
      <c r="U158" s="61">
        <f>+R158/'סכום נכסי הקרן'!$C$42</f>
        <v>5.2480597089128261E-5</v>
      </c>
    </row>
    <row r="159" spans="2:21" ht="13.5" thickBot="1" x14ac:dyDescent="0.25">
      <c r="B159" s="57" t="s">
        <v>564</v>
      </c>
      <c r="C159" s="14" t="s">
        <v>565</v>
      </c>
      <c r="D159" s="14" t="s">
        <v>162</v>
      </c>
      <c r="E159" s="14" t="s">
        <v>239</v>
      </c>
      <c r="F159" s="21">
        <v>126</v>
      </c>
      <c r="G159" s="14" t="s">
        <v>348</v>
      </c>
      <c r="H159" s="14" t="s">
        <v>559</v>
      </c>
      <c r="I159" s="14" t="s">
        <v>96</v>
      </c>
      <c r="J159" s="53" t="s">
        <v>2477</v>
      </c>
      <c r="K159" s="23">
        <v>3.07</v>
      </c>
      <c r="L159" s="14" t="s">
        <v>49</v>
      </c>
      <c r="M159" s="13">
        <v>1.3299999999999999E-2</v>
      </c>
      <c r="N159" s="13">
        <v>2.9700000000000001E-2</v>
      </c>
      <c r="O159" s="23">
        <v>291000</v>
      </c>
      <c r="P159" s="25">
        <v>103.7285</v>
      </c>
      <c r="Q159" s="23">
        <v>0</v>
      </c>
      <c r="R159" s="23">
        <v>301.84992999999997</v>
      </c>
      <c r="S159" s="13">
        <v>7.2424091500000005E-4</v>
      </c>
      <c r="T159" s="13">
        <f t="shared" si="5"/>
        <v>3.3109591662416519E-4</v>
      </c>
      <c r="U159" s="61">
        <f>+R159/'סכום נכסי הקרן'!$C$42</f>
        <v>8.1788382008568343E-5</v>
      </c>
    </row>
    <row r="160" spans="2:21" ht="13.5" thickBot="1" x14ac:dyDescent="0.25">
      <c r="B160" s="57" t="s">
        <v>566</v>
      </c>
      <c r="C160" s="14" t="s">
        <v>567</v>
      </c>
      <c r="D160" s="14" t="s">
        <v>162</v>
      </c>
      <c r="E160" s="14" t="s">
        <v>239</v>
      </c>
      <c r="F160" s="21">
        <v>2387</v>
      </c>
      <c r="G160" s="14" t="s">
        <v>240</v>
      </c>
      <c r="H160" s="14" t="s">
        <v>559</v>
      </c>
      <c r="I160" s="14" t="s">
        <v>96</v>
      </c>
      <c r="J160" s="53" t="s">
        <v>2477</v>
      </c>
      <c r="K160" s="23">
        <v>4.8499999999999996</v>
      </c>
      <c r="L160" s="14" t="s">
        <v>49</v>
      </c>
      <c r="M160" s="13">
        <v>4.3999999999999997E-2</v>
      </c>
      <c r="N160" s="13">
        <v>4.0800000000000003E-2</v>
      </c>
      <c r="O160" s="23">
        <v>1000000</v>
      </c>
      <c r="P160" s="25">
        <v>103.91</v>
      </c>
      <c r="Q160" s="23">
        <v>0</v>
      </c>
      <c r="R160" s="23">
        <v>1039.0999999999999</v>
      </c>
      <c r="S160" s="13">
        <v>2.3911146179999999E-3</v>
      </c>
      <c r="T160" s="13">
        <f t="shared" si="5"/>
        <v>1.1397775277409209E-3</v>
      </c>
      <c r="U160" s="61">
        <f>+R160/'סכום נכסי הקרן'!$C$42</f>
        <v>2.8155152378237544E-4</v>
      </c>
    </row>
    <row r="161" spans="2:21" ht="13.5" thickBot="1" x14ac:dyDescent="0.25">
      <c r="B161" s="57" t="s">
        <v>568</v>
      </c>
      <c r="C161" s="14" t="s">
        <v>569</v>
      </c>
      <c r="D161" s="14" t="s">
        <v>162</v>
      </c>
      <c r="E161" s="14" t="s">
        <v>239</v>
      </c>
      <c r="F161" s="21">
        <v>612</v>
      </c>
      <c r="G161" s="14" t="s">
        <v>240</v>
      </c>
      <c r="H161" s="14" t="s">
        <v>559</v>
      </c>
      <c r="I161" s="14" t="s">
        <v>96</v>
      </c>
      <c r="J161" s="53" t="s">
        <v>2477</v>
      </c>
      <c r="K161" s="23">
        <v>3.5</v>
      </c>
      <c r="L161" s="14" t="s">
        <v>49</v>
      </c>
      <c r="M161" s="13">
        <v>1.7999999999999999E-2</v>
      </c>
      <c r="N161" s="13">
        <v>2.8000000000000001E-2</v>
      </c>
      <c r="O161" s="23">
        <v>3014588.24</v>
      </c>
      <c r="P161" s="25">
        <v>108.67</v>
      </c>
      <c r="Q161" s="23">
        <v>0</v>
      </c>
      <c r="R161" s="23">
        <v>3275.9530399999999</v>
      </c>
      <c r="S161" s="13">
        <v>3.8221134640000001E-3</v>
      </c>
      <c r="T161" s="13">
        <f t="shared" si="5"/>
        <v>3.5933573832418E-3</v>
      </c>
      <c r="U161" s="61">
        <f>+R161/'סכום נכסי הקרן'!$C$42</f>
        <v>8.8764273915071233E-4</v>
      </c>
    </row>
    <row r="162" spans="2:21" ht="13.5" thickBot="1" x14ac:dyDescent="0.25">
      <c r="B162" s="57" t="s">
        <v>570</v>
      </c>
      <c r="C162" s="14" t="s">
        <v>571</v>
      </c>
      <c r="D162" s="14" t="s">
        <v>162</v>
      </c>
      <c r="E162" s="14" t="s">
        <v>239</v>
      </c>
      <c r="F162" s="21">
        <v>612</v>
      </c>
      <c r="G162" s="14" t="s">
        <v>240</v>
      </c>
      <c r="H162" s="14" t="s">
        <v>559</v>
      </c>
      <c r="I162" s="14" t="s">
        <v>96</v>
      </c>
      <c r="J162" s="53" t="s">
        <v>2477</v>
      </c>
      <c r="K162" s="23">
        <v>3.91</v>
      </c>
      <c r="L162" s="14" t="s">
        <v>49</v>
      </c>
      <c r="M162" s="13">
        <v>2.7E-2</v>
      </c>
      <c r="N162" s="13">
        <v>3.0200000000000001E-2</v>
      </c>
      <c r="O162" s="23">
        <v>2870800</v>
      </c>
      <c r="P162" s="25">
        <v>102.24</v>
      </c>
      <c r="Q162" s="23">
        <v>0</v>
      </c>
      <c r="R162" s="23">
        <v>2935.10592</v>
      </c>
      <c r="S162" s="13">
        <v>6.5600892099999999E-3</v>
      </c>
      <c r="T162" s="13">
        <f t="shared" si="5"/>
        <v>3.2194858715766926E-3</v>
      </c>
      <c r="U162" s="61">
        <f>+R162/'סכום נכסי הקרן'!$C$42</f>
        <v>7.9528779158759603E-4</v>
      </c>
    </row>
    <row r="163" spans="2:21" ht="13.5" thickBot="1" x14ac:dyDescent="0.25">
      <c r="B163" s="57" t="s">
        <v>572</v>
      </c>
      <c r="C163" s="14" t="s">
        <v>573</v>
      </c>
      <c r="D163" s="14" t="s">
        <v>162</v>
      </c>
      <c r="E163" s="14" t="s">
        <v>239</v>
      </c>
      <c r="F163" s="21">
        <v>136</v>
      </c>
      <c r="G163" s="14" t="s">
        <v>518</v>
      </c>
      <c r="H163" s="14" t="s">
        <v>543</v>
      </c>
      <c r="I163" s="14" t="s">
        <v>284</v>
      </c>
      <c r="J163" s="53" t="s">
        <v>2477</v>
      </c>
      <c r="K163" s="23">
        <v>3.64</v>
      </c>
      <c r="L163" s="14" t="s">
        <v>49</v>
      </c>
      <c r="M163" s="13">
        <v>3.73E-2</v>
      </c>
      <c r="N163" s="13">
        <v>3.7600000000000001E-2</v>
      </c>
      <c r="O163" s="23">
        <v>1752000</v>
      </c>
      <c r="P163" s="25">
        <v>104.89</v>
      </c>
      <c r="Q163" s="23">
        <v>0</v>
      </c>
      <c r="R163" s="23">
        <v>1837.6728000000001</v>
      </c>
      <c r="S163" s="13">
        <v>7.4553191479999996E-3</v>
      </c>
      <c r="T163" s="13">
        <f t="shared" si="5"/>
        <v>2.0157233767498181E-3</v>
      </c>
      <c r="U163" s="61">
        <f>+R163/'סכום נכסי הקרן'!$C$42</f>
        <v>4.9793049471025361E-4</v>
      </c>
    </row>
    <row r="164" spans="2:21" ht="13.5" thickBot="1" x14ac:dyDescent="0.25">
      <c r="B164" s="57" t="s">
        <v>574</v>
      </c>
      <c r="C164" s="14" t="s">
        <v>575</v>
      </c>
      <c r="D164" s="14" t="s">
        <v>162</v>
      </c>
      <c r="E164" s="14" t="s">
        <v>239</v>
      </c>
      <c r="F164" s="21">
        <v>699</v>
      </c>
      <c r="G164" s="14" t="s">
        <v>240</v>
      </c>
      <c r="H164" s="14" t="s">
        <v>559</v>
      </c>
      <c r="I164" s="14" t="s">
        <v>96</v>
      </c>
      <c r="J164" s="53" t="s">
        <v>2477</v>
      </c>
      <c r="K164" s="23">
        <v>1.46</v>
      </c>
      <c r="L164" s="14" t="s">
        <v>49</v>
      </c>
      <c r="M164" s="13">
        <v>4.9500000000000002E-2</v>
      </c>
      <c r="N164" s="13">
        <v>3.5999999999999997E-2</v>
      </c>
      <c r="O164" s="23">
        <v>402871.61</v>
      </c>
      <c r="P164" s="25">
        <v>137.28</v>
      </c>
      <c r="Q164" s="23">
        <v>0</v>
      </c>
      <c r="R164" s="23">
        <v>553.06214999999997</v>
      </c>
      <c r="S164" s="13">
        <v>9.1737853899999996E-4</v>
      </c>
      <c r="T164" s="13">
        <f t="shared" si="5"/>
        <v>6.0664787798487001E-4</v>
      </c>
      <c r="U164" s="61">
        <f>+R164/'סכום נכסי הקרן'!$C$42</f>
        <v>1.4985611690776317E-4</v>
      </c>
    </row>
    <row r="165" spans="2:21" ht="13.5" thickBot="1" x14ac:dyDescent="0.25">
      <c r="B165" s="57" t="s">
        <v>576</v>
      </c>
      <c r="C165" s="14" t="s">
        <v>577</v>
      </c>
      <c r="D165" s="14" t="s">
        <v>162</v>
      </c>
      <c r="E165" s="14" t="s">
        <v>239</v>
      </c>
      <c r="F165" s="21">
        <v>699</v>
      </c>
      <c r="G165" s="14" t="s">
        <v>240</v>
      </c>
      <c r="H165" s="14" t="s">
        <v>559</v>
      </c>
      <c r="I165" s="14" t="s">
        <v>96</v>
      </c>
      <c r="J165" s="53" t="s">
        <v>2477</v>
      </c>
      <c r="K165" s="23">
        <v>4.66</v>
      </c>
      <c r="L165" s="14" t="s">
        <v>49</v>
      </c>
      <c r="M165" s="13">
        <v>3.6200000000000003E-2</v>
      </c>
      <c r="N165" s="13">
        <v>3.8100000000000002E-2</v>
      </c>
      <c r="O165" s="23">
        <v>2900222.54</v>
      </c>
      <c r="P165" s="26">
        <v>102</v>
      </c>
      <c r="Q165" s="23">
        <v>0</v>
      </c>
      <c r="R165" s="23">
        <v>2958.2269900000001</v>
      </c>
      <c r="S165" s="13">
        <v>1.6571414710000001E-3</v>
      </c>
      <c r="T165" s="13">
        <f t="shared" si="5"/>
        <v>3.2448471226625602E-3</v>
      </c>
      <c r="U165" s="61">
        <f>+R165/'סכום נכסי הקרן'!$C$42</f>
        <v>8.0155260968977965E-4</v>
      </c>
    </row>
    <row r="166" spans="2:21" ht="13.5" thickBot="1" x14ac:dyDescent="0.25">
      <c r="B166" s="57" t="s">
        <v>578</v>
      </c>
      <c r="C166" s="14" t="s">
        <v>579</v>
      </c>
      <c r="D166" s="14" t="s">
        <v>162</v>
      </c>
      <c r="E166" s="14" t="s">
        <v>239</v>
      </c>
      <c r="F166" s="21">
        <v>1621</v>
      </c>
      <c r="G166" s="14" t="s">
        <v>580</v>
      </c>
      <c r="H166" s="14" t="s">
        <v>543</v>
      </c>
      <c r="I166" s="14" t="s">
        <v>284</v>
      </c>
      <c r="J166" s="53" t="s">
        <v>2477</v>
      </c>
      <c r="K166" s="23">
        <v>3.9</v>
      </c>
      <c r="L166" s="14" t="s">
        <v>49</v>
      </c>
      <c r="M166" s="13">
        <v>3.2500000000000001E-2</v>
      </c>
      <c r="N166" s="13">
        <v>3.8899999999999997E-2</v>
      </c>
      <c r="O166" s="23">
        <v>32000</v>
      </c>
      <c r="P166" s="25">
        <v>102.69</v>
      </c>
      <c r="Q166" s="23">
        <v>0</v>
      </c>
      <c r="R166" s="23">
        <v>32.860799999999998</v>
      </c>
      <c r="S166" s="13">
        <v>6.9565217391304301E-5</v>
      </c>
      <c r="T166" s="13">
        <f t="shared" si="5"/>
        <v>3.6044655359049996E-5</v>
      </c>
      <c r="U166" s="61">
        <f>+R166/'סכום נכסי הקרן'!$C$42</f>
        <v>8.9038671087555416E-6</v>
      </c>
    </row>
    <row r="167" spans="2:21" ht="13.5" thickBot="1" x14ac:dyDescent="0.25">
      <c r="B167" s="57" t="s">
        <v>581</v>
      </c>
      <c r="C167" s="14" t="s">
        <v>582</v>
      </c>
      <c r="D167" s="14" t="s">
        <v>162</v>
      </c>
      <c r="E167" s="14" t="s">
        <v>239</v>
      </c>
      <c r="F167" s="21">
        <v>1068</v>
      </c>
      <c r="G167" s="14" t="s">
        <v>499</v>
      </c>
      <c r="H167" s="14" t="s">
        <v>559</v>
      </c>
      <c r="I167" s="14" t="s">
        <v>96</v>
      </c>
      <c r="J167" s="53" t="s">
        <v>2477</v>
      </c>
      <c r="K167" s="23">
        <v>0.74</v>
      </c>
      <c r="L167" s="14" t="s">
        <v>49</v>
      </c>
      <c r="M167" s="13">
        <v>4.3400000000000001E-2</v>
      </c>
      <c r="N167" s="13">
        <v>3.0499999999999999E-2</v>
      </c>
      <c r="O167" s="23">
        <v>2759217</v>
      </c>
      <c r="P167" s="25">
        <v>113.68</v>
      </c>
      <c r="Q167" s="23">
        <v>0</v>
      </c>
      <c r="R167" s="23">
        <v>3136.6778899999999</v>
      </c>
      <c r="S167" s="13">
        <v>3.1716614350000001E-3</v>
      </c>
      <c r="T167" s="13">
        <f t="shared" si="5"/>
        <v>3.4405879807369922E-3</v>
      </c>
      <c r="U167" s="61">
        <f>+R167/'סכום נכסי הקרן'!$C$42</f>
        <v>8.4990514824750875E-4</v>
      </c>
    </row>
    <row r="168" spans="2:21" ht="13.5" thickBot="1" x14ac:dyDescent="0.25">
      <c r="B168" s="57" t="s">
        <v>583</v>
      </c>
      <c r="C168" s="14" t="s">
        <v>584</v>
      </c>
      <c r="D168" s="14" t="s">
        <v>162</v>
      </c>
      <c r="E168" s="14" t="s">
        <v>239</v>
      </c>
      <c r="F168" s="21">
        <v>1068</v>
      </c>
      <c r="G168" s="14" t="s">
        <v>499</v>
      </c>
      <c r="H168" s="14" t="s">
        <v>559</v>
      </c>
      <c r="I168" s="14" t="s">
        <v>96</v>
      </c>
      <c r="J168" s="53" t="s">
        <v>2477</v>
      </c>
      <c r="K168" s="23">
        <v>3.39</v>
      </c>
      <c r="L168" s="14" t="s">
        <v>49</v>
      </c>
      <c r="M168" s="13">
        <v>3.9E-2</v>
      </c>
      <c r="N168" s="13">
        <v>3.6799999999999999E-2</v>
      </c>
      <c r="O168" s="23">
        <v>4269527.12</v>
      </c>
      <c r="P168" s="25">
        <v>113.64</v>
      </c>
      <c r="Q168" s="23">
        <v>0</v>
      </c>
      <c r="R168" s="23">
        <v>4851.8906200000001</v>
      </c>
      <c r="S168" s="13">
        <v>2.8998448170000002E-3</v>
      </c>
      <c r="T168" s="13">
        <f t="shared" si="5"/>
        <v>5.3219862339841826E-3</v>
      </c>
      <c r="U168" s="61">
        <f>+R168/'סכום נכסי הקרן'!$C$42</f>
        <v>1.3146542173865985E-3</v>
      </c>
    </row>
    <row r="169" spans="2:21" ht="13.5" thickBot="1" x14ac:dyDescent="0.25">
      <c r="B169" s="57" t="s">
        <v>585</v>
      </c>
      <c r="C169" s="14" t="s">
        <v>586</v>
      </c>
      <c r="D169" s="14" t="s">
        <v>162</v>
      </c>
      <c r="E169" s="14" t="s">
        <v>239</v>
      </c>
      <c r="F169" s="21">
        <v>1068</v>
      </c>
      <c r="G169" s="14" t="s">
        <v>499</v>
      </c>
      <c r="H169" s="14" t="s">
        <v>559</v>
      </c>
      <c r="I169" s="14" t="s">
        <v>96</v>
      </c>
      <c r="J169" s="53" t="s">
        <v>2477</v>
      </c>
      <c r="K169" s="23">
        <v>4.42</v>
      </c>
      <c r="L169" s="14" t="s">
        <v>49</v>
      </c>
      <c r="M169" s="13">
        <v>3.2500000000000001E-2</v>
      </c>
      <c r="N169" s="13">
        <v>3.8100000000000002E-2</v>
      </c>
      <c r="O169" s="23">
        <v>2135557.11</v>
      </c>
      <c r="P169" s="25">
        <v>109.88</v>
      </c>
      <c r="Q169" s="23">
        <v>0</v>
      </c>
      <c r="R169" s="23">
        <v>2346.55015</v>
      </c>
      <c r="S169" s="13">
        <v>5.400829282E-3</v>
      </c>
      <c r="T169" s="13">
        <f t="shared" si="5"/>
        <v>2.5739054265105257E-3</v>
      </c>
      <c r="U169" s="61">
        <f>+R169/'סכום נכסי הקרן'!$C$42</f>
        <v>6.3581442629608487E-4</v>
      </c>
    </row>
    <row r="170" spans="2:21" ht="13.5" thickBot="1" x14ac:dyDescent="0.25">
      <c r="B170" s="57" t="s">
        <v>587</v>
      </c>
      <c r="C170" s="14" t="s">
        <v>588</v>
      </c>
      <c r="D170" s="14" t="s">
        <v>162</v>
      </c>
      <c r="E170" s="14" t="s">
        <v>239</v>
      </c>
      <c r="F170" s="21">
        <v>422</v>
      </c>
      <c r="G170" s="14" t="s">
        <v>525</v>
      </c>
      <c r="H170" s="14" t="s">
        <v>589</v>
      </c>
      <c r="I170" s="14" t="s">
        <v>284</v>
      </c>
      <c r="J170" s="53" t="s">
        <v>2477</v>
      </c>
      <c r="K170" s="23">
        <v>1.94</v>
      </c>
      <c r="L170" s="14" t="s">
        <v>49</v>
      </c>
      <c r="M170" s="13">
        <v>1.2500000000000001E-2</v>
      </c>
      <c r="N170" s="13">
        <v>5.0999999999999997E-2</v>
      </c>
      <c r="O170" s="23">
        <v>392000</v>
      </c>
      <c r="P170" s="25">
        <v>98.08</v>
      </c>
      <c r="Q170" s="23">
        <v>0</v>
      </c>
      <c r="R170" s="23">
        <v>384.47359999999998</v>
      </c>
      <c r="S170" s="13">
        <v>3.054545462E-3</v>
      </c>
      <c r="T170" s="13">
        <f t="shared" si="5"/>
        <v>4.2172492473260679E-4</v>
      </c>
      <c r="U170" s="61">
        <f>+R170/'סכום נכסי הקרן'!$C$42</f>
        <v>1.0417585211634637E-4</v>
      </c>
    </row>
    <row r="171" spans="2:21" ht="13.5" thickBot="1" x14ac:dyDescent="0.25">
      <c r="B171" s="57" t="s">
        <v>590</v>
      </c>
      <c r="C171" s="14" t="s">
        <v>591</v>
      </c>
      <c r="D171" s="14" t="s">
        <v>162</v>
      </c>
      <c r="E171" s="14" t="s">
        <v>239</v>
      </c>
      <c r="F171" s="21">
        <v>313</v>
      </c>
      <c r="G171" s="14" t="s">
        <v>348</v>
      </c>
      <c r="H171" s="14" t="s">
        <v>592</v>
      </c>
      <c r="I171" s="14" t="s">
        <v>96</v>
      </c>
      <c r="J171" s="53" t="s">
        <v>2477</v>
      </c>
      <c r="K171" s="23">
        <v>3.35</v>
      </c>
      <c r="L171" s="14" t="s">
        <v>49</v>
      </c>
      <c r="M171" s="13">
        <v>1.7500000000000002E-2</v>
      </c>
      <c r="N171" s="13">
        <v>4.6899999999999997E-2</v>
      </c>
      <c r="O171" s="23">
        <v>676937.62</v>
      </c>
      <c r="P171" s="25">
        <v>101.28</v>
      </c>
      <c r="Q171" s="23">
        <v>0</v>
      </c>
      <c r="R171" s="23">
        <v>685.60242000000005</v>
      </c>
      <c r="S171" s="13">
        <v>1.203943571E-3</v>
      </c>
      <c r="T171" s="13">
        <f t="shared" si="5"/>
        <v>7.5202986361350458E-4</v>
      </c>
      <c r="U171" s="61">
        <f>+R171/'סכום נכסי הקרן'!$C$42</f>
        <v>1.8576884424972013E-4</v>
      </c>
    </row>
    <row r="172" spans="2:21" ht="13.5" thickBot="1" x14ac:dyDescent="0.25">
      <c r="B172" s="57" t="s">
        <v>593</v>
      </c>
      <c r="C172" s="14" t="s">
        <v>594</v>
      </c>
      <c r="D172" s="14" t="s">
        <v>162</v>
      </c>
      <c r="E172" s="14" t="s">
        <v>239</v>
      </c>
      <c r="F172" s="21">
        <v>313</v>
      </c>
      <c r="G172" s="14" t="s">
        <v>348</v>
      </c>
      <c r="H172" s="14" t="s">
        <v>592</v>
      </c>
      <c r="I172" s="14" t="s">
        <v>96</v>
      </c>
      <c r="J172" s="53" t="s">
        <v>2477</v>
      </c>
      <c r="K172" s="23">
        <v>4.66</v>
      </c>
      <c r="L172" s="14" t="s">
        <v>49</v>
      </c>
      <c r="M172" s="13">
        <v>9.9000000000000008E-3</v>
      </c>
      <c r="N172" s="13">
        <v>4.7399999999999998E-2</v>
      </c>
      <c r="O172" s="23">
        <v>209000</v>
      </c>
      <c r="P172" s="25">
        <v>91.77</v>
      </c>
      <c r="Q172" s="23">
        <v>0</v>
      </c>
      <c r="R172" s="23">
        <v>191.79929999999999</v>
      </c>
      <c r="S172" s="13">
        <v>7.3333333300000005E-4</v>
      </c>
      <c r="T172" s="13">
        <f t="shared" si="5"/>
        <v>2.1038257335813609E-4</v>
      </c>
      <c r="U172" s="61">
        <f>+R172/'סכום נכסי הקרן'!$C$42</f>
        <v>5.1969382326429572E-5</v>
      </c>
    </row>
    <row r="173" spans="2:21" ht="13.5" thickBot="1" x14ac:dyDescent="0.25">
      <c r="B173" s="57" t="s">
        <v>595</v>
      </c>
      <c r="C173" s="14" t="s">
        <v>596</v>
      </c>
      <c r="D173" s="14" t="s">
        <v>162</v>
      </c>
      <c r="E173" s="14" t="s">
        <v>239</v>
      </c>
      <c r="F173" s="21">
        <v>126</v>
      </c>
      <c r="G173" s="14" t="s">
        <v>348</v>
      </c>
      <c r="H173" s="14" t="s">
        <v>592</v>
      </c>
      <c r="I173" s="14" t="s">
        <v>96</v>
      </c>
      <c r="J173" s="53" t="s">
        <v>2477</v>
      </c>
      <c r="K173" s="23">
        <v>3.65</v>
      </c>
      <c r="L173" s="14" t="s">
        <v>49</v>
      </c>
      <c r="M173" s="13">
        <v>1.7500000000000002E-2</v>
      </c>
      <c r="N173" s="13">
        <v>6.0100000000000001E-2</v>
      </c>
      <c r="O173" s="23">
        <v>1472751</v>
      </c>
      <c r="P173" s="25">
        <v>94.32</v>
      </c>
      <c r="Q173" s="23">
        <v>0</v>
      </c>
      <c r="R173" s="23">
        <v>1389.0987399999999</v>
      </c>
      <c r="S173" s="13">
        <v>1.57627576E-3</v>
      </c>
      <c r="T173" s="13">
        <f t="shared" si="5"/>
        <v>1.5236873521944263E-3</v>
      </c>
      <c r="U173" s="61">
        <f>+R173/'סכום נכסי הקרן'!$C$42</f>
        <v>3.7638616777131923E-4</v>
      </c>
    </row>
    <row r="174" spans="2:21" ht="13.5" thickBot="1" x14ac:dyDescent="0.25">
      <c r="B174" s="57" t="s">
        <v>597</v>
      </c>
      <c r="C174" s="14" t="s">
        <v>598</v>
      </c>
      <c r="D174" s="14" t="s">
        <v>162</v>
      </c>
      <c r="E174" s="14" t="s">
        <v>239</v>
      </c>
      <c r="F174" s="21">
        <v>126</v>
      </c>
      <c r="G174" s="14" t="s">
        <v>348</v>
      </c>
      <c r="H174" s="14" t="s">
        <v>592</v>
      </c>
      <c r="I174" s="14" t="s">
        <v>96</v>
      </c>
      <c r="J174" s="53" t="s">
        <v>2477</v>
      </c>
      <c r="K174" s="23">
        <v>0.74</v>
      </c>
      <c r="L174" s="14" t="s">
        <v>49</v>
      </c>
      <c r="M174" s="13">
        <v>5.3499999999999999E-2</v>
      </c>
      <c r="N174" s="13">
        <v>3.78E-2</v>
      </c>
      <c r="O174" s="23">
        <v>215000</v>
      </c>
      <c r="P174" s="25">
        <v>118.29</v>
      </c>
      <c r="Q174" s="23">
        <v>0</v>
      </c>
      <c r="R174" s="23">
        <v>254.3235</v>
      </c>
      <c r="S174" s="13">
        <v>6.5037224399999997E-4</v>
      </c>
      <c r="T174" s="13">
        <f t="shared" si="5"/>
        <v>2.7896469067117518E-4</v>
      </c>
      <c r="U174" s="61">
        <f>+R174/'סכום נכסי הקרן'!$C$42</f>
        <v>6.8910758308793162E-5</v>
      </c>
    </row>
    <row r="175" spans="2:21" ht="13.5" thickBot="1" x14ac:dyDescent="0.25">
      <c r="B175" s="57" t="s">
        <v>599</v>
      </c>
      <c r="C175" s="14" t="s">
        <v>600</v>
      </c>
      <c r="D175" s="14" t="s">
        <v>162</v>
      </c>
      <c r="E175" s="14" t="s">
        <v>239</v>
      </c>
      <c r="F175" s="21">
        <v>126</v>
      </c>
      <c r="G175" s="14" t="s">
        <v>348</v>
      </c>
      <c r="H175" s="14" t="s">
        <v>592</v>
      </c>
      <c r="I175" s="14" t="s">
        <v>96</v>
      </c>
      <c r="J175" s="53" t="s">
        <v>2477</v>
      </c>
      <c r="K175" s="23">
        <v>2.2000000000000002</v>
      </c>
      <c r="L175" s="14" t="s">
        <v>49</v>
      </c>
      <c r="M175" s="13">
        <v>0.04</v>
      </c>
      <c r="N175" s="13">
        <v>6.5799999999999997E-2</v>
      </c>
      <c r="O175" s="23">
        <v>1099436.5</v>
      </c>
      <c r="P175" s="25">
        <v>105.42</v>
      </c>
      <c r="Q175" s="23">
        <v>0</v>
      </c>
      <c r="R175" s="23">
        <v>1159.0259599999999</v>
      </c>
      <c r="S175" s="13">
        <v>4.2359297799999997E-4</v>
      </c>
      <c r="T175" s="13">
        <f t="shared" si="5"/>
        <v>1.2713230134504354E-3</v>
      </c>
      <c r="U175" s="61">
        <f>+R175/'סכום נכסי הקרן'!$C$42</f>
        <v>3.1404631425399919E-4</v>
      </c>
    </row>
    <row r="176" spans="2:21" ht="13.5" thickBot="1" x14ac:dyDescent="0.25">
      <c r="B176" s="57" t="s">
        <v>601</v>
      </c>
      <c r="C176" s="14" t="s">
        <v>602</v>
      </c>
      <c r="D176" s="14" t="s">
        <v>162</v>
      </c>
      <c r="E176" s="14" t="s">
        <v>239</v>
      </c>
      <c r="F176" s="21">
        <v>126</v>
      </c>
      <c r="G176" s="14" t="s">
        <v>348</v>
      </c>
      <c r="H176" s="14" t="s">
        <v>592</v>
      </c>
      <c r="I176" s="14" t="s">
        <v>96</v>
      </c>
      <c r="J176" s="53" t="s">
        <v>2477</v>
      </c>
      <c r="K176" s="23">
        <v>2.89</v>
      </c>
      <c r="L176" s="14" t="s">
        <v>49</v>
      </c>
      <c r="M176" s="13">
        <v>3.2800000000000003E-2</v>
      </c>
      <c r="N176" s="13">
        <v>6.88E-2</v>
      </c>
      <c r="O176" s="23">
        <v>1250967.5900000001</v>
      </c>
      <c r="P176" s="25">
        <v>102.18</v>
      </c>
      <c r="Q176" s="23">
        <v>0</v>
      </c>
      <c r="R176" s="23">
        <v>1278.2386799999999</v>
      </c>
      <c r="S176" s="13">
        <v>8.9334358400000005E-4</v>
      </c>
      <c r="T176" s="13">
        <f t="shared" si="5"/>
        <v>1.4020861539343838E-3</v>
      </c>
      <c r="U176" s="61">
        <f>+R176/'סכום נכסי הקרן'!$C$42</f>
        <v>3.4634784728281416E-4</v>
      </c>
    </row>
    <row r="177" spans="2:21" ht="13.5" thickBot="1" x14ac:dyDescent="0.25">
      <c r="B177" s="57" t="s">
        <v>603</v>
      </c>
      <c r="C177" s="14" t="s">
        <v>604</v>
      </c>
      <c r="D177" s="14" t="s">
        <v>162</v>
      </c>
      <c r="E177" s="14" t="s">
        <v>239</v>
      </c>
      <c r="F177" s="21">
        <v>126</v>
      </c>
      <c r="G177" s="14" t="s">
        <v>348</v>
      </c>
      <c r="H177" s="14" t="s">
        <v>592</v>
      </c>
      <c r="I177" s="14" t="s">
        <v>96</v>
      </c>
      <c r="J177" s="53" t="s">
        <v>2477</v>
      </c>
      <c r="K177" s="23">
        <v>4.7300000000000004</v>
      </c>
      <c r="L177" s="14" t="s">
        <v>49</v>
      </c>
      <c r="M177" s="13">
        <v>1.7899999999999999E-2</v>
      </c>
      <c r="N177" s="13">
        <v>6.5000000000000002E-2</v>
      </c>
      <c r="O177" s="23">
        <v>658142.18000000005</v>
      </c>
      <c r="P177" s="25">
        <v>89.15</v>
      </c>
      <c r="Q177" s="23">
        <v>0</v>
      </c>
      <c r="R177" s="23">
        <v>586.73374999999999</v>
      </c>
      <c r="S177" s="13">
        <v>8.4295347099999998E-4</v>
      </c>
      <c r="T177" s="13">
        <f t="shared" si="5"/>
        <v>6.4358189107608472E-4</v>
      </c>
      <c r="U177" s="61">
        <f>+R177/'סכום נכסי הקרן'!$C$42</f>
        <v>1.5897967603411349E-4</v>
      </c>
    </row>
    <row r="178" spans="2:21" ht="13.5" thickBot="1" x14ac:dyDescent="0.25">
      <c r="B178" s="57" t="s">
        <v>605</v>
      </c>
      <c r="C178" s="14" t="s">
        <v>606</v>
      </c>
      <c r="D178" s="14" t="s">
        <v>162</v>
      </c>
      <c r="E178" s="14" t="s">
        <v>239</v>
      </c>
      <c r="F178" s="21">
        <v>1840</v>
      </c>
      <c r="G178" s="14" t="s">
        <v>314</v>
      </c>
      <c r="H178" s="14" t="s">
        <v>589</v>
      </c>
      <c r="I178" s="14" t="s">
        <v>284</v>
      </c>
      <c r="J178" s="53" t="s">
        <v>2477</v>
      </c>
      <c r="K178" s="23">
        <v>3.95</v>
      </c>
      <c r="L178" s="14" t="s">
        <v>49</v>
      </c>
      <c r="M178" s="13">
        <v>1.7999999999999999E-2</v>
      </c>
      <c r="N178" s="13">
        <v>3.61E-2</v>
      </c>
      <c r="O178" s="23">
        <v>890189.37</v>
      </c>
      <c r="P178" s="25">
        <v>104.35</v>
      </c>
      <c r="Q178" s="23">
        <v>0</v>
      </c>
      <c r="R178" s="23">
        <v>928.91260999999997</v>
      </c>
      <c r="S178" s="13">
        <v>8.5158468700000003E-4</v>
      </c>
      <c r="T178" s="13">
        <f t="shared" si="5"/>
        <v>1.0189141739131618E-3</v>
      </c>
      <c r="U178" s="61">
        <f>+R178/'סכום נכסי הקרן'!$C$42</f>
        <v>2.5169546800708639E-4</v>
      </c>
    </row>
    <row r="179" spans="2:21" ht="13.5" thickBot="1" x14ac:dyDescent="0.25">
      <c r="B179" s="57" t="s">
        <v>607</v>
      </c>
      <c r="C179" s="14" t="s">
        <v>608</v>
      </c>
      <c r="D179" s="14" t="s">
        <v>162</v>
      </c>
      <c r="E179" s="14" t="s">
        <v>239</v>
      </c>
      <c r="F179" s="21">
        <v>612</v>
      </c>
      <c r="G179" s="14" t="s">
        <v>240</v>
      </c>
      <c r="H179" s="14" t="s">
        <v>592</v>
      </c>
      <c r="I179" s="14" t="s">
        <v>96</v>
      </c>
      <c r="J179" s="53" t="s">
        <v>2477</v>
      </c>
      <c r="K179" s="23">
        <v>1.93</v>
      </c>
      <c r="L179" s="14" t="s">
        <v>49</v>
      </c>
      <c r="M179" s="13">
        <v>2.2499999999999999E-2</v>
      </c>
      <c r="N179" s="13">
        <v>3.5799999999999998E-2</v>
      </c>
      <c r="O179" s="23">
        <v>850000</v>
      </c>
      <c r="P179" s="25">
        <v>109.35</v>
      </c>
      <c r="Q179" s="23">
        <v>0</v>
      </c>
      <c r="R179" s="23">
        <v>929.47500000000002</v>
      </c>
      <c r="S179" s="13">
        <v>1.7024687729999999E-3</v>
      </c>
      <c r="T179" s="13">
        <f t="shared" si="5"/>
        <v>1.0195310534087119E-3</v>
      </c>
      <c r="U179" s="61">
        <f>+R179/'סכום נכסי הקרן'!$C$42</f>
        <v>2.5184785157118995E-4</v>
      </c>
    </row>
    <row r="180" spans="2:21" ht="13.5" thickBot="1" x14ac:dyDescent="0.25">
      <c r="B180" s="57" t="s">
        <v>609</v>
      </c>
      <c r="C180" s="14" t="s">
        <v>610</v>
      </c>
      <c r="D180" s="14" t="s">
        <v>162</v>
      </c>
      <c r="E180" s="14" t="s">
        <v>239</v>
      </c>
      <c r="F180" s="21">
        <v>612</v>
      </c>
      <c r="G180" s="14" t="s">
        <v>240</v>
      </c>
      <c r="H180" s="14" t="s">
        <v>592</v>
      </c>
      <c r="I180" s="14" t="s">
        <v>96</v>
      </c>
      <c r="J180" s="53" t="s">
        <v>2477</v>
      </c>
      <c r="K180" s="23">
        <v>2.71</v>
      </c>
      <c r="L180" s="14" t="s">
        <v>49</v>
      </c>
      <c r="M180" s="13">
        <v>3.3000000000000002E-2</v>
      </c>
      <c r="N180" s="13">
        <v>4.2000000000000003E-2</v>
      </c>
      <c r="O180" s="23">
        <v>1140000</v>
      </c>
      <c r="P180" s="25">
        <v>108.69</v>
      </c>
      <c r="Q180" s="23">
        <v>0</v>
      </c>
      <c r="R180" s="23">
        <v>1239.066</v>
      </c>
      <c r="S180" s="13">
        <v>1.9005565460000001E-3</v>
      </c>
      <c r="T180" s="13">
        <f t="shared" si="5"/>
        <v>1.3591180658144857E-3</v>
      </c>
      <c r="U180" s="61">
        <f>+R180/'סכום נכסי הקרן'!$C$42</f>
        <v>3.3573373146658924E-4</v>
      </c>
    </row>
    <row r="181" spans="2:21" ht="13.5" thickBot="1" x14ac:dyDescent="0.25">
      <c r="B181" s="57" t="s">
        <v>611</v>
      </c>
      <c r="C181" s="14" t="s">
        <v>612</v>
      </c>
      <c r="D181" s="14" t="s">
        <v>162</v>
      </c>
      <c r="E181" s="14" t="s">
        <v>239</v>
      </c>
      <c r="F181" s="21">
        <v>1668</v>
      </c>
      <c r="G181" s="14" t="s">
        <v>240</v>
      </c>
      <c r="H181" s="14" t="s">
        <v>592</v>
      </c>
      <c r="I181" s="14" t="s">
        <v>96</v>
      </c>
      <c r="J181" s="53" t="s">
        <v>2477</v>
      </c>
      <c r="K181" s="23">
        <v>2</v>
      </c>
      <c r="L181" s="14" t="s">
        <v>49</v>
      </c>
      <c r="M181" s="13">
        <v>1E-3</v>
      </c>
      <c r="N181" s="13">
        <v>2.5999999999999999E-2</v>
      </c>
      <c r="O181" s="23">
        <v>1168863</v>
      </c>
      <c r="P181" s="25">
        <v>106.05</v>
      </c>
      <c r="Q181" s="23">
        <v>0</v>
      </c>
      <c r="R181" s="23">
        <v>1239.5792100000001</v>
      </c>
      <c r="S181" s="13">
        <v>2.0639985160000002E-3</v>
      </c>
      <c r="T181" s="13">
        <f t="shared" si="5"/>
        <v>1.3596810003010721E-3</v>
      </c>
      <c r="U181" s="61">
        <f>+R181/'סכום נכסי הקרן'!$C$42</f>
        <v>3.3587278936045929E-4</v>
      </c>
    </row>
    <row r="182" spans="2:21" ht="13.5" thickBot="1" x14ac:dyDescent="0.25">
      <c r="B182" s="57" t="s">
        <v>613</v>
      </c>
      <c r="C182" s="14" t="s">
        <v>614</v>
      </c>
      <c r="D182" s="14" t="s">
        <v>162</v>
      </c>
      <c r="E182" s="14" t="s">
        <v>239</v>
      </c>
      <c r="F182" s="21">
        <v>1668</v>
      </c>
      <c r="G182" s="14" t="s">
        <v>240</v>
      </c>
      <c r="H182" s="14" t="s">
        <v>592</v>
      </c>
      <c r="I182" s="14" t="s">
        <v>96</v>
      </c>
      <c r="J182" s="53" t="s">
        <v>2477</v>
      </c>
      <c r="K182" s="23">
        <v>4.71</v>
      </c>
      <c r="L182" s="14" t="s">
        <v>49</v>
      </c>
      <c r="M182" s="13">
        <v>3.0000000000000001E-3</v>
      </c>
      <c r="N182" s="13">
        <v>3.5999999999999997E-2</v>
      </c>
      <c r="O182" s="23">
        <v>5076000</v>
      </c>
      <c r="P182" s="25">
        <v>94.75</v>
      </c>
      <c r="Q182" s="23">
        <v>0</v>
      </c>
      <c r="R182" s="23">
        <v>4809.51</v>
      </c>
      <c r="S182" s="13">
        <v>1.2462741901E-2</v>
      </c>
      <c r="T182" s="13">
        <f t="shared" si="5"/>
        <v>5.2754993912474618E-3</v>
      </c>
      <c r="U182" s="61">
        <f>+R182/'סכום נכסי הקרן'!$C$42</f>
        <v>1.3031708874473801E-3</v>
      </c>
    </row>
    <row r="183" spans="2:21" ht="13.5" thickBot="1" x14ac:dyDescent="0.25">
      <c r="B183" s="57" t="s">
        <v>615</v>
      </c>
      <c r="C183" s="14" t="s">
        <v>616</v>
      </c>
      <c r="D183" s="14" t="s">
        <v>162</v>
      </c>
      <c r="E183" s="14" t="s">
        <v>239</v>
      </c>
      <c r="F183" s="21">
        <v>1668</v>
      </c>
      <c r="G183" s="14" t="s">
        <v>240</v>
      </c>
      <c r="H183" s="14" t="s">
        <v>592</v>
      </c>
      <c r="I183" s="14" t="s">
        <v>96</v>
      </c>
      <c r="J183" s="53" t="s">
        <v>2477</v>
      </c>
      <c r="K183" s="23">
        <v>3.23</v>
      </c>
      <c r="L183" s="14" t="s">
        <v>49</v>
      </c>
      <c r="M183" s="13">
        <v>3.0000000000000001E-3</v>
      </c>
      <c r="N183" s="13">
        <v>3.3799999999999997E-2</v>
      </c>
      <c r="O183" s="23">
        <v>2028000</v>
      </c>
      <c r="P183" s="25">
        <v>97.61</v>
      </c>
      <c r="Q183" s="23">
        <v>0</v>
      </c>
      <c r="R183" s="23">
        <v>1979.5308</v>
      </c>
      <c r="S183" s="13">
        <v>3.9874164370000001E-3</v>
      </c>
      <c r="T183" s="13">
        <f t="shared" si="5"/>
        <v>2.1713258794254717E-3</v>
      </c>
      <c r="U183" s="61">
        <f>+R183/'סכום נכסי הקרן'!$C$42</f>
        <v>5.3636792716210636E-4</v>
      </c>
    </row>
    <row r="184" spans="2:21" ht="13.5" thickBot="1" x14ac:dyDescent="0.25">
      <c r="B184" s="57" t="s">
        <v>617</v>
      </c>
      <c r="C184" s="14" t="s">
        <v>618</v>
      </c>
      <c r="D184" s="14" t="s">
        <v>162</v>
      </c>
      <c r="E184" s="14" t="s">
        <v>239</v>
      </c>
      <c r="F184" s="21">
        <v>1668</v>
      </c>
      <c r="G184" s="14" t="s">
        <v>240</v>
      </c>
      <c r="H184" s="14" t="s">
        <v>592</v>
      </c>
      <c r="I184" s="14" t="s">
        <v>96</v>
      </c>
      <c r="J184" s="53" t="s">
        <v>2477</v>
      </c>
      <c r="K184" s="23">
        <v>2.74</v>
      </c>
      <c r="L184" s="14" t="s">
        <v>49</v>
      </c>
      <c r="M184" s="13">
        <v>3.0000000000000001E-3</v>
      </c>
      <c r="N184" s="13">
        <v>3.2599999999999997E-2</v>
      </c>
      <c r="O184" s="23">
        <v>462000</v>
      </c>
      <c r="P184" s="25">
        <v>95.51</v>
      </c>
      <c r="Q184" s="23">
        <v>0</v>
      </c>
      <c r="R184" s="23">
        <v>441.25619999999998</v>
      </c>
      <c r="S184" s="13">
        <v>1.295097132E-3</v>
      </c>
      <c r="T184" s="13">
        <f t="shared" si="5"/>
        <v>4.840091432358323E-4</v>
      </c>
      <c r="U184" s="61">
        <f>+R184/'סכום נכסי הקרן'!$C$42</f>
        <v>1.1956150080687193E-4</v>
      </c>
    </row>
    <row r="185" spans="2:21" ht="13.5" thickBot="1" x14ac:dyDescent="0.25">
      <c r="B185" s="57" t="s">
        <v>619</v>
      </c>
      <c r="C185" s="14" t="s">
        <v>620</v>
      </c>
      <c r="D185" s="14" t="s">
        <v>162</v>
      </c>
      <c r="E185" s="14" t="s">
        <v>239</v>
      </c>
      <c r="F185" s="21">
        <v>155</v>
      </c>
      <c r="G185" s="14" t="s">
        <v>499</v>
      </c>
      <c r="H185" s="14" t="s">
        <v>589</v>
      </c>
      <c r="I185" s="14" t="s">
        <v>284</v>
      </c>
      <c r="J185" s="53" t="s">
        <v>2477</v>
      </c>
      <c r="K185" s="23">
        <v>3.89</v>
      </c>
      <c r="L185" s="14" t="s">
        <v>49</v>
      </c>
      <c r="M185" s="13">
        <v>1.8200000000000001E-2</v>
      </c>
      <c r="N185" s="13">
        <v>4.7199999999999999E-2</v>
      </c>
      <c r="O185" s="23">
        <v>1290000</v>
      </c>
      <c r="P185" s="25">
        <v>97.23</v>
      </c>
      <c r="Q185" s="23">
        <v>0</v>
      </c>
      <c r="R185" s="23">
        <v>1254.2670000000001</v>
      </c>
      <c r="S185" s="13">
        <v>2.7994574900000002E-3</v>
      </c>
      <c r="T185" s="13">
        <f t="shared" si="5"/>
        <v>1.3757918779588314E-3</v>
      </c>
      <c r="U185" s="61">
        <f>+R185/'סכום נכסי הקרן'!$C$42</f>
        <v>3.3985255036083993E-4</v>
      </c>
    </row>
    <row r="186" spans="2:21" ht="13.5" thickBot="1" x14ac:dyDescent="0.25">
      <c r="B186" s="57" t="s">
        <v>621</v>
      </c>
      <c r="C186" s="14" t="s">
        <v>622</v>
      </c>
      <c r="D186" s="14" t="s">
        <v>162</v>
      </c>
      <c r="E186" s="14" t="s">
        <v>239</v>
      </c>
      <c r="F186" s="21">
        <v>1588</v>
      </c>
      <c r="G186" s="14" t="s">
        <v>240</v>
      </c>
      <c r="H186" s="14" t="s">
        <v>592</v>
      </c>
      <c r="I186" s="14" t="s">
        <v>96</v>
      </c>
      <c r="J186" s="53" t="s">
        <v>2477</v>
      </c>
      <c r="K186" s="23">
        <v>3.63</v>
      </c>
      <c r="L186" s="14" t="s">
        <v>49</v>
      </c>
      <c r="M186" s="13">
        <v>1.0800000000000001E-2</v>
      </c>
      <c r="N186" s="13">
        <v>3.6200000000000003E-2</v>
      </c>
      <c r="O186" s="23">
        <v>1894438</v>
      </c>
      <c r="P186" s="25">
        <v>101.98</v>
      </c>
      <c r="Q186" s="23">
        <v>0</v>
      </c>
      <c r="R186" s="23">
        <v>1931.94787</v>
      </c>
      <c r="S186" s="13">
        <v>6.2591745989999999E-3</v>
      </c>
      <c r="T186" s="13">
        <f t="shared" si="5"/>
        <v>2.1191326792348556E-3</v>
      </c>
      <c r="U186" s="61">
        <f>+R186/'סכום נכסי הקרן'!$C$42</f>
        <v>5.234749943861174E-4</v>
      </c>
    </row>
    <row r="187" spans="2:21" ht="13.5" thickBot="1" x14ac:dyDescent="0.25">
      <c r="B187" s="57" t="s">
        <v>623</v>
      </c>
      <c r="C187" s="14" t="s">
        <v>624</v>
      </c>
      <c r="D187" s="14" t="s">
        <v>162</v>
      </c>
      <c r="E187" s="14" t="s">
        <v>239</v>
      </c>
      <c r="F187" s="21">
        <v>1560</v>
      </c>
      <c r="G187" s="14" t="s">
        <v>348</v>
      </c>
      <c r="H187" s="14" t="s">
        <v>625</v>
      </c>
      <c r="I187" s="14" t="s">
        <v>96</v>
      </c>
      <c r="J187" s="53" t="s">
        <v>2477</v>
      </c>
      <c r="K187" s="23">
        <v>1.65</v>
      </c>
      <c r="L187" s="14" t="s">
        <v>49</v>
      </c>
      <c r="M187" s="13">
        <v>4.0500000000000001E-2</v>
      </c>
      <c r="N187" s="13">
        <v>5.0700000000000002E-2</v>
      </c>
      <c r="O187" s="23">
        <v>1463218.22</v>
      </c>
      <c r="P187" s="25">
        <v>111.47</v>
      </c>
      <c r="Q187" s="23">
        <v>0</v>
      </c>
      <c r="R187" s="23">
        <v>1631.04935</v>
      </c>
      <c r="S187" s="13">
        <v>4.2079070009999999E-3</v>
      </c>
      <c r="T187" s="13">
        <f t="shared" si="5"/>
        <v>1.789080353927857E-3</v>
      </c>
      <c r="U187" s="61">
        <f>+R187/'סכום נכסי הקרן'!$C$42</f>
        <v>4.4194440367313354E-4</v>
      </c>
    </row>
    <row r="188" spans="2:21" ht="13.5" thickBot="1" x14ac:dyDescent="0.25">
      <c r="B188" s="57" t="s">
        <v>626</v>
      </c>
      <c r="C188" s="14" t="s">
        <v>627</v>
      </c>
      <c r="D188" s="14" t="s">
        <v>162</v>
      </c>
      <c r="E188" s="14" t="s">
        <v>239</v>
      </c>
      <c r="F188" s="21">
        <v>1588</v>
      </c>
      <c r="G188" s="14" t="s">
        <v>240</v>
      </c>
      <c r="H188" s="14" t="s">
        <v>625</v>
      </c>
      <c r="I188" s="14" t="s">
        <v>96</v>
      </c>
      <c r="J188" s="53" t="s">
        <v>2477</v>
      </c>
      <c r="K188" s="23">
        <v>4.13</v>
      </c>
      <c r="L188" s="14" t="s">
        <v>49</v>
      </c>
      <c r="M188" s="13">
        <v>9.4000000000000004E-3</v>
      </c>
      <c r="N188" s="13">
        <v>5.0099999999999999E-2</v>
      </c>
      <c r="O188" s="23">
        <v>3285536.68</v>
      </c>
      <c r="P188" s="25">
        <v>92.21</v>
      </c>
      <c r="Q188" s="23">
        <v>34.681429999999999</v>
      </c>
      <c r="R188" s="23">
        <v>3064.2748000000001</v>
      </c>
      <c r="S188" s="13">
        <v>8.2797553829999995E-3</v>
      </c>
      <c r="T188" s="13">
        <f t="shared" si="5"/>
        <v>3.3611698160550527E-3</v>
      </c>
      <c r="U188" s="61">
        <f>+R188/'סכום נכסי הקרן'!$C$42</f>
        <v>8.3028701686838026E-4</v>
      </c>
    </row>
    <row r="189" spans="2:21" ht="13.5" thickBot="1" x14ac:dyDescent="0.25">
      <c r="B189" s="57" t="s">
        <v>628</v>
      </c>
      <c r="C189" s="14" t="s">
        <v>629</v>
      </c>
      <c r="D189" s="14" t="s">
        <v>162</v>
      </c>
      <c r="E189" s="14" t="s">
        <v>239</v>
      </c>
      <c r="F189" s="21">
        <v>639</v>
      </c>
      <c r="G189" s="14" t="s">
        <v>518</v>
      </c>
      <c r="H189" s="14" t="s">
        <v>630</v>
      </c>
      <c r="I189" s="14" t="s">
        <v>96</v>
      </c>
      <c r="J189" s="53" t="s">
        <v>2477</v>
      </c>
      <c r="K189" s="23">
        <v>1.48</v>
      </c>
      <c r="L189" s="14" t="s">
        <v>49</v>
      </c>
      <c r="M189" s="13">
        <v>4.9500000000000002E-2</v>
      </c>
      <c r="N189" s="13">
        <v>5.5599999999999997E-2</v>
      </c>
      <c r="O189" s="23">
        <v>1126666.68</v>
      </c>
      <c r="P189" s="25">
        <v>133.44999999999999</v>
      </c>
      <c r="Q189" s="23">
        <v>0</v>
      </c>
      <c r="R189" s="23">
        <v>1503.5366799999999</v>
      </c>
      <c r="S189" s="13">
        <v>3.0707002920000001E-3</v>
      </c>
      <c r="T189" s="13">
        <f t="shared" si="5"/>
        <v>1.649213088247707E-3</v>
      </c>
      <c r="U189" s="61">
        <f>+R189/'סכום נכסי הקרן'!$C$42</f>
        <v>4.0739394025280902E-4</v>
      </c>
    </row>
    <row r="190" spans="2:21" ht="13.5" thickBot="1" x14ac:dyDescent="0.25">
      <c r="B190" s="57" t="s">
        <v>631</v>
      </c>
      <c r="C190" s="14" t="s">
        <v>632</v>
      </c>
      <c r="D190" s="14" t="s">
        <v>162</v>
      </c>
      <c r="E190" s="14" t="s">
        <v>239</v>
      </c>
      <c r="F190" s="21">
        <v>366</v>
      </c>
      <c r="G190" s="14" t="s">
        <v>240</v>
      </c>
      <c r="H190" s="14" t="s">
        <v>241</v>
      </c>
      <c r="I190" s="14" t="s">
        <v>242</v>
      </c>
      <c r="J190" s="53" t="s">
        <v>2477</v>
      </c>
      <c r="K190" s="23">
        <v>2.99</v>
      </c>
      <c r="L190" s="14" t="s">
        <v>49</v>
      </c>
      <c r="M190" s="13">
        <v>1.9E-2</v>
      </c>
      <c r="N190" s="13">
        <v>3.3500000000000002E-2</v>
      </c>
      <c r="O190" s="23">
        <v>492500</v>
      </c>
      <c r="P190" s="26">
        <v>103</v>
      </c>
      <c r="Q190" s="23">
        <v>0</v>
      </c>
      <c r="R190" s="23">
        <v>507.27499999999998</v>
      </c>
      <c r="S190" s="13">
        <v>9.1943708300000005E-4</v>
      </c>
      <c r="T190" s="13">
        <f t="shared" si="5"/>
        <v>5.5642444941273763E-4</v>
      </c>
      <c r="U190" s="61">
        <f>+R190/'סכום נכסי הקרן'!$C$42</f>
        <v>1.3744976347483833E-4</v>
      </c>
    </row>
    <row r="191" spans="2:21" ht="13.5" thickBot="1" x14ac:dyDescent="0.25">
      <c r="B191" s="57" t="s">
        <v>633</v>
      </c>
      <c r="C191" s="14" t="s">
        <v>634</v>
      </c>
      <c r="D191" s="14" t="s">
        <v>162</v>
      </c>
      <c r="E191" s="14" t="s">
        <v>239</v>
      </c>
      <c r="F191" s="21">
        <v>1801</v>
      </c>
      <c r="G191" s="14" t="s">
        <v>635</v>
      </c>
      <c r="H191" s="14" t="s">
        <v>241</v>
      </c>
      <c r="I191" s="14" t="s">
        <v>242</v>
      </c>
      <c r="J191" s="53" t="s">
        <v>2477</v>
      </c>
      <c r="K191" s="23">
        <v>2.95</v>
      </c>
      <c r="L191" s="14" t="s">
        <v>49</v>
      </c>
      <c r="M191" s="13">
        <v>1.5800000000000002E-2</v>
      </c>
      <c r="N191" s="13">
        <v>5.2400000000000002E-2</v>
      </c>
      <c r="O191" s="23">
        <v>3941700.02</v>
      </c>
      <c r="P191" s="25">
        <v>98.75</v>
      </c>
      <c r="Q191" s="23">
        <v>0</v>
      </c>
      <c r="R191" s="23">
        <v>3892.42877</v>
      </c>
      <c r="S191" s="13">
        <v>4.6548880839999999E-3</v>
      </c>
      <c r="T191" s="13">
        <f t="shared" si="5"/>
        <v>4.2695629298221864E-3</v>
      </c>
      <c r="U191" s="61">
        <f>+R191/'סכום נכסי הקרן'!$C$42</f>
        <v>1.0546812158674407E-3</v>
      </c>
    </row>
    <row r="192" spans="2:21" ht="13.5" thickBot="1" x14ac:dyDescent="0.25">
      <c r="B192" s="57" t="s">
        <v>633</v>
      </c>
      <c r="C192" s="14" t="s">
        <v>636</v>
      </c>
      <c r="D192" s="14" t="s">
        <v>162</v>
      </c>
      <c r="E192" s="14" t="s">
        <v>239</v>
      </c>
      <c r="F192" s="21">
        <v>1801</v>
      </c>
      <c r="G192" s="14" t="s">
        <v>635</v>
      </c>
      <c r="H192" s="14" t="s">
        <v>241</v>
      </c>
      <c r="I192" s="14" t="s">
        <v>242</v>
      </c>
      <c r="J192" s="53" t="s">
        <v>2477</v>
      </c>
      <c r="K192" s="23">
        <v>2.948</v>
      </c>
      <c r="L192" s="14" t="s">
        <v>49</v>
      </c>
      <c r="M192" s="13">
        <v>1.5800000000000002E-2</v>
      </c>
      <c r="N192" s="13">
        <v>5.2400000000000002E-2</v>
      </c>
      <c r="O192" s="23">
        <v>1250000</v>
      </c>
      <c r="P192" s="25">
        <v>98.050299999999993</v>
      </c>
      <c r="Q192" s="23">
        <v>0</v>
      </c>
      <c r="R192" s="23">
        <v>1225.6287500000001</v>
      </c>
      <c r="S192" s="13">
        <v>1.476167662E-3</v>
      </c>
      <c r="T192" s="13">
        <f t="shared" si="5"/>
        <v>1.3443788919287802E-3</v>
      </c>
      <c r="U192" s="61">
        <f>+R192/'סכום נכסי הקרן'!$C$42</f>
        <v>3.3209281315945354E-4</v>
      </c>
    </row>
    <row r="193" spans="2:21" ht="13.5" thickBot="1" x14ac:dyDescent="0.25">
      <c r="B193" s="57" t="s">
        <v>637</v>
      </c>
      <c r="C193" s="14" t="s">
        <v>638</v>
      </c>
      <c r="D193" s="14" t="s">
        <v>162</v>
      </c>
      <c r="E193" s="14" t="s">
        <v>239</v>
      </c>
      <c r="F193" s="21">
        <v>823</v>
      </c>
      <c r="G193" s="14" t="s">
        <v>499</v>
      </c>
      <c r="H193" s="14" t="s">
        <v>241</v>
      </c>
      <c r="I193" s="14" t="s">
        <v>242</v>
      </c>
      <c r="J193" s="53" t="s">
        <v>2477</v>
      </c>
      <c r="K193" s="23">
        <v>2.34</v>
      </c>
      <c r="L193" s="14" t="s">
        <v>49</v>
      </c>
      <c r="M193" s="13">
        <v>3.5000000000000003E-2</v>
      </c>
      <c r="N193" s="13">
        <v>5.9200000000000003E-2</v>
      </c>
      <c r="O193" s="23">
        <v>605700</v>
      </c>
      <c r="P193" s="26">
        <v>100</v>
      </c>
      <c r="Q193" s="23">
        <v>0</v>
      </c>
      <c r="R193" s="23">
        <v>605.70000000000005</v>
      </c>
      <c r="S193" s="13">
        <v>3.5454454449999999E-3</v>
      </c>
      <c r="T193" s="13">
        <f t="shared" si="5"/>
        <v>6.6438576513586361E-4</v>
      </c>
      <c r="U193" s="61">
        <f>+R193/'סכום נכסי הקרן'!$C$42</f>
        <v>1.641187161533874E-4</v>
      </c>
    </row>
    <row r="194" spans="2:21" ht="13.5" thickBot="1" x14ac:dyDescent="0.25">
      <c r="B194" s="57" t="s">
        <v>639</v>
      </c>
      <c r="C194" s="14" t="s">
        <v>640</v>
      </c>
      <c r="D194" s="14" t="s">
        <v>162</v>
      </c>
      <c r="E194" s="14" t="s">
        <v>239</v>
      </c>
      <c r="F194" s="21">
        <v>1331</v>
      </c>
      <c r="G194" s="14" t="s">
        <v>499</v>
      </c>
      <c r="H194" s="14" t="s">
        <v>241</v>
      </c>
      <c r="I194" s="14" t="s">
        <v>242</v>
      </c>
      <c r="J194" s="53" t="s">
        <v>2477</v>
      </c>
      <c r="K194" s="23">
        <v>2.09</v>
      </c>
      <c r="L194" s="14" t="s">
        <v>49</v>
      </c>
      <c r="M194" s="13">
        <v>2.35E-2</v>
      </c>
      <c r="N194" s="13">
        <v>7.2999999999999995E-2</v>
      </c>
      <c r="O194" s="23">
        <v>1066126.3600000001</v>
      </c>
      <c r="P194" s="25">
        <v>101.4</v>
      </c>
      <c r="Q194" s="23">
        <v>0</v>
      </c>
      <c r="R194" s="23">
        <v>1081.05213</v>
      </c>
      <c r="S194" s="13">
        <v>7.2809256190000003E-3</v>
      </c>
      <c r="T194" s="13">
        <f t="shared" si="5"/>
        <v>1.1857943644408206E-3</v>
      </c>
      <c r="U194" s="61">
        <f>+R194/'סכום נכסי הקרן'!$C$42</f>
        <v>2.929187513133314E-4</v>
      </c>
    </row>
    <row r="195" spans="2:21" ht="13.5" thickBot="1" x14ac:dyDescent="0.25">
      <c r="B195" s="57" t="s">
        <v>641</v>
      </c>
      <c r="C195" s="14" t="s">
        <v>642</v>
      </c>
      <c r="D195" s="14" t="s">
        <v>162</v>
      </c>
      <c r="E195" s="14" t="s">
        <v>239</v>
      </c>
      <c r="F195" s="21">
        <v>1331</v>
      </c>
      <c r="G195" s="14" t="s">
        <v>499</v>
      </c>
      <c r="H195" s="14" t="s">
        <v>241</v>
      </c>
      <c r="I195" s="14" t="s">
        <v>242</v>
      </c>
      <c r="J195" s="53" t="s">
        <v>2477</v>
      </c>
      <c r="K195" s="23">
        <v>3.86</v>
      </c>
      <c r="L195" s="14" t="s">
        <v>49</v>
      </c>
      <c r="M195" s="13">
        <v>3.2899999999999999E-2</v>
      </c>
      <c r="N195" s="13">
        <v>7.0199999999999999E-2</v>
      </c>
      <c r="O195" s="23">
        <v>794200</v>
      </c>
      <c r="P195" s="25">
        <v>91.6</v>
      </c>
      <c r="Q195" s="23">
        <v>0</v>
      </c>
      <c r="R195" s="23">
        <v>727.48720000000003</v>
      </c>
      <c r="S195" s="13">
        <v>6.1745719890000002E-3</v>
      </c>
      <c r="T195" s="13">
        <f t="shared" si="5"/>
        <v>7.9797282482837551E-4</v>
      </c>
      <c r="U195" s="61">
        <f>+R195/'סכום נכסי הקרן'!$C$42</f>
        <v>1.9711782281991508E-4</v>
      </c>
    </row>
    <row r="196" spans="2:21" ht="13.5" thickBot="1" x14ac:dyDescent="0.25">
      <c r="B196" s="57" t="s">
        <v>643</v>
      </c>
      <c r="C196" s="14" t="s">
        <v>644</v>
      </c>
      <c r="D196" s="14" t="s">
        <v>162</v>
      </c>
      <c r="E196" s="14" t="s">
        <v>239</v>
      </c>
      <c r="F196" s="21">
        <v>2430</v>
      </c>
      <c r="G196" s="14" t="s">
        <v>240</v>
      </c>
      <c r="H196" s="14" t="s">
        <v>241</v>
      </c>
      <c r="I196" s="14" t="s">
        <v>242</v>
      </c>
      <c r="J196" s="53" t="s">
        <v>2477</v>
      </c>
      <c r="K196" s="23">
        <v>3.69</v>
      </c>
      <c r="L196" s="14" t="s">
        <v>49</v>
      </c>
      <c r="M196" s="13">
        <v>4.4999999999999998E-2</v>
      </c>
      <c r="N196" s="13">
        <v>4.1399999999999999E-2</v>
      </c>
      <c r="O196" s="23">
        <v>9900000</v>
      </c>
      <c r="P196" s="25">
        <v>101.51</v>
      </c>
      <c r="Q196" s="23">
        <v>0</v>
      </c>
      <c r="R196" s="23">
        <v>10049.49</v>
      </c>
      <c r="S196" s="13">
        <v>1.0105557136999999E-2</v>
      </c>
      <c r="T196" s="13">
        <f t="shared" si="5"/>
        <v>1.102317665985671E-2</v>
      </c>
      <c r="U196" s="61">
        <f>+R196/'סכום נכסי הקרן'!$C$42</f>
        <v>2.7229806782174426E-3</v>
      </c>
    </row>
    <row r="197" spans="2:21" ht="13.5" thickBot="1" x14ac:dyDescent="0.25">
      <c r="B197" s="57" t="s">
        <v>645</v>
      </c>
      <c r="C197" s="14" t="s">
        <v>646</v>
      </c>
      <c r="D197" s="14" t="s">
        <v>162</v>
      </c>
      <c r="E197" s="14" t="s">
        <v>239</v>
      </c>
      <c r="F197" s="21">
        <v>473</v>
      </c>
      <c r="G197" s="14" t="s">
        <v>499</v>
      </c>
      <c r="H197" s="14" t="s">
        <v>241</v>
      </c>
      <c r="I197" s="14" t="s">
        <v>242</v>
      </c>
      <c r="J197" s="53" t="s">
        <v>2477</v>
      </c>
      <c r="K197" s="23">
        <v>1.1499999999999999</v>
      </c>
      <c r="L197" s="14" t="s">
        <v>49</v>
      </c>
      <c r="M197" s="13">
        <v>0.05</v>
      </c>
      <c r="N197" s="13">
        <v>2.4299999999999999E-2</v>
      </c>
      <c r="O197" s="23">
        <v>250174.96</v>
      </c>
      <c r="P197" s="25">
        <v>116.54</v>
      </c>
      <c r="Q197" s="23">
        <v>0</v>
      </c>
      <c r="R197" s="23">
        <v>291.5539</v>
      </c>
      <c r="S197" s="13">
        <v>1.3898608880000001E-3</v>
      </c>
      <c r="T197" s="13">
        <f t="shared" si="5"/>
        <v>3.1980231291042603E-4</v>
      </c>
      <c r="U197" s="61">
        <f>+R197/'סכום נכסי הקרן'!$C$42</f>
        <v>7.8998599566638747E-5</v>
      </c>
    </row>
    <row r="198" spans="2:21" ht="13.5" thickBot="1" x14ac:dyDescent="0.25">
      <c r="B198" s="57" t="s">
        <v>645</v>
      </c>
      <c r="C198" s="14" t="s">
        <v>647</v>
      </c>
      <c r="D198" s="14" t="s">
        <v>162</v>
      </c>
      <c r="E198" s="14" t="s">
        <v>239</v>
      </c>
      <c r="F198" s="21">
        <v>473</v>
      </c>
      <c r="G198" s="14" t="s">
        <v>499</v>
      </c>
      <c r="H198" s="14" t="s">
        <v>241</v>
      </c>
      <c r="I198" s="14" t="s">
        <v>242</v>
      </c>
      <c r="J198" s="53" t="s">
        <v>2477</v>
      </c>
      <c r="K198" s="23">
        <v>1.147</v>
      </c>
      <c r="L198" s="14" t="s">
        <v>49</v>
      </c>
      <c r="M198" s="13">
        <v>0.05</v>
      </c>
      <c r="N198" s="13">
        <v>2.4299999999999999E-2</v>
      </c>
      <c r="O198" s="23">
        <v>300000</v>
      </c>
      <c r="P198" s="25">
        <v>114.2539</v>
      </c>
      <c r="Q198" s="23">
        <v>0</v>
      </c>
      <c r="R198" s="23">
        <v>342.76170000000002</v>
      </c>
      <c r="S198" s="13">
        <v>1.666666666E-3</v>
      </c>
      <c r="T198" s="13">
        <f t="shared" si="5"/>
        <v>3.7597159371598041E-4</v>
      </c>
      <c r="U198" s="61">
        <f>+R198/'סכום נכסי הקרן'!$C$42</f>
        <v>9.2873716609794484E-5</v>
      </c>
    </row>
    <row r="199" spans="2:21" ht="13.5" thickBot="1" x14ac:dyDescent="0.25">
      <c r="B199" s="57" t="s">
        <v>648</v>
      </c>
      <c r="C199" s="14" t="s">
        <v>649</v>
      </c>
      <c r="D199" s="14" t="s">
        <v>162</v>
      </c>
      <c r="E199" s="14" t="s">
        <v>239</v>
      </c>
      <c r="F199" s="21">
        <v>1803</v>
      </c>
      <c r="G199" s="14" t="s">
        <v>635</v>
      </c>
      <c r="H199" s="14" t="s">
        <v>241</v>
      </c>
      <c r="I199" s="14" t="s">
        <v>242</v>
      </c>
      <c r="J199" s="53" t="s">
        <v>2477</v>
      </c>
      <c r="K199" s="23">
        <v>2.1</v>
      </c>
      <c r="L199" s="14" t="s">
        <v>49</v>
      </c>
      <c r="M199" s="13">
        <v>1.6400000000000001E-2</v>
      </c>
      <c r="N199" s="13">
        <v>3.0300000000000001E-2</v>
      </c>
      <c r="O199" s="23">
        <v>1553352.82</v>
      </c>
      <c r="P199" s="25">
        <v>108.85</v>
      </c>
      <c r="Q199" s="23">
        <v>0</v>
      </c>
      <c r="R199" s="23">
        <v>1690.8245400000001</v>
      </c>
      <c r="S199" s="13">
        <v>6.1481981530000004E-3</v>
      </c>
      <c r="T199" s="13">
        <f t="shared" si="5"/>
        <v>1.8546471119669716E-3</v>
      </c>
      <c r="U199" s="61">
        <f>+R199/'סכום נכסי הקרן'!$C$42</f>
        <v>4.5814091587492457E-4</v>
      </c>
    </row>
    <row r="200" spans="2:21" ht="13.5" thickBot="1" x14ac:dyDescent="0.25">
      <c r="B200" s="57" t="s">
        <v>650</v>
      </c>
      <c r="C200" s="14" t="s">
        <v>651</v>
      </c>
      <c r="D200" s="14" t="s">
        <v>162</v>
      </c>
      <c r="E200" s="14" t="s">
        <v>239</v>
      </c>
      <c r="F200" s="21">
        <v>1831</v>
      </c>
      <c r="G200" s="14" t="s">
        <v>635</v>
      </c>
      <c r="H200" s="14" t="s">
        <v>241</v>
      </c>
      <c r="I200" s="14" t="s">
        <v>242</v>
      </c>
      <c r="J200" s="53" t="s">
        <v>2477</v>
      </c>
      <c r="K200" s="23">
        <v>3.02</v>
      </c>
      <c r="L200" s="14" t="s">
        <v>49</v>
      </c>
      <c r="M200" s="13">
        <v>1.4800000000000001E-2</v>
      </c>
      <c r="N200" s="13">
        <v>3.5099999999999999E-2</v>
      </c>
      <c r="O200" s="23">
        <v>6510560.0199999996</v>
      </c>
      <c r="P200" s="25">
        <v>102.99</v>
      </c>
      <c r="Q200" s="23">
        <v>0</v>
      </c>
      <c r="R200" s="23">
        <v>6705.2257600000003</v>
      </c>
      <c r="S200" s="13">
        <v>8.0151257650000005E-3</v>
      </c>
      <c r="T200" s="13">
        <f t="shared" si="5"/>
        <v>7.354889461724125E-3</v>
      </c>
      <c r="U200" s="61">
        <f>+R200/'סכום נכסי הקרן'!$C$42</f>
        <v>1.8168285343401374E-3</v>
      </c>
    </row>
    <row r="201" spans="2:21" ht="13.5" thickBot="1" x14ac:dyDescent="0.25">
      <c r="B201" s="57" t="s">
        <v>652</v>
      </c>
      <c r="C201" s="14" t="s">
        <v>653</v>
      </c>
      <c r="D201" s="14" t="s">
        <v>162</v>
      </c>
      <c r="E201" s="14" t="s">
        <v>239</v>
      </c>
      <c r="F201" s="21">
        <v>1848</v>
      </c>
      <c r="G201" s="14" t="s">
        <v>635</v>
      </c>
      <c r="H201" s="14" t="s">
        <v>241</v>
      </c>
      <c r="I201" s="14" t="s">
        <v>242</v>
      </c>
      <c r="J201" s="53" t="s">
        <v>2477</v>
      </c>
      <c r="K201" s="23">
        <v>2.81</v>
      </c>
      <c r="L201" s="14" t="s">
        <v>49</v>
      </c>
      <c r="M201" s="13">
        <v>2.3E-2</v>
      </c>
      <c r="N201" s="13">
        <v>5.2900000000000003E-2</v>
      </c>
      <c r="O201" s="23">
        <v>3167494.2</v>
      </c>
      <c r="P201" s="25">
        <v>100.03</v>
      </c>
      <c r="Q201" s="23">
        <v>0</v>
      </c>
      <c r="R201" s="23">
        <v>3168.44445</v>
      </c>
      <c r="S201" s="13">
        <v>1.1711940099E-2</v>
      </c>
      <c r="T201" s="13">
        <f t="shared" si="5"/>
        <v>3.4754323760999347E-3</v>
      </c>
      <c r="U201" s="61">
        <f>+R201/'סכום נכסי הקרן'!$C$42</f>
        <v>8.5851252325792567E-4</v>
      </c>
    </row>
    <row r="202" spans="2:21" ht="13.5" thickBot="1" x14ac:dyDescent="0.25">
      <c r="B202" s="57" t="s">
        <v>652</v>
      </c>
      <c r="C202" s="14" t="s">
        <v>654</v>
      </c>
      <c r="D202" s="14" t="s">
        <v>162</v>
      </c>
      <c r="E202" s="14" t="s">
        <v>239</v>
      </c>
      <c r="F202" s="21">
        <v>1848</v>
      </c>
      <c r="G202" s="14" t="s">
        <v>635</v>
      </c>
      <c r="H202" s="14" t="s">
        <v>241</v>
      </c>
      <c r="I202" s="14" t="s">
        <v>242</v>
      </c>
      <c r="J202" s="53" t="s">
        <v>2477</v>
      </c>
      <c r="K202" s="23">
        <v>2.8109999999999999</v>
      </c>
      <c r="L202" s="14" t="s">
        <v>49</v>
      </c>
      <c r="M202" s="13">
        <v>2.3E-2</v>
      </c>
      <c r="N202" s="13">
        <v>5.2900000000000003E-2</v>
      </c>
      <c r="O202" s="23">
        <v>720000</v>
      </c>
      <c r="P202" s="25">
        <v>99.9499</v>
      </c>
      <c r="Q202" s="23">
        <v>0</v>
      </c>
      <c r="R202" s="23">
        <v>719.63927999999999</v>
      </c>
      <c r="S202" s="13">
        <v>2.662229617E-3</v>
      </c>
      <c r="T202" s="13">
        <f t="shared" si="5"/>
        <v>7.8936452643985793E-4</v>
      </c>
      <c r="U202" s="61">
        <f>+R202/'סכום נכסי הקרן'!$C$42</f>
        <v>1.9499137316682856E-4</v>
      </c>
    </row>
    <row r="203" spans="2:21" ht="13.5" thickBot="1" x14ac:dyDescent="0.25">
      <c r="B203" s="57" t="s">
        <v>655</v>
      </c>
      <c r="C203" s="14" t="s">
        <v>656</v>
      </c>
      <c r="D203" s="14" t="s">
        <v>162</v>
      </c>
      <c r="E203" s="14" t="s">
        <v>239</v>
      </c>
      <c r="F203" s="21">
        <v>1405</v>
      </c>
      <c r="G203" s="14" t="s">
        <v>635</v>
      </c>
      <c r="H203" s="14" t="s">
        <v>241</v>
      </c>
      <c r="I203" s="14" t="s">
        <v>242</v>
      </c>
      <c r="J203" s="53" t="s">
        <v>2477</v>
      </c>
      <c r="K203" s="23">
        <v>2.77</v>
      </c>
      <c r="L203" s="14" t="s">
        <v>49</v>
      </c>
      <c r="M203" s="13">
        <v>2.9499999999999998E-2</v>
      </c>
      <c r="N203" s="13">
        <v>7.4300000000000005E-2</v>
      </c>
      <c r="O203" s="23">
        <v>1900000</v>
      </c>
      <c r="P203" s="25">
        <v>94.96</v>
      </c>
      <c r="Q203" s="23">
        <v>0</v>
      </c>
      <c r="R203" s="23">
        <v>1804.24</v>
      </c>
      <c r="S203" s="13">
        <v>1.0990158313000001E-2</v>
      </c>
      <c r="T203" s="13">
        <f t="shared" si="5"/>
        <v>1.9790513007903756E-3</v>
      </c>
      <c r="U203" s="61">
        <f>+R203/'סכום נכסי הקרן'!$C$42</f>
        <v>4.8887164013965275E-4</v>
      </c>
    </row>
    <row r="204" spans="2:21" ht="13.5" thickBot="1" x14ac:dyDescent="0.25">
      <c r="B204" s="57" t="s">
        <v>657</v>
      </c>
      <c r="C204" s="14" t="s">
        <v>658</v>
      </c>
      <c r="D204" s="14" t="s">
        <v>162</v>
      </c>
      <c r="E204" s="14" t="s">
        <v>239</v>
      </c>
      <c r="F204" s="21">
        <v>1794</v>
      </c>
      <c r="G204" s="14" t="s">
        <v>240</v>
      </c>
      <c r="H204" s="14" t="s">
        <v>241</v>
      </c>
      <c r="I204" s="14" t="s">
        <v>242</v>
      </c>
      <c r="J204" s="53" t="s">
        <v>2477</v>
      </c>
      <c r="K204" s="23">
        <v>5.93</v>
      </c>
      <c r="L204" s="14" t="s">
        <v>49</v>
      </c>
      <c r="M204" s="13">
        <v>6.4000000000000003E-3</v>
      </c>
      <c r="N204" s="13">
        <v>3.2800000000000003E-2</v>
      </c>
      <c r="O204" s="23">
        <v>2189290</v>
      </c>
      <c r="P204" s="25">
        <v>94.54</v>
      </c>
      <c r="Q204" s="23">
        <v>0</v>
      </c>
      <c r="R204" s="23">
        <v>2069.75477</v>
      </c>
      <c r="S204" s="13">
        <v>9.9096594150000009E-3</v>
      </c>
      <c r="T204" s="13">
        <f t="shared" si="5"/>
        <v>2.2702915742282537E-3</v>
      </c>
      <c r="U204" s="61">
        <f>+R204/'סכום נכסי הקרן'!$C$42</f>
        <v>5.6081475252558956E-4</v>
      </c>
    </row>
    <row r="205" spans="2:21" ht="13.5" thickBot="1" x14ac:dyDescent="0.25">
      <c r="B205" s="57" t="s">
        <v>659</v>
      </c>
      <c r="C205" s="14" t="s">
        <v>660</v>
      </c>
      <c r="D205" s="14" t="s">
        <v>162</v>
      </c>
      <c r="E205" s="14" t="s">
        <v>239</v>
      </c>
      <c r="F205" s="21">
        <v>1710</v>
      </c>
      <c r="G205" s="14" t="s">
        <v>240</v>
      </c>
      <c r="H205" s="14" t="s">
        <v>241</v>
      </c>
      <c r="I205" s="14" t="s">
        <v>242</v>
      </c>
      <c r="J205" s="53" t="s">
        <v>2477</v>
      </c>
      <c r="K205" s="23">
        <v>2.85</v>
      </c>
      <c r="L205" s="14" t="s">
        <v>49</v>
      </c>
      <c r="M205" s="13">
        <v>3.4299999999999997E-2</v>
      </c>
      <c r="N205" s="13">
        <v>4.24E-2</v>
      </c>
      <c r="O205" s="23">
        <v>4377734</v>
      </c>
      <c r="P205" s="26">
        <v>102</v>
      </c>
      <c r="Q205" s="23">
        <v>0</v>
      </c>
      <c r="R205" s="23">
        <v>4465.2886799999997</v>
      </c>
      <c r="S205" s="13">
        <v>6.5929728910000002E-3</v>
      </c>
      <c r="T205" s="13">
        <f t="shared" si="5"/>
        <v>4.8979267561735347E-3</v>
      </c>
      <c r="U205" s="61">
        <f>+R205/'סכום נכסי הקרן'!$C$42</f>
        <v>1.2099016764336367E-3</v>
      </c>
    </row>
    <row r="206" spans="2:21" ht="13.5" thickBot="1" x14ac:dyDescent="0.25">
      <c r="B206" s="57" t="s">
        <v>659</v>
      </c>
      <c r="C206" s="14" t="s">
        <v>661</v>
      </c>
      <c r="D206" s="14" t="s">
        <v>162</v>
      </c>
      <c r="E206" s="14" t="s">
        <v>239</v>
      </c>
      <c r="F206" s="21">
        <v>1710</v>
      </c>
      <c r="G206" s="14" t="s">
        <v>240</v>
      </c>
      <c r="H206" s="14" t="s">
        <v>241</v>
      </c>
      <c r="I206" s="14" t="s">
        <v>242</v>
      </c>
      <c r="J206" s="53" t="s">
        <v>2477</v>
      </c>
      <c r="K206" s="23">
        <v>2.851</v>
      </c>
      <c r="L206" s="14" t="s">
        <v>49</v>
      </c>
      <c r="M206" s="13">
        <v>3.4299999999999997E-2</v>
      </c>
      <c r="N206" s="13">
        <v>4.24E-2</v>
      </c>
      <c r="O206" s="23">
        <v>700000</v>
      </c>
      <c r="P206" s="25">
        <v>101.66889999999999</v>
      </c>
      <c r="Q206" s="23">
        <v>0</v>
      </c>
      <c r="R206" s="23">
        <v>711.68230000000005</v>
      </c>
      <c r="S206" s="13">
        <v>1.054216867E-3</v>
      </c>
      <c r="T206" s="13">
        <f t="shared" si="5"/>
        <v>7.8063660131938461E-4</v>
      </c>
      <c r="U206" s="61">
        <f>+R206/'סכום נכסי הקרן'!$C$42</f>
        <v>1.9283537293229304E-4</v>
      </c>
    </row>
    <row r="207" spans="2:21" ht="13.5" thickBot="1" x14ac:dyDescent="0.25">
      <c r="B207" s="56" t="s">
        <v>662</v>
      </c>
      <c r="C207" s="53" t="s">
        <v>2477</v>
      </c>
      <c r="D207" s="53" t="s">
        <v>2477</v>
      </c>
      <c r="E207" s="53" t="s">
        <v>2477</v>
      </c>
      <c r="F207" s="53" t="s">
        <v>2477</v>
      </c>
      <c r="G207" s="53" t="s">
        <v>2477</v>
      </c>
      <c r="H207" s="53" t="s">
        <v>2477</v>
      </c>
      <c r="I207" s="53" t="s">
        <v>2477</v>
      </c>
      <c r="J207" s="53" t="s">
        <v>2477</v>
      </c>
      <c r="K207" s="22">
        <v>2.8250395736149998</v>
      </c>
      <c r="L207" s="53" t="s">
        <v>2477</v>
      </c>
      <c r="M207" s="53" t="s">
        <v>2477</v>
      </c>
      <c r="N207" s="53" t="s">
        <v>2477</v>
      </c>
      <c r="O207" s="53" t="s">
        <v>2477</v>
      </c>
      <c r="P207" s="53" t="s">
        <v>2477</v>
      </c>
      <c r="Q207" s="53" t="s">
        <v>2477</v>
      </c>
      <c r="R207" s="22">
        <f>SUM(R208:R386)</f>
        <v>253944.8911199999</v>
      </c>
      <c r="S207" s="53" t="s">
        <v>2477</v>
      </c>
      <c r="T207" s="20">
        <f t="shared" ref="T207:U207" si="6">SUM(T208:T386)</f>
        <v>0.27854939869424589</v>
      </c>
      <c r="U207" s="60">
        <f t="shared" si="6"/>
        <v>6.8808171544206931E-2</v>
      </c>
    </row>
    <row r="208" spans="2:21" ht="13.5" thickBot="1" x14ac:dyDescent="0.25">
      <c r="B208" s="57" t="s">
        <v>663</v>
      </c>
      <c r="C208" s="14" t="s">
        <v>664</v>
      </c>
      <c r="D208" s="14" t="s">
        <v>162</v>
      </c>
      <c r="E208" s="14" t="s">
        <v>239</v>
      </c>
      <c r="F208" s="21">
        <v>748</v>
      </c>
      <c r="G208" s="14" t="s">
        <v>256</v>
      </c>
      <c r="H208" s="14" t="s">
        <v>95</v>
      </c>
      <c r="I208" s="14" t="s">
        <v>96</v>
      </c>
      <c r="J208" s="53" t="s">
        <v>2477</v>
      </c>
      <c r="K208" s="23">
        <v>0.93</v>
      </c>
      <c r="L208" s="14" t="s">
        <v>49</v>
      </c>
      <c r="M208" s="13">
        <v>1.8700000000000001E-2</v>
      </c>
      <c r="N208" s="13">
        <v>4.2900000000000001E-2</v>
      </c>
      <c r="O208" s="23">
        <v>2159065.35</v>
      </c>
      <c r="P208" s="25">
        <v>97.97</v>
      </c>
      <c r="Q208" s="23">
        <v>0</v>
      </c>
      <c r="R208" s="23">
        <v>2115.23632</v>
      </c>
      <c r="S208" s="13">
        <v>7.8138248590000001E-3</v>
      </c>
      <c r="T208" s="13">
        <f t="shared" ref="T208" si="7">+R208/$R$11</f>
        <v>2.3201797934726239E-3</v>
      </c>
      <c r="U208" s="61">
        <f>+R208/'סכום נכסי הקרן'!$C$42</f>
        <v>5.7313830146840954E-4</v>
      </c>
    </row>
    <row r="209" spans="2:21" ht="13.5" thickBot="1" x14ac:dyDescent="0.25">
      <c r="B209" s="57" t="s">
        <v>665</v>
      </c>
      <c r="C209" s="14" t="s">
        <v>666</v>
      </c>
      <c r="D209" s="14" t="s">
        <v>162</v>
      </c>
      <c r="E209" s="14" t="s">
        <v>239</v>
      </c>
      <c r="F209" s="21">
        <v>748</v>
      </c>
      <c r="G209" s="14" t="s">
        <v>256</v>
      </c>
      <c r="H209" s="14" t="s">
        <v>95</v>
      </c>
      <c r="I209" s="14" t="s">
        <v>96</v>
      </c>
      <c r="J209" s="53" t="s">
        <v>2477</v>
      </c>
      <c r="K209" s="23">
        <v>3.68</v>
      </c>
      <c r="L209" s="14" t="s">
        <v>49</v>
      </c>
      <c r="M209" s="13">
        <v>2.6800000000000001E-2</v>
      </c>
      <c r="N209" s="13">
        <v>4.0599999999999997E-2</v>
      </c>
      <c r="O209" s="23">
        <v>1879856.38</v>
      </c>
      <c r="P209" s="25">
        <v>95.37</v>
      </c>
      <c r="Q209" s="23">
        <v>0</v>
      </c>
      <c r="R209" s="23">
        <v>1792.8190300000001</v>
      </c>
      <c r="S209" s="13">
        <v>8.2321539000000004E-4</v>
      </c>
      <c r="T209" s="13">
        <f t="shared" ref="T209:T272" si="8">+R209/$R$11</f>
        <v>1.9665237625832704E-3</v>
      </c>
      <c r="U209" s="61">
        <f>+R209/'סכום נכסי הקרן'!$C$42</f>
        <v>4.857770472163799E-4</v>
      </c>
    </row>
    <row r="210" spans="2:21" ht="13.5" thickBot="1" x14ac:dyDescent="0.25">
      <c r="B210" s="57" t="s">
        <v>669</v>
      </c>
      <c r="C210" s="14" t="s">
        <v>670</v>
      </c>
      <c r="D210" s="14" t="s">
        <v>162</v>
      </c>
      <c r="E210" s="14" t="s">
        <v>239</v>
      </c>
      <c r="F210" s="21">
        <v>604</v>
      </c>
      <c r="G210" s="14" t="s">
        <v>256</v>
      </c>
      <c r="H210" s="14" t="s">
        <v>95</v>
      </c>
      <c r="I210" s="14" t="s">
        <v>96</v>
      </c>
      <c r="J210" s="53" t="s">
        <v>2477</v>
      </c>
      <c r="K210" s="23">
        <v>0.25</v>
      </c>
      <c r="L210" s="14" t="s">
        <v>49</v>
      </c>
      <c r="M210" s="13">
        <v>3.0099999999999998E-2</v>
      </c>
      <c r="N210" s="13">
        <v>4.7100000000000003E-2</v>
      </c>
      <c r="O210" s="23">
        <v>3977807</v>
      </c>
      <c r="P210" s="25">
        <v>100.36</v>
      </c>
      <c r="Q210" s="23">
        <v>0</v>
      </c>
      <c r="R210" s="23">
        <v>3992.1271099999999</v>
      </c>
      <c r="S210" s="13">
        <v>3.4589626080000001E-3</v>
      </c>
      <c r="T210" s="13">
        <f t="shared" si="8"/>
        <v>4.3789209583902488E-3</v>
      </c>
      <c r="U210" s="61">
        <f>+R210/'סכום נכסי הקרן'!$C$42</f>
        <v>1.0816951890611404E-3</v>
      </c>
    </row>
    <row r="211" spans="2:21" ht="13.5" thickBot="1" x14ac:dyDescent="0.25">
      <c r="B211" s="57" t="s">
        <v>671</v>
      </c>
      <c r="C211" s="14" t="s">
        <v>672</v>
      </c>
      <c r="D211" s="14" t="s">
        <v>162</v>
      </c>
      <c r="E211" s="14" t="s">
        <v>239</v>
      </c>
      <c r="F211" s="21">
        <v>604</v>
      </c>
      <c r="G211" s="14" t="s">
        <v>256</v>
      </c>
      <c r="H211" s="14" t="s">
        <v>95</v>
      </c>
      <c r="I211" s="14" t="s">
        <v>96</v>
      </c>
      <c r="J211" s="53" t="s">
        <v>2477</v>
      </c>
      <c r="K211" s="23">
        <v>1.1399999999999999</v>
      </c>
      <c r="L211" s="14" t="s">
        <v>49</v>
      </c>
      <c r="M211" s="13">
        <v>2.0199999999999999E-2</v>
      </c>
      <c r="N211" s="13">
        <v>4.3200000000000002E-2</v>
      </c>
      <c r="O211" s="23">
        <v>1544550</v>
      </c>
      <c r="P211" s="25">
        <v>99.14</v>
      </c>
      <c r="Q211" s="23">
        <v>0</v>
      </c>
      <c r="R211" s="23">
        <v>1531.2668699999999</v>
      </c>
      <c r="S211" s="13">
        <v>1.828219239E-3</v>
      </c>
      <c r="T211" s="13">
        <f t="shared" si="8"/>
        <v>1.6796300331057437E-3</v>
      </c>
      <c r="U211" s="61">
        <f>+R211/'סכום נכסי הקרן'!$C$42</f>
        <v>4.149076321489449E-4</v>
      </c>
    </row>
    <row r="212" spans="2:21" ht="13.5" thickBot="1" x14ac:dyDescent="0.25">
      <c r="B212" s="57" t="s">
        <v>673</v>
      </c>
      <c r="C212" s="14" t="s">
        <v>674</v>
      </c>
      <c r="D212" s="14" t="s">
        <v>162</v>
      </c>
      <c r="E212" s="14" t="s">
        <v>239</v>
      </c>
      <c r="F212" s="21">
        <v>604</v>
      </c>
      <c r="G212" s="14" t="s">
        <v>256</v>
      </c>
      <c r="H212" s="14" t="s">
        <v>95</v>
      </c>
      <c r="I212" s="14" t="s">
        <v>96</v>
      </c>
      <c r="J212" s="53" t="s">
        <v>2477</v>
      </c>
      <c r="K212" s="23">
        <v>3.83</v>
      </c>
      <c r="L212" s="14" t="s">
        <v>49</v>
      </c>
      <c r="M212" s="13">
        <v>2.76E-2</v>
      </c>
      <c r="N212" s="13">
        <v>4.0899999999999999E-2</v>
      </c>
      <c r="O212" s="23">
        <v>6460000</v>
      </c>
      <c r="P212" s="25">
        <v>95.65</v>
      </c>
      <c r="Q212" s="23">
        <v>0</v>
      </c>
      <c r="R212" s="23">
        <v>6178.99</v>
      </c>
      <c r="S212" s="13">
        <v>4.8342365719999999E-3</v>
      </c>
      <c r="T212" s="13">
        <f t="shared" si="8"/>
        <v>6.7776671601731051E-3</v>
      </c>
      <c r="U212" s="61">
        <f>+R212/'סכום נכסי הקרן'!$C$42</f>
        <v>1.6742412183005102E-3</v>
      </c>
    </row>
    <row r="213" spans="2:21" ht="13.5" thickBot="1" x14ac:dyDescent="0.25">
      <c r="B213" s="57" t="s">
        <v>675</v>
      </c>
      <c r="C213" s="14" t="s">
        <v>676</v>
      </c>
      <c r="D213" s="14" t="s">
        <v>162</v>
      </c>
      <c r="E213" s="14" t="s">
        <v>239</v>
      </c>
      <c r="F213" s="21">
        <v>231</v>
      </c>
      <c r="G213" s="14" t="s">
        <v>256</v>
      </c>
      <c r="H213" s="14" t="s">
        <v>283</v>
      </c>
      <c r="I213" s="14" t="s">
        <v>284</v>
      </c>
      <c r="J213" s="53" t="s">
        <v>2477</v>
      </c>
      <c r="K213" s="23">
        <v>0.68</v>
      </c>
      <c r="L213" s="14" t="s">
        <v>49</v>
      </c>
      <c r="M213" s="13">
        <v>1.09E-2</v>
      </c>
      <c r="N213" s="13">
        <v>4.4900000000000002E-2</v>
      </c>
      <c r="O213" s="23">
        <v>410000</v>
      </c>
      <c r="P213" s="25">
        <v>98.12</v>
      </c>
      <c r="Q213" s="23">
        <v>0</v>
      </c>
      <c r="R213" s="23">
        <v>402.29199999999997</v>
      </c>
      <c r="S213" s="13">
        <v>5.3494983799999996E-4</v>
      </c>
      <c r="T213" s="13">
        <f t="shared" si="8"/>
        <v>4.412697345683289E-4</v>
      </c>
      <c r="U213" s="61">
        <f>+R213/'סכום נכסי הקרן'!$C$42</f>
        <v>1.0900387412709017E-4</v>
      </c>
    </row>
    <row r="214" spans="2:21" ht="13.5" thickBot="1" x14ac:dyDescent="0.25">
      <c r="B214" s="57" t="s">
        <v>677</v>
      </c>
      <c r="C214" s="14" t="s">
        <v>678</v>
      </c>
      <c r="D214" s="14" t="s">
        <v>162</v>
      </c>
      <c r="E214" s="14" t="s">
        <v>239</v>
      </c>
      <c r="F214" s="21">
        <v>231</v>
      </c>
      <c r="G214" s="14" t="s">
        <v>256</v>
      </c>
      <c r="H214" s="14" t="s">
        <v>95</v>
      </c>
      <c r="I214" s="14" t="s">
        <v>96</v>
      </c>
      <c r="J214" s="53" t="s">
        <v>2477</v>
      </c>
      <c r="K214" s="23">
        <v>1.4</v>
      </c>
      <c r="L214" s="14" t="s">
        <v>49</v>
      </c>
      <c r="M214" s="13">
        <v>2.98E-2</v>
      </c>
      <c r="N214" s="13">
        <v>4.2900000000000001E-2</v>
      </c>
      <c r="O214" s="23">
        <v>6887955</v>
      </c>
      <c r="P214" s="25">
        <v>99.89</v>
      </c>
      <c r="Q214" s="23">
        <v>0</v>
      </c>
      <c r="R214" s="23">
        <v>6880.3782499999998</v>
      </c>
      <c r="S214" s="13">
        <v>2.7095413999999999E-3</v>
      </c>
      <c r="T214" s="13">
        <f t="shared" si="8"/>
        <v>7.5470123296192898E-3</v>
      </c>
      <c r="U214" s="61">
        <f>+R214/'סכום נכסי הקרן'!$C$42</f>
        <v>1.8642873452859338E-3</v>
      </c>
    </row>
    <row r="215" spans="2:21" ht="13.5" thickBot="1" x14ac:dyDescent="0.25">
      <c r="B215" s="57" t="s">
        <v>679</v>
      </c>
      <c r="C215" s="14" t="s">
        <v>680</v>
      </c>
      <c r="D215" s="14" t="s">
        <v>162</v>
      </c>
      <c r="E215" s="14" t="s">
        <v>239</v>
      </c>
      <c r="F215" s="21">
        <v>231</v>
      </c>
      <c r="G215" s="14" t="s">
        <v>256</v>
      </c>
      <c r="H215" s="14" t="s">
        <v>95</v>
      </c>
      <c r="I215" s="14" t="s">
        <v>96</v>
      </c>
      <c r="J215" s="53" t="s">
        <v>2477</v>
      </c>
      <c r="K215" s="23">
        <v>3.44</v>
      </c>
      <c r="L215" s="14" t="s">
        <v>49</v>
      </c>
      <c r="M215" s="13">
        <v>2.7400000000000001E-2</v>
      </c>
      <c r="N215" s="13">
        <v>4.1599999999999998E-2</v>
      </c>
      <c r="O215" s="23">
        <v>13733709.449999999</v>
      </c>
      <c r="P215" s="25">
        <v>97.2</v>
      </c>
      <c r="Q215" s="23">
        <v>0</v>
      </c>
      <c r="R215" s="23">
        <v>13349.165590000001</v>
      </c>
      <c r="S215" s="13">
        <v>8.0218637999999991E-3</v>
      </c>
      <c r="T215" s="13">
        <f t="shared" si="8"/>
        <v>1.4642555051077253E-2</v>
      </c>
      <c r="U215" s="61">
        <f>+R215/'סכום נכסי הקרן'!$C$42</f>
        <v>3.6170512107475254E-3</v>
      </c>
    </row>
    <row r="216" spans="2:21" ht="13.5" thickBot="1" x14ac:dyDescent="0.25">
      <c r="B216" s="57" t="s">
        <v>681</v>
      </c>
      <c r="C216" s="14" t="s">
        <v>682</v>
      </c>
      <c r="D216" s="14" t="s">
        <v>162</v>
      </c>
      <c r="E216" s="14" t="s">
        <v>239</v>
      </c>
      <c r="F216" s="21">
        <v>1728</v>
      </c>
      <c r="G216" s="14" t="s">
        <v>240</v>
      </c>
      <c r="H216" s="14" t="s">
        <v>95</v>
      </c>
      <c r="I216" s="14" t="s">
        <v>96</v>
      </c>
      <c r="J216" s="53" t="s">
        <v>2477</v>
      </c>
      <c r="K216" s="23">
        <v>2.16</v>
      </c>
      <c r="L216" s="14" t="s">
        <v>49</v>
      </c>
      <c r="M216" s="13">
        <v>1.44E-2</v>
      </c>
      <c r="N216" s="13">
        <v>4.07E-2</v>
      </c>
      <c r="O216" s="23">
        <v>2046566.29</v>
      </c>
      <c r="P216" s="25">
        <v>94.92</v>
      </c>
      <c r="Q216" s="23">
        <v>0</v>
      </c>
      <c r="R216" s="23">
        <v>1942.6007199999999</v>
      </c>
      <c r="S216" s="13">
        <v>4.5479250880000001E-3</v>
      </c>
      <c r="T216" s="13">
        <f t="shared" si="8"/>
        <v>2.1308176749392101E-3</v>
      </c>
      <c r="U216" s="61">
        <f>+R216/'סכום נכסי הקרן'!$C$42</f>
        <v>5.263614597408716E-4</v>
      </c>
    </row>
    <row r="217" spans="2:21" ht="13.5" thickBot="1" x14ac:dyDescent="0.25">
      <c r="B217" s="57" t="s">
        <v>683</v>
      </c>
      <c r="C217" s="14" t="s">
        <v>684</v>
      </c>
      <c r="D217" s="14" t="s">
        <v>162</v>
      </c>
      <c r="E217" s="14" t="s">
        <v>239</v>
      </c>
      <c r="F217" s="21">
        <v>662</v>
      </c>
      <c r="G217" s="14" t="s">
        <v>256</v>
      </c>
      <c r="H217" s="14" t="s">
        <v>95</v>
      </c>
      <c r="I217" s="14" t="s">
        <v>96</v>
      </c>
      <c r="J217" s="53" t="s">
        <v>2477</v>
      </c>
      <c r="K217" s="23">
        <v>4.1100000000000003</v>
      </c>
      <c r="L217" s="14" t="s">
        <v>49</v>
      </c>
      <c r="M217" s="13">
        <v>2.5000000000000001E-2</v>
      </c>
      <c r="N217" s="13">
        <v>4.0899999999999999E-2</v>
      </c>
      <c r="O217" s="23">
        <v>9600000</v>
      </c>
      <c r="P217" s="25">
        <v>93.96</v>
      </c>
      <c r="Q217" s="23">
        <v>0</v>
      </c>
      <c r="R217" s="23">
        <v>9020.16</v>
      </c>
      <c r="S217" s="13">
        <v>3.6400301380000001E-3</v>
      </c>
      <c r="T217" s="13">
        <f t="shared" si="8"/>
        <v>9.8941157392238924E-3</v>
      </c>
      <c r="U217" s="61">
        <f>+R217/'סכום נכסי הקרן'!$C$42</f>
        <v>2.4440764053130903E-3</v>
      </c>
    </row>
    <row r="218" spans="2:21" ht="13.5" thickBot="1" x14ac:dyDescent="0.25">
      <c r="B218" s="57" t="s">
        <v>685</v>
      </c>
      <c r="C218" s="14" t="s">
        <v>686</v>
      </c>
      <c r="D218" s="14" t="s">
        <v>162</v>
      </c>
      <c r="E218" s="14" t="s">
        <v>239</v>
      </c>
      <c r="F218" s="21">
        <v>662</v>
      </c>
      <c r="G218" s="14" t="s">
        <v>256</v>
      </c>
      <c r="H218" s="14" t="s">
        <v>95</v>
      </c>
      <c r="I218" s="14" t="s">
        <v>96</v>
      </c>
      <c r="J218" s="53" t="s">
        <v>2477</v>
      </c>
      <c r="K218" s="23">
        <v>1.38</v>
      </c>
      <c r="L218" s="14" t="s">
        <v>49</v>
      </c>
      <c r="M218" s="13">
        <v>3.7600000000000001E-2</v>
      </c>
      <c r="N218" s="13">
        <v>4.1700000000000001E-2</v>
      </c>
      <c r="O218" s="23">
        <v>450000</v>
      </c>
      <c r="P218" s="25">
        <v>99.85</v>
      </c>
      <c r="Q218" s="23">
        <v>0</v>
      </c>
      <c r="R218" s="23">
        <v>449.32499999999999</v>
      </c>
      <c r="S218" s="13">
        <v>3.7317548199999998E-4</v>
      </c>
      <c r="T218" s="13">
        <f t="shared" si="8"/>
        <v>4.9285972250234756E-4</v>
      </c>
      <c r="U218" s="61">
        <f>+R218/'סכום נכסי הקרן'!$C$42</f>
        <v>1.2174779946445564E-4</v>
      </c>
    </row>
    <row r="219" spans="2:21" ht="13.5" thickBot="1" x14ac:dyDescent="0.25">
      <c r="B219" s="57" t="s">
        <v>687</v>
      </c>
      <c r="C219" s="14" t="s">
        <v>688</v>
      </c>
      <c r="D219" s="14" t="s">
        <v>162</v>
      </c>
      <c r="E219" s="14" t="s">
        <v>239</v>
      </c>
      <c r="F219" s="21">
        <v>1457</v>
      </c>
      <c r="G219" s="14" t="s">
        <v>689</v>
      </c>
      <c r="H219" s="14" t="s">
        <v>95</v>
      </c>
      <c r="I219" s="14" t="s">
        <v>96</v>
      </c>
      <c r="J219" s="53" t="s">
        <v>2477</v>
      </c>
      <c r="K219" s="23">
        <v>0.9</v>
      </c>
      <c r="L219" s="14" t="s">
        <v>49</v>
      </c>
      <c r="M219" s="13">
        <v>5.7000000000000002E-2</v>
      </c>
      <c r="N219" s="13">
        <v>4.6100000000000002E-2</v>
      </c>
      <c r="O219" s="23">
        <v>383373.34</v>
      </c>
      <c r="P219" s="25">
        <v>101.48</v>
      </c>
      <c r="Q219" s="23">
        <v>0</v>
      </c>
      <c r="R219" s="23">
        <v>389.04727000000003</v>
      </c>
      <c r="S219" s="13">
        <v>2.4821773549999998E-3</v>
      </c>
      <c r="T219" s="13">
        <f t="shared" si="8"/>
        <v>4.2674173378400021E-4</v>
      </c>
      <c r="U219" s="61">
        <f>+R219/'סכום נכסי הקרן'!$C$42</f>
        <v>1.0541512048106368E-4</v>
      </c>
    </row>
    <row r="220" spans="2:21" ht="13.5" thickBot="1" x14ac:dyDescent="0.25">
      <c r="B220" s="57" t="s">
        <v>690</v>
      </c>
      <c r="C220" s="14" t="s">
        <v>691</v>
      </c>
      <c r="D220" s="14" t="s">
        <v>162</v>
      </c>
      <c r="E220" s="14" t="s">
        <v>239</v>
      </c>
      <c r="F220" s="21">
        <v>1060</v>
      </c>
      <c r="G220" s="14" t="s">
        <v>348</v>
      </c>
      <c r="H220" s="14" t="s">
        <v>315</v>
      </c>
      <c r="I220" s="14" t="s">
        <v>284</v>
      </c>
      <c r="J220" s="53" t="s">
        <v>2477</v>
      </c>
      <c r="K220" s="23">
        <v>2.65</v>
      </c>
      <c r="L220" s="14" t="s">
        <v>49</v>
      </c>
      <c r="M220" s="13">
        <v>2.75E-2</v>
      </c>
      <c r="N220" s="13">
        <v>4.5999999999999999E-2</v>
      </c>
      <c r="O220" s="23">
        <v>119031.44</v>
      </c>
      <c r="P220" s="25">
        <v>95.42</v>
      </c>
      <c r="Q220" s="23">
        <v>0</v>
      </c>
      <c r="R220" s="23">
        <v>113.57980000000001</v>
      </c>
      <c r="S220" s="13">
        <v>1.441788671E-3</v>
      </c>
      <c r="T220" s="13">
        <f t="shared" si="8"/>
        <v>1.2458445158820928E-4</v>
      </c>
      <c r="U220" s="61">
        <f>+R220/'סכום נכסי הקרן'!$C$42</f>
        <v>3.0775253354727601E-5</v>
      </c>
    </row>
    <row r="221" spans="2:21" ht="13.5" thickBot="1" x14ac:dyDescent="0.25">
      <c r="B221" s="57" t="s">
        <v>692</v>
      </c>
      <c r="C221" s="14" t="s">
        <v>693</v>
      </c>
      <c r="D221" s="14" t="s">
        <v>162</v>
      </c>
      <c r="E221" s="14" t="s">
        <v>239</v>
      </c>
      <c r="F221" s="21">
        <v>746</v>
      </c>
      <c r="G221" s="14" t="s">
        <v>694</v>
      </c>
      <c r="H221" s="14" t="s">
        <v>330</v>
      </c>
      <c r="I221" s="14" t="s">
        <v>96</v>
      </c>
      <c r="J221" s="53" t="s">
        <v>2477</v>
      </c>
      <c r="K221" s="23">
        <v>1.93</v>
      </c>
      <c r="L221" s="14" t="s">
        <v>49</v>
      </c>
      <c r="M221" s="13">
        <v>2.6100000000000002E-2</v>
      </c>
      <c r="N221" s="13">
        <v>0.04</v>
      </c>
      <c r="O221" s="23">
        <v>258821.84</v>
      </c>
      <c r="P221" s="25">
        <v>97.47</v>
      </c>
      <c r="Q221" s="23">
        <v>0</v>
      </c>
      <c r="R221" s="23">
        <v>252.27365</v>
      </c>
      <c r="S221" s="13">
        <v>5.3642988299999999E-4</v>
      </c>
      <c r="T221" s="13">
        <f t="shared" si="8"/>
        <v>2.7671623242342256E-4</v>
      </c>
      <c r="U221" s="61">
        <f>+R221/'סכום נכסי הקרן'!$C$42</f>
        <v>6.8355336895045395E-5</v>
      </c>
    </row>
    <row r="222" spans="2:21" ht="13.5" thickBot="1" x14ac:dyDescent="0.25">
      <c r="B222" s="57" t="s">
        <v>695</v>
      </c>
      <c r="C222" s="14" t="s">
        <v>696</v>
      </c>
      <c r="D222" s="14" t="s">
        <v>162</v>
      </c>
      <c r="E222" s="14" t="s">
        <v>239</v>
      </c>
      <c r="F222" s="21">
        <v>746</v>
      </c>
      <c r="G222" s="14" t="s">
        <v>694</v>
      </c>
      <c r="H222" s="14" t="s">
        <v>330</v>
      </c>
      <c r="I222" s="14" t="s">
        <v>96</v>
      </c>
      <c r="J222" s="53" t="s">
        <v>2477</v>
      </c>
      <c r="K222" s="23">
        <v>6.6</v>
      </c>
      <c r="L222" s="14" t="s">
        <v>49</v>
      </c>
      <c r="M222" s="13">
        <v>1.9E-2</v>
      </c>
      <c r="N222" s="13">
        <v>4.6399999999999997E-2</v>
      </c>
      <c r="O222" s="23">
        <v>139000</v>
      </c>
      <c r="P222" s="25">
        <v>83.53</v>
      </c>
      <c r="Q222" s="23">
        <v>0</v>
      </c>
      <c r="R222" s="23">
        <v>116.1067</v>
      </c>
      <c r="S222" s="13">
        <v>1.2930232500000001E-4</v>
      </c>
      <c r="T222" s="13">
        <f t="shared" si="8"/>
        <v>1.2735618081046753E-4</v>
      </c>
      <c r="U222" s="61">
        <f>+R222/'סכום נכסי הקרן'!$C$42</f>
        <v>3.1459934853568606E-5</v>
      </c>
    </row>
    <row r="223" spans="2:21" ht="13.5" thickBot="1" x14ac:dyDescent="0.25">
      <c r="B223" s="57" t="s">
        <v>697</v>
      </c>
      <c r="C223" s="14" t="s">
        <v>698</v>
      </c>
      <c r="D223" s="14" t="s">
        <v>162</v>
      </c>
      <c r="E223" s="14" t="s">
        <v>239</v>
      </c>
      <c r="F223" s="21">
        <v>281</v>
      </c>
      <c r="G223" s="14" t="s">
        <v>440</v>
      </c>
      <c r="H223" s="14" t="s">
        <v>343</v>
      </c>
      <c r="I223" s="14" t="s">
        <v>96</v>
      </c>
      <c r="J223" s="53" t="s">
        <v>2477</v>
      </c>
      <c r="K223" s="23">
        <v>0.25</v>
      </c>
      <c r="L223" s="14" t="s">
        <v>49</v>
      </c>
      <c r="M223" s="13">
        <v>2.4500000000000001E-2</v>
      </c>
      <c r="N223" s="13">
        <v>4.6399999999999997E-2</v>
      </c>
      <c r="O223" s="23">
        <v>3760158.42</v>
      </c>
      <c r="P223" s="25">
        <v>100.1</v>
      </c>
      <c r="Q223" s="23">
        <v>0</v>
      </c>
      <c r="R223" s="23">
        <v>3763.91858</v>
      </c>
      <c r="S223" s="13">
        <v>9.5881927910000005E-3</v>
      </c>
      <c r="T223" s="13">
        <f t="shared" si="8"/>
        <v>4.1286014952656314E-3</v>
      </c>
      <c r="U223" s="61">
        <f>+R223/'סכום נכסי הקרן'!$C$42</f>
        <v>1.0198604673195986E-3</v>
      </c>
    </row>
    <row r="224" spans="2:21" ht="13.5" thickBot="1" x14ac:dyDescent="0.25">
      <c r="B224" s="57" t="s">
        <v>699</v>
      </c>
      <c r="C224" s="14" t="s">
        <v>700</v>
      </c>
      <c r="D224" s="14" t="s">
        <v>162</v>
      </c>
      <c r="E224" s="14" t="s">
        <v>239</v>
      </c>
      <c r="F224" s="21">
        <v>1300</v>
      </c>
      <c r="G224" s="14" t="s">
        <v>240</v>
      </c>
      <c r="H224" s="14" t="s">
        <v>343</v>
      </c>
      <c r="I224" s="14" t="s">
        <v>96</v>
      </c>
      <c r="J224" s="53" t="s">
        <v>2477</v>
      </c>
      <c r="K224" s="23">
        <v>3.37</v>
      </c>
      <c r="L224" s="14" t="s">
        <v>49</v>
      </c>
      <c r="M224" s="13">
        <v>0.05</v>
      </c>
      <c r="N224" s="13">
        <v>4.7100000000000003E-2</v>
      </c>
      <c r="O224" s="23">
        <v>573100</v>
      </c>
      <c r="P224" s="25">
        <v>101.98</v>
      </c>
      <c r="Q224" s="23">
        <v>0</v>
      </c>
      <c r="R224" s="23">
        <v>584.44737999999995</v>
      </c>
      <c r="S224" s="13">
        <v>1.43275E-3</v>
      </c>
      <c r="T224" s="13">
        <f t="shared" si="8"/>
        <v>6.4107399660384809E-4</v>
      </c>
      <c r="U224" s="61">
        <f>+R224/'סכום נכסי הקרן'!$C$42</f>
        <v>1.5836016784680687E-4</v>
      </c>
    </row>
    <row r="225" spans="2:21" ht="13.5" thickBot="1" x14ac:dyDescent="0.25">
      <c r="B225" s="57" t="s">
        <v>701</v>
      </c>
      <c r="C225" s="14" t="s">
        <v>702</v>
      </c>
      <c r="D225" s="14" t="s">
        <v>162</v>
      </c>
      <c r="E225" s="14" t="s">
        <v>239</v>
      </c>
      <c r="F225" s="21">
        <v>1040</v>
      </c>
      <c r="G225" s="14" t="s">
        <v>689</v>
      </c>
      <c r="H225" s="14" t="s">
        <v>343</v>
      </c>
      <c r="I225" s="14" t="s">
        <v>96</v>
      </c>
      <c r="J225" s="53" t="s">
        <v>2477</v>
      </c>
      <c r="K225" s="23">
        <v>2.86</v>
      </c>
      <c r="L225" s="14" t="s">
        <v>49</v>
      </c>
      <c r="M225" s="13">
        <v>1.0800000000000001E-2</v>
      </c>
      <c r="N225" s="13">
        <v>4.0599999999999997E-2</v>
      </c>
      <c r="O225" s="23">
        <v>4268571.54</v>
      </c>
      <c r="P225" s="25">
        <v>91.94</v>
      </c>
      <c r="Q225" s="23">
        <v>0</v>
      </c>
      <c r="R225" s="23">
        <v>3924.5246699999998</v>
      </c>
      <c r="S225" s="13">
        <v>3.7942858089999999E-3</v>
      </c>
      <c r="T225" s="13">
        <f t="shared" si="8"/>
        <v>4.3047685746615853E-3</v>
      </c>
      <c r="U225" s="61">
        <f>+R225/'סכום נכסי הקרן'!$C$42</f>
        <v>1.0633778278895431E-3</v>
      </c>
    </row>
    <row r="226" spans="2:21" ht="13.5" thickBot="1" x14ac:dyDescent="0.25">
      <c r="B226" s="57" t="s">
        <v>703</v>
      </c>
      <c r="C226" s="14" t="s">
        <v>704</v>
      </c>
      <c r="D226" s="14" t="s">
        <v>162</v>
      </c>
      <c r="E226" s="14" t="s">
        <v>239</v>
      </c>
      <c r="F226" s="21">
        <v>1328</v>
      </c>
      <c r="G226" s="14" t="s">
        <v>240</v>
      </c>
      <c r="H226" s="14" t="s">
        <v>343</v>
      </c>
      <c r="I226" s="14" t="s">
        <v>96</v>
      </c>
      <c r="J226" s="53" t="s">
        <v>2477</v>
      </c>
      <c r="K226" s="23">
        <v>1.49</v>
      </c>
      <c r="L226" s="14" t="s">
        <v>49</v>
      </c>
      <c r="M226" s="13">
        <v>3.39E-2</v>
      </c>
      <c r="N226" s="13">
        <v>4.7699999999999999E-2</v>
      </c>
      <c r="O226" s="23">
        <v>600000</v>
      </c>
      <c r="P226" s="26">
        <v>98</v>
      </c>
      <c r="Q226" s="23">
        <v>24.34</v>
      </c>
      <c r="R226" s="23">
        <v>612.34</v>
      </c>
      <c r="S226" s="13">
        <v>1.3822172580000001E-3</v>
      </c>
      <c r="T226" s="13">
        <f t="shared" si="8"/>
        <v>6.7166910916839151E-4</v>
      </c>
      <c r="U226" s="61">
        <f>+R226/'סכום נכסי הקרן'!$C$42</f>
        <v>1.6591787130487904E-4</v>
      </c>
    </row>
    <row r="227" spans="2:21" ht="13.5" thickBot="1" x14ac:dyDescent="0.25">
      <c r="B227" s="57" t="s">
        <v>705</v>
      </c>
      <c r="C227" s="14" t="s">
        <v>706</v>
      </c>
      <c r="D227" s="14" t="s">
        <v>162</v>
      </c>
      <c r="E227" s="14" t="s">
        <v>239</v>
      </c>
      <c r="F227" s="21">
        <v>1328</v>
      </c>
      <c r="G227" s="14" t="s">
        <v>240</v>
      </c>
      <c r="H227" s="14" t="s">
        <v>343</v>
      </c>
      <c r="I227" s="14" t="s">
        <v>96</v>
      </c>
      <c r="J227" s="53" t="s">
        <v>2477</v>
      </c>
      <c r="K227" s="23">
        <v>6.03</v>
      </c>
      <c r="L227" s="14" t="s">
        <v>49</v>
      </c>
      <c r="M227" s="13">
        <v>2.4400000000000002E-2</v>
      </c>
      <c r="N227" s="13">
        <v>5.11E-2</v>
      </c>
      <c r="O227" s="23">
        <v>1565000</v>
      </c>
      <c r="P227" s="25">
        <v>85.52</v>
      </c>
      <c r="Q227" s="23">
        <v>38.186</v>
      </c>
      <c r="R227" s="23">
        <v>1376.5740000000001</v>
      </c>
      <c r="S227" s="13">
        <v>1.2877076170000001E-3</v>
      </c>
      <c r="T227" s="13">
        <f t="shared" si="8"/>
        <v>1.5099491006375042E-3</v>
      </c>
      <c r="U227" s="61">
        <f>+R227/'סכום נכסי הקרן'!$C$42</f>
        <v>3.7299250052853409E-4</v>
      </c>
    </row>
    <row r="228" spans="2:21" ht="13.5" thickBot="1" x14ac:dyDescent="0.25">
      <c r="B228" s="57" t="s">
        <v>707</v>
      </c>
      <c r="C228" s="14" t="s">
        <v>708</v>
      </c>
      <c r="D228" s="14" t="s">
        <v>162</v>
      </c>
      <c r="E228" s="14" t="s">
        <v>239</v>
      </c>
      <c r="F228" s="21">
        <v>755</v>
      </c>
      <c r="G228" s="14" t="s">
        <v>518</v>
      </c>
      <c r="H228" s="14" t="s">
        <v>343</v>
      </c>
      <c r="I228" s="14" t="s">
        <v>96</v>
      </c>
      <c r="J228" s="53" t="s">
        <v>2477</v>
      </c>
      <c r="K228" s="23">
        <v>2.85</v>
      </c>
      <c r="L228" s="14" t="s">
        <v>49</v>
      </c>
      <c r="M228" s="13">
        <v>1.6400000000000001E-2</v>
      </c>
      <c r="N228" s="13">
        <v>4.53E-2</v>
      </c>
      <c r="O228" s="23">
        <v>1850000</v>
      </c>
      <c r="P228" s="25">
        <v>92.71</v>
      </c>
      <c r="Q228" s="23">
        <v>0</v>
      </c>
      <c r="R228" s="23">
        <v>1715.135</v>
      </c>
      <c r="S228" s="13">
        <v>9.5795360390000008E-3</v>
      </c>
      <c r="T228" s="13">
        <f t="shared" si="8"/>
        <v>1.8813129920526653E-3</v>
      </c>
      <c r="U228" s="61">
        <f>+R228/'סכום נכסי הקרן'!$C$42</f>
        <v>4.6472800764361905E-4</v>
      </c>
    </row>
    <row r="229" spans="2:21" ht="13.5" thickBot="1" x14ac:dyDescent="0.25">
      <c r="B229" s="57" t="s">
        <v>709</v>
      </c>
      <c r="C229" s="14" t="s">
        <v>710</v>
      </c>
      <c r="D229" s="14" t="s">
        <v>162</v>
      </c>
      <c r="E229" s="14" t="s">
        <v>239</v>
      </c>
      <c r="F229" s="21">
        <v>767</v>
      </c>
      <c r="G229" s="14" t="s">
        <v>375</v>
      </c>
      <c r="H229" s="14" t="s">
        <v>343</v>
      </c>
      <c r="I229" s="14" t="s">
        <v>96</v>
      </c>
      <c r="J229" s="53" t="s">
        <v>2477</v>
      </c>
      <c r="K229" s="23">
        <v>4.99</v>
      </c>
      <c r="L229" s="14" t="s">
        <v>49</v>
      </c>
      <c r="M229" s="13">
        <v>1.9400000000000001E-2</v>
      </c>
      <c r="N229" s="13">
        <v>4.7100000000000003E-2</v>
      </c>
      <c r="O229" s="23">
        <v>1745000</v>
      </c>
      <c r="P229" s="25">
        <v>87.3</v>
      </c>
      <c r="Q229" s="23">
        <v>0</v>
      </c>
      <c r="R229" s="23">
        <v>1523.385</v>
      </c>
      <c r="S229" s="13">
        <v>2.8446779969999998E-3</v>
      </c>
      <c r="T229" s="13">
        <f t="shared" si="8"/>
        <v>1.6709844953301924E-3</v>
      </c>
      <c r="U229" s="61">
        <f>+R229/'סכום נכסי הקרן'!$C$42</f>
        <v>4.127719835022751E-4</v>
      </c>
    </row>
    <row r="230" spans="2:21" ht="13.5" thickBot="1" x14ac:dyDescent="0.25">
      <c r="B230" s="57" t="s">
        <v>711</v>
      </c>
      <c r="C230" s="14" t="s">
        <v>712</v>
      </c>
      <c r="D230" s="14" t="s">
        <v>162</v>
      </c>
      <c r="E230" s="14" t="s">
        <v>239</v>
      </c>
      <c r="F230" s="21">
        <v>585</v>
      </c>
      <c r="G230" s="14" t="s">
        <v>375</v>
      </c>
      <c r="H230" s="14" t="s">
        <v>713</v>
      </c>
      <c r="I230" s="14" t="s">
        <v>284</v>
      </c>
      <c r="J230" s="53" t="s">
        <v>2477</v>
      </c>
      <c r="K230" s="23">
        <v>5.48</v>
      </c>
      <c r="L230" s="14" t="s">
        <v>49</v>
      </c>
      <c r="M230" s="13">
        <v>1.95E-2</v>
      </c>
      <c r="N230" s="13">
        <v>4.8599999999999997E-2</v>
      </c>
      <c r="O230" s="23">
        <v>3555639.2</v>
      </c>
      <c r="P230" s="25">
        <v>85.34</v>
      </c>
      <c r="Q230" s="23">
        <v>0</v>
      </c>
      <c r="R230" s="23">
        <v>3034.38249</v>
      </c>
      <c r="S230" s="13">
        <v>3.2486418550000001E-3</v>
      </c>
      <c r="T230" s="13">
        <f t="shared" si="8"/>
        <v>3.3283812652030987E-3</v>
      </c>
      <c r="U230" s="61">
        <f>+R230/'סכום נכסי הקרן'!$C$42</f>
        <v>8.2218748320475284E-4</v>
      </c>
    </row>
    <row r="231" spans="2:21" ht="13.5" thickBot="1" x14ac:dyDescent="0.25">
      <c r="B231" s="57" t="s">
        <v>714</v>
      </c>
      <c r="C231" s="14" t="s">
        <v>715</v>
      </c>
      <c r="D231" s="14" t="s">
        <v>162</v>
      </c>
      <c r="E231" s="14" t="s">
        <v>239</v>
      </c>
      <c r="F231" s="21">
        <v>416</v>
      </c>
      <c r="G231" s="14" t="s">
        <v>240</v>
      </c>
      <c r="H231" s="14" t="s">
        <v>343</v>
      </c>
      <c r="I231" s="14" t="s">
        <v>96</v>
      </c>
      <c r="J231" s="53" t="s">
        <v>2477</v>
      </c>
      <c r="K231" s="23">
        <v>0.81</v>
      </c>
      <c r="L231" s="14" t="s">
        <v>49</v>
      </c>
      <c r="M231" s="13">
        <v>2.5499999999999998E-2</v>
      </c>
      <c r="N231" s="13">
        <v>4.4299999999999999E-2</v>
      </c>
      <c r="O231" s="23">
        <v>2236864.2000000002</v>
      </c>
      <c r="P231" s="25">
        <v>98.58</v>
      </c>
      <c r="Q231" s="23">
        <v>0</v>
      </c>
      <c r="R231" s="23">
        <v>2205.1007300000001</v>
      </c>
      <c r="S231" s="13">
        <v>1.1110767717E-2</v>
      </c>
      <c r="T231" s="13">
        <f t="shared" si="8"/>
        <v>2.4187510908084886E-3</v>
      </c>
      <c r="U231" s="61">
        <f>+R231/'סכום נכסי הקרן'!$C$42</f>
        <v>5.9748770149661108E-4</v>
      </c>
    </row>
    <row r="232" spans="2:21" ht="13.5" thickBot="1" x14ac:dyDescent="0.25">
      <c r="B232" s="57" t="s">
        <v>716</v>
      </c>
      <c r="C232" s="14" t="s">
        <v>717</v>
      </c>
      <c r="D232" s="14" t="s">
        <v>162</v>
      </c>
      <c r="E232" s="14" t="s">
        <v>239</v>
      </c>
      <c r="F232" s="21">
        <v>416</v>
      </c>
      <c r="G232" s="14" t="s">
        <v>240</v>
      </c>
      <c r="H232" s="14" t="s">
        <v>343</v>
      </c>
      <c r="I232" s="14" t="s">
        <v>96</v>
      </c>
      <c r="J232" s="53" t="s">
        <v>2477</v>
      </c>
      <c r="K232" s="23">
        <v>5.24</v>
      </c>
      <c r="L232" s="14" t="s">
        <v>49</v>
      </c>
      <c r="M232" s="13">
        <v>4.8899999999999999E-2</v>
      </c>
      <c r="N232" s="13">
        <v>4.7899999999999998E-2</v>
      </c>
      <c r="O232" s="23">
        <v>635000</v>
      </c>
      <c r="P232" s="25">
        <v>100.78</v>
      </c>
      <c r="Q232" s="23">
        <v>0</v>
      </c>
      <c r="R232" s="23">
        <v>639.95299999999997</v>
      </c>
      <c r="S232" s="13">
        <v>2.1166807770000001E-3</v>
      </c>
      <c r="T232" s="13">
        <f t="shared" si="8"/>
        <v>7.0195750958558902E-4</v>
      </c>
      <c r="U232" s="61">
        <f>+R232/'סכום נכסי הקרן'!$C$42</f>
        <v>1.7339980973833367E-4</v>
      </c>
    </row>
    <row r="233" spans="2:21" ht="13.5" thickBot="1" x14ac:dyDescent="0.25">
      <c r="B233" s="57" t="s">
        <v>718</v>
      </c>
      <c r="C233" s="14" t="s">
        <v>719</v>
      </c>
      <c r="D233" s="14" t="s">
        <v>162</v>
      </c>
      <c r="E233" s="14" t="s">
        <v>239</v>
      </c>
      <c r="F233" s="21">
        <v>232</v>
      </c>
      <c r="G233" s="14" t="s">
        <v>720</v>
      </c>
      <c r="H233" s="14" t="s">
        <v>343</v>
      </c>
      <c r="I233" s="14" t="s">
        <v>96</v>
      </c>
      <c r="J233" s="53" t="s">
        <v>2477</v>
      </c>
      <c r="K233" s="23">
        <v>3.8</v>
      </c>
      <c r="L233" s="14" t="s">
        <v>49</v>
      </c>
      <c r="M233" s="13">
        <v>2.24E-2</v>
      </c>
      <c r="N233" s="13">
        <v>4.6300000000000001E-2</v>
      </c>
      <c r="O233" s="23">
        <v>803980.61</v>
      </c>
      <c r="P233" s="26">
        <v>92</v>
      </c>
      <c r="Q233" s="23">
        <v>0</v>
      </c>
      <c r="R233" s="23">
        <v>739.66215999999997</v>
      </c>
      <c r="S233" s="13">
        <v>1.3077231889999999E-3</v>
      </c>
      <c r="T233" s="13">
        <f t="shared" si="8"/>
        <v>8.1132740649437931E-4</v>
      </c>
      <c r="U233" s="61">
        <f>+R233/'סכום נכסי הקרן'!$C$42</f>
        <v>2.0041671468786759E-4</v>
      </c>
    </row>
    <row r="234" spans="2:21" ht="13.5" thickBot="1" x14ac:dyDescent="0.25">
      <c r="B234" s="57" t="s">
        <v>721</v>
      </c>
      <c r="C234" s="14" t="s">
        <v>722</v>
      </c>
      <c r="D234" s="14" t="s">
        <v>162</v>
      </c>
      <c r="E234" s="14" t="s">
        <v>239</v>
      </c>
      <c r="F234" s="21">
        <v>323</v>
      </c>
      <c r="G234" s="14" t="s">
        <v>240</v>
      </c>
      <c r="H234" s="14" t="s">
        <v>343</v>
      </c>
      <c r="I234" s="14" t="s">
        <v>96</v>
      </c>
      <c r="J234" s="53" t="s">
        <v>2477</v>
      </c>
      <c r="K234" s="23">
        <v>0.98</v>
      </c>
      <c r="L234" s="14" t="s">
        <v>49</v>
      </c>
      <c r="M234" s="13">
        <v>3.5000000000000003E-2</v>
      </c>
      <c r="N234" s="13">
        <v>4.6699999999999998E-2</v>
      </c>
      <c r="O234" s="23">
        <v>2319767.44</v>
      </c>
      <c r="P234" s="25">
        <v>98.94</v>
      </c>
      <c r="Q234" s="23">
        <v>0</v>
      </c>
      <c r="R234" s="23">
        <v>2295.1779099999999</v>
      </c>
      <c r="S234" s="13">
        <v>3.3374587159999999E-3</v>
      </c>
      <c r="T234" s="13">
        <f t="shared" si="8"/>
        <v>2.5175557732512502E-3</v>
      </c>
      <c r="U234" s="61">
        <f>+R234/'סכום נכסי הקרן'!$C$42</f>
        <v>6.2189475306721948E-4</v>
      </c>
    </row>
    <row r="235" spans="2:21" ht="13.5" thickBot="1" x14ac:dyDescent="0.25">
      <c r="B235" s="57" t="s">
        <v>723</v>
      </c>
      <c r="C235" s="14" t="s">
        <v>724</v>
      </c>
      <c r="D235" s="14" t="s">
        <v>162</v>
      </c>
      <c r="E235" s="14" t="s">
        <v>239</v>
      </c>
      <c r="F235" s="21">
        <v>1431</v>
      </c>
      <c r="G235" s="14" t="s">
        <v>375</v>
      </c>
      <c r="H235" s="14" t="s">
        <v>713</v>
      </c>
      <c r="I235" s="14" t="s">
        <v>284</v>
      </c>
      <c r="J235" s="53" t="s">
        <v>2477</v>
      </c>
      <c r="K235" s="23">
        <v>0.5</v>
      </c>
      <c r="L235" s="14" t="s">
        <v>49</v>
      </c>
      <c r="M235" s="13">
        <v>4.1000000000000002E-2</v>
      </c>
      <c r="N235" s="13">
        <v>5.2299999999999999E-2</v>
      </c>
      <c r="O235" s="23">
        <v>531026</v>
      </c>
      <c r="P235" s="25">
        <v>99.49</v>
      </c>
      <c r="Q235" s="23">
        <v>10.88603</v>
      </c>
      <c r="R235" s="23">
        <v>539.2038</v>
      </c>
      <c r="S235" s="13">
        <v>1.7700866660000001E-3</v>
      </c>
      <c r="T235" s="13">
        <f t="shared" si="8"/>
        <v>5.9144680407324606E-4</v>
      </c>
      <c r="U235" s="61">
        <f>+R235/'סכום נכסי הקרן'!$C$42</f>
        <v>1.4610109856534235E-4</v>
      </c>
    </row>
    <row r="236" spans="2:21" ht="13.5" thickBot="1" x14ac:dyDescent="0.25">
      <c r="B236" s="57" t="s">
        <v>725</v>
      </c>
      <c r="C236" s="14" t="s">
        <v>726</v>
      </c>
      <c r="D236" s="14" t="s">
        <v>162</v>
      </c>
      <c r="E236" s="14" t="s">
        <v>239</v>
      </c>
      <c r="F236" s="21">
        <v>1665</v>
      </c>
      <c r="G236" s="14" t="s">
        <v>348</v>
      </c>
      <c r="H236" s="14" t="s">
        <v>343</v>
      </c>
      <c r="I236" s="14" t="s">
        <v>96</v>
      </c>
      <c r="J236" s="53" t="s">
        <v>2477</v>
      </c>
      <c r="K236" s="23">
        <v>3.12</v>
      </c>
      <c r="L236" s="14" t="s">
        <v>49</v>
      </c>
      <c r="M236" s="13">
        <v>6.3500000000000001E-2</v>
      </c>
      <c r="N236" s="13">
        <v>5.7500000000000002E-2</v>
      </c>
      <c r="O236" s="23">
        <v>2945000</v>
      </c>
      <c r="P236" s="25">
        <v>102.09</v>
      </c>
      <c r="Q236" s="23">
        <v>0</v>
      </c>
      <c r="R236" s="23">
        <v>3006.5504999999998</v>
      </c>
      <c r="S236" s="13">
        <v>7.1829268289999998E-3</v>
      </c>
      <c r="T236" s="13">
        <f t="shared" si="8"/>
        <v>3.2978526570284186E-3</v>
      </c>
      <c r="U236" s="61">
        <f>+R236/'סכום נכסי הקרן'!$C$42</f>
        <v>8.1464620787572209E-4</v>
      </c>
    </row>
    <row r="237" spans="2:21" ht="13.5" thickBot="1" x14ac:dyDescent="0.25">
      <c r="B237" s="57" t="s">
        <v>727</v>
      </c>
      <c r="C237" s="14" t="s">
        <v>728</v>
      </c>
      <c r="D237" s="14" t="s">
        <v>162</v>
      </c>
      <c r="E237" s="14" t="s">
        <v>239</v>
      </c>
      <c r="F237" s="21">
        <v>1060</v>
      </c>
      <c r="G237" s="14" t="s">
        <v>348</v>
      </c>
      <c r="H237" s="14" t="s">
        <v>713</v>
      </c>
      <c r="I237" s="14" t="s">
        <v>284</v>
      </c>
      <c r="J237" s="53" t="s">
        <v>2477</v>
      </c>
      <c r="K237" s="23">
        <v>6.34</v>
      </c>
      <c r="L237" s="14" t="s">
        <v>49</v>
      </c>
      <c r="M237" s="13">
        <v>2.8000000000000001E-2</v>
      </c>
      <c r="N237" s="13">
        <v>5.3699999999999998E-2</v>
      </c>
      <c r="O237" s="23">
        <v>760065.31</v>
      </c>
      <c r="P237" s="25">
        <v>86.05</v>
      </c>
      <c r="Q237" s="23">
        <v>0</v>
      </c>
      <c r="R237" s="23">
        <v>654.03620000000001</v>
      </c>
      <c r="S237" s="13">
        <v>1.371536983E-3</v>
      </c>
      <c r="T237" s="13">
        <f t="shared" si="8"/>
        <v>7.1740521902518195E-4</v>
      </c>
      <c r="U237" s="61">
        <f>+R237/'סכום נכסי הקרן'!$C$42</f>
        <v>1.772157527849432E-4</v>
      </c>
    </row>
    <row r="238" spans="2:21" ht="13.5" thickBot="1" x14ac:dyDescent="0.25">
      <c r="B238" s="57" t="s">
        <v>729</v>
      </c>
      <c r="C238" s="14" t="s">
        <v>730</v>
      </c>
      <c r="D238" s="14" t="s">
        <v>162</v>
      </c>
      <c r="E238" s="14" t="s">
        <v>239</v>
      </c>
      <c r="F238" s="21">
        <v>1737</v>
      </c>
      <c r="G238" s="14" t="s">
        <v>348</v>
      </c>
      <c r="H238" s="14" t="s">
        <v>343</v>
      </c>
      <c r="I238" s="14" t="s">
        <v>96</v>
      </c>
      <c r="J238" s="53" t="s">
        <v>2477</v>
      </c>
      <c r="K238" s="23">
        <v>0.99</v>
      </c>
      <c r="L238" s="14" t="s">
        <v>49</v>
      </c>
      <c r="M238" s="13">
        <v>3.3799999999999997E-2</v>
      </c>
      <c r="N238" s="13">
        <v>5.6000000000000001E-2</v>
      </c>
      <c r="O238" s="23">
        <v>270755</v>
      </c>
      <c r="P238" s="25">
        <v>97.94</v>
      </c>
      <c r="Q238" s="23">
        <v>0</v>
      </c>
      <c r="R238" s="23">
        <v>265.17745000000002</v>
      </c>
      <c r="S238" s="13">
        <v>1.3231296630000001E-3</v>
      </c>
      <c r="T238" s="13">
        <f t="shared" si="8"/>
        <v>2.9087027078591256E-4</v>
      </c>
      <c r="U238" s="61">
        <f>+R238/'סכום נכסי הקרן'!$C$42</f>
        <v>7.185171313658425E-5</v>
      </c>
    </row>
    <row r="239" spans="2:21" ht="13.5" thickBot="1" x14ac:dyDescent="0.25">
      <c r="B239" s="57" t="s">
        <v>731</v>
      </c>
      <c r="C239" s="14" t="s">
        <v>732</v>
      </c>
      <c r="D239" s="14" t="s">
        <v>162</v>
      </c>
      <c r="E239" s="14" t="s">
        <v>239</v>
      </c>
      <c r="F239" s="21">
        <v>1737</v>
      </c>
      <c r="G239" s="14" t="s">
        <v>348</v>
      </c>
      <c r="H239" s="14" t="s">
        <v>343</v>
      </c>
      <c r="I239" s="14" t="s">
        <v>96</v>
      </c>
      <c r="J239" s="53" t="s">
        <v>2477</v>
      </c>
      <c r="K239" s="23">
        <v>2.84</v>
      </c>
      <c r="L239" s="14" t="s">
        <v>49</v>
      </c>
      <c r="M239" s="13">
        <v>3.49E-2</v>
      </c>
      <c r="N239" s="13">
        <v>6.3200000000000006E-2</v>
      </c>
      <c r="O239" s="23">
        <v>2965000</v>
      </c>
      <c r="P239" s="25">
        <v>92.66</v>
      </c>
      <c r="Q239" s="23">
        <v>0</v>
      </c>
      <c r="R239" s="23">
        <v>2747.3690000000001</v>
      </c>
      <c r="S239" s="13">
        <v>3.1358992190000001E-3</v>
      </c>
      <c r="T239" s="13">
        <f t="shared" si="8"/>
        <v>3.0135592788105539E-3</v>
      </c>
      <c r="U239" s="61">
        <f>+R239/'סכום נכסי הקרן'!$C$42</f>
        <v>7.4441913996964792E-4</v>
      </c>
    </row>
    <row r="240" spans="2:21" ht="13.5" thickBot="1" x14ac:dyDescent="0.25">
      <c r="B240" s="57" t="s">
        <v>733</v>
      </c>
      <c r="C240" s="14" t="s">
        <v>734</v>
      </c>
      <c r="D240" s="14" t="s">
        <v>162</v>
      </c>
      <c r="E240" s="14" t="s">
        <v>239</v>
      </c>
      <c r="F240" s="21">
        <v>1527</v>
      </c>
      <c r="G240" s="14" t="s">
        <v>375</v>
      </c>
      <c r="H240" s="14" t="s">
        <v>343</v>
      </c>
      <c r="I240" s="14" t="s">
        <v>96</v>
      </c>
      <c r="J240" s="53" t="s">
        <v>2477</v>
      </c>
      <c r="K240" s="23">
        <v>0.08</v>
      </c>
      <c r="L240" s="14" t="s">
        <v>49</v>
      </c>
      <c r="M240" s="13">
        <v>3.85E-2</v>
      </c>
      <c r="N240" s="13">
        <v>7.2499999999999995E-2</v>
      </c>
      <c r="O240" s="23">
        <v>300000</v>
      </c>
      <c r="P240" s="25">
        <v>101.34</v>
      </c>
      <c r="Q240" s="23">
        <v>0</v>
      </c>
      <c r="R240" s="23">
        <v>304.02</v>
      </c>
      <c r="S240" s="13">
        <v>7.5219829900000004E-4</v>
      </c>
      <c r="T240" s="13">
        <f t="shared" si="8"/>
        <v>3.3347624288691634E-4</v>
      </c>
      <c r="U240" s="61">
        <f>+R240/'סכום נכסי הקרן'!$C$42</f>
        <v>8.2376377885013752E-5</v>
      </c>
    </row>
    <row r="241" spans="2:21" ht="13.5" thickBot="1" x14ac:dyDescent="0.25">
      <c r="B241" s="57" t="s">
        <v>735</v>
      </c>
      <c r="C241" s="14" t="s">
        <v>736</v>
      </c>
      <c r="D241" s="14" t="s">
        <v>162</v>
      </c>
      <c r="E241" s="14" t="s">
        <v>239</v>
      </c>
      <c r="F241" s="21">
        <v>1662</v>
      </c>
      <c r="G241" s="14" t="s">
        <v>348</v>
      </c>
      <c r="H241" s="14" t="s">
        <v>343</v>
      </c>
      <c r="I241" s="14" t="s">
        <v>96</v>
      </c>
      <c r="J241" s="53" t="s">
        <v>2477</v>
      </c>
      <c r="K241" s="23">
        <v>2.29</v>
      </c>
      <c r="L241" s="14" t="s">
        <v>49</v>
      </c>
      <c r="M241" s="13">
        <v>0.09</v>
      </c>
      <c r="N241" s="13">
        <v>7.7200000000000005E-2</v>
      </c>
      <c r="O241" s="23">
        <v>2000000</v>
      </c>
      <c r="P241" s="25">
        <v>103.22</v>
      </c>
      <c r="Q241" s="23">
        <v>0</v>
      </c>
      <c r="R241" s="23">
        <v>2064.4</v>
      </c>
      <c r="S241" s="13">
        <v>5.5555555550000002E-3</v>
      </c>
      <c r="T241" s="13">
        <f t="shared" si="8"/>
        <v>2.2644179850527931E-3</v>
      </c>
      <c r="U241" s="61">
        <f>+R241/'סכום נכסי הקרן'!$C$42</f>
        <v>5.59363839569181E-4</v>
      </c>
    </row>
    <row r="242" spans="2:21" ht="13.5" thickBot="1" x14ac:dyDescent="0.25">
      <c r="B242" s="57" t="s">
        <v>735</v>
      </c>
      <c r="C242" s="14" t="s">
        <v>737</v>
      </c>
      <c r="D242" s="14" t="s">
        <v>162</v>
      </c>
      <c r="E242" s="14" t="s">
        <v>239</v>
      </c>
      <c r="F242" s="21">
        <v>1662</v>
      </c>
      <c r="G242" s="14" t="s">
        <v>348</v>
      </c>
      <c r="H242" s="14" t="s">
        <v>343</v>
      </c>
      <c r="I242" s="14" t="s">
        <v>96</v>
      </c>
      <c r="J242" s="53" t="s">
        <v>2477</v>
      </c>
      <c r="K242" s="23">
        <v>2.294</v>
      </c>
      <c r="L242" s="14" t="s">
        <v>49</v>
      </c>
      <c r="M242" s="13">
        <v>0.09</v>
      </c>
      <c r="N242" s="13">
        <v>7.7200000000000005E-2</v>
      </c>
      <c r="O242" s="23">
        <v>350000</v>
      </c>
      <c r="P242" s="25">
        <v>101.68689999999999</v>
      </c>
      <c r="Q242" s="23">
        <v>0</v>
      </c>
      <c r="R242" s="23">
        <v>355.90415000000002</v>
      </c>
      <c r="S242" s="13">
        <v>9.72222222E-4</v>
      </c>
      <c r="T242" s="13">
        <f t="shared" si="8"/>
        <v>3.9038740467686836E-4</v>
      </c>
      <c r="U242" s="61">
        <f>+R242/'סכום נכסי הקרן'!$C$42</f>
        <v>9.6434756763517593E-5</v>
      </c>
    </row>
    <row r="243" spans="2:21" ht="13.5" thickBot="1" x14ac:dyDescent="0.25">
      <c r="B243" s="57" t="s">
        <v>735</v>
      </c>
      <c r="C243" s="14" t="s">
        <v>737</v>
      </c>
      <c r="D243" s="14" t="s">
        <v>162</v>
      </c>
      <c r="E243" s="14" t="s">
        <v>239</v>
      </c>
      <c r="F243" s="21">
        <v>1662</v>
      </c>
      <c r="G243" s="14" t="s">
        <v>348</v>
      </c>
      <c r="H243" s="14" t="s">
        <v>343</v>
      </c>
      <c r="I243" s="14" t="s">
        <v>96</v>
      </c>
      <c r="J243" s="53" t="s">
        <v>2477</v>
      </c>
      <c r="K243" s="23">
        <v>2.294</v>
      </c>
      <c r="L243" s="14" t="s">
        <v>49</v>
      </c>
      <c r="M243" s="13">
        <v>0.09</v>
      </c>
      <c r="N243" s="13">
        <v>7.7200000000000005E-2</v>
      </c>
      <c r="O243" s="23">
        <v>740000</v>
      </c>
      <c r="P243" s="25">
        <v>102.95359999999999</v>
      </c>
      <c r="Q243" s="23">
        <v>0</v>
      </c>
      <c r="R243" s="23">
        <v>761.85663999999997</v>
      </c>
      <c r="S243" s="13">
        <v>2.0555555550000001E-3</v>
      </c>
      <c r="T243" s="13">
        <f t="shared" si="8"/>
        <v>8.3567229105206892E-4</v>
      </c>
      <c r="U243" s="61">
        <f>+R243/'סכום נכסי הקרן'!$C$42</f>
        <v>2.0643046664971674E-4</v>
      </c>
    </row>
    <row r="244" spans="2:21" ht="13.5" thickBot="1" x14ac:dyDescent="0.25">
      <c r="B244" s="57" t="s">
        <v>738</v>
      </c>
      <c r="C244" s="14" t="s">
        <v>739</v>
      </c>
      <c r="D244" s="14" t="s">
        <v>162</v>
      </c>
      <c r="E244" s="14" t="s">
        <v>239</v>
      </c>
      <c r="F244" s="21">
        <v>141</v>
      </c>
      <c r="G244" s="14" t="s">
        <v>303</v>
      </c>
      <c r="H244" s="14" t="s">
        <v>343</v>
      </c>
      <c r="I244" s="14" t="s">
        <v>96</v>
      </c>
      <c r="J244" s="53" t="s">
        <v>2477</v>
      </c>
      <c r="K244" s="23">
        <v>3.63</v>
      </c>
      <c r="L244" s="14" t="s">
        <v>49</v>
      </c>
      <c r="M244" s="13">
        <v>4.5600000000000002E-2</v>
      </c>
      <c r="N244" s="13">
        <v>5.0900000000000001E-2</v>
      </c>
      <c r="O244" s="23">
        <v>2828351.63</v>
      </c>
      <c r="P244" s="25">
        <v>98.58</v>
      </c>
      <c r="Q244" s="23">
        <v>0</v>
      </c>
      <c r="R244" s="23">
        <v>2788.1890400000002</v>
      </c>
      <c r="S244" s="13">
        <v>5.4794846070000004E-3</v>
      </c>
      <c r="T244" s="13">
        <f t="shared" si="8"/>
        <v>3.0583343382595825E-3</v>
      </c>
      <c r="U244" s="61">
        <f>+R244/'סכום נכסי הקרן'!$C$42</f>
        <v>7.5547961967598759E-4</v>
      </c>
    </row>
    <row r="245" spans="2:21" ht="13.5" thickBot="1" x14ac:dyDescent="0.25">
      <c r="B245" s="57" t="s">
        <v>740</v>
      </c>
      <c r="C245" s="14" t="s">
        <v>741</v>
      </c>
      <c r="D245" s="14" t="s">
        <v>162</v>
      </c>
      <c r="E245" s="14" t="s">
        <v>239</v>
      </c>
      <c r="F245" s="21">
        <v>390</v>
      </c>
      <c r="G245" s="14" t="s">
        <v>240</v>
      </c>
      <c r="H245" s="14" t="s">
        <v>441</v>
      </c>
      <c r="I245" s="14" t="s">
        <v>96</v>
      </c>
      <c r="J245" s="53" t="s">
        <v>2477</v>
      </c>
      <c r="K245" s="23">
        <v>1.55</v>
      </c>
      <c r="L245" s="14" t="s">
        <v>49</v>
      </c>
      <c r="M245" s="13">
        <v>6.9900000000000004E-2</v>
      </c>
      <c r="N245" s="13">
        <v>6.0900000000000003E-2</v>
      </c>
      <c r="O245" s="23">
        <v>764965</v>
      </c>
      <c r="P245" s="25">
        <v>102.21</v>
      </c>
      <c r="Q245" s="23">
        <v>0</v>
      </c>
      <c r="R245" s="23">
        <v>781.87072999999998</v>
      </c>
      <c r="S245" s="13">
        <v>5.4664452399999996E-4</v>
      </c>
      <c r="T245" s="13">
        <f t="shared" si="8"/>
        <v>8.5762552945086053E-4</v>
      </c>
      <c r="U245" s="61">
        <f>+R245/'סכום נכסי הקרן'!$C$42</f>
        <v>2.1185342645783684E-4</v>
      </c>
    </row>
    <row r="246" spans="2:21" ht="13.5" thickBot="1" x14ac:dyDescent="0.25">
      <c r="B246" s="57" t="s">
        <v>742</v>
      </c>
      <c r="C246" s="14" t="s">
        <v>743</v>
      </c>
      <c r="D246" s="14" t="s">
        <v>162</v>
      </c>
      <c r="E246" s="14" t="s">
        <v>239</v>
      </c>
      <c r="F246" s="21">
        <v>390</v>
      </c>
      <c r="G246" s="14" t="s">
        <v>240</v>
      </c>
      <c r="H246" s="14" t="s">
        <v>441</v>
      </c>
      <c r="I246" s="14" t="s">
        <v>96</v>
      </c>
      <c r="J246" s="53" t="s">
        <v>2477</v>
      </c>
      <c r="K246" s="23">
        <v>4.92</v>
      </c>
      <c r="L246" s="14" t="s">
        <v>49</v>
      </c>
      <c r="M246" s="13">
        <v>2.6599999999999999E-2</v>
      </c>
      <c r="N246" s="13">
        <v>5.5899999999999998E-2</v>
      </c>
      <c r="O246" s="23">
        <v>24000</v>
      </c>
      <c r="P246" s="25">
        <v>88.93</v>
      </c>
      <c r="Q246" s="23">
        <v>0</v>
      </c>
      <c r="R246" s="23">
        <v>21.3432</v>
      </c>
      <c r="S246" s="13">
        <v>1.4930424199999999E-4</v>
      </c>
      <c r="T246" s="13">
        <f t="shared" si="8"/>
        <v>2.3411124752266409E-5</v>
      </c>
      <c r="U246" s="61">
        <f>+R246/'סכום נכסי הקרן'!$C$42</f>
        <v>5.783091600800689E-6</v>
      </c>
    </row>
    <row r="247" spans="2:21" ht="13.5" thickBot="1" x14ac:dyDescent="0.25">
      <c r="B247" s="57" t="s">
        <v>744</v>
      </c>
      <c r="C247" s="14" t="s">
        <v>745</v>
      </c>
      <c r="D247" s="14" t="s">
        <v>162</v>
      </c>
      <c r="E247" s="14" t="s">
        <v>239</v>
      </c>
      <c r="F247" s="21">
        <v>694</v>
      </c>
      <c r="G247" s="14" t="s">
        <v>518</v>
      </c>
      <c r="H247" s="14" t="s">
        <v>441</v>
      </c>
      <c r="I247" s="14" t="s">
        <v>96</v>
      </c>
      <c r="J247" s="53" t="s">
        <v>2477</v>
      </c>
      <c r="K247" s="23">
        <v>2.9980000000000002</v>
      </c>
      <c r="L247" s="14" t="s">
        <v>49</v>
      </c>
      <c r="M247" s="13">
        <v>2.0400000000000001E-2</v>
      </c>
      <c r="N247" s="13">
        <v>4.7899999999999998E-2</v>
      </c>
      <c r="O247" s="23">
        <v>2050000</v>
      </c>
      <c r="P247" s="25">
        <v>92.341300000000004</v>
      </c>
      <c r="Q247" s="23">
        <v>0</v>
      </c>
      <c r="R247" s="23">
        <v>1892.99665</v>
      </c>
      <c r="S247" s="13">
        <v>4.5544113959999997E-3</v>
      </c>
      <c r="T247" s="13">
        <f t="shared" si="8"/>
        <v>2.0764075081886688E-3</v>
      </c>
      <c r="U247" s="61">
        <f>+R247/'סכום נכסי הקרן'!$C$42</f>
        <v>5.1292088472950834E-4</v>
      </c>
    </row>
    <row r="248" spans="2:21" ht="13.5" thickBot="1" x14ac:dyDescent="0.25">
      <c r="B248" s="57" t="s">
        <v>746</v>
      </c>
      <c r="C248" s="14" t="s">
        <v>747</v>
      </c>
      <c r="D248" s="14" t="s">
        <v>162</v>
      </c>
      <c r="E248" s="14" t="s">
        <v>239</v>
      </c>
      <c r="F248" s="21">
        <v>230</v>
      </c>
      <c r="G248" s="14" t="s">
        <v>446</v>
      </c>
      <c r="H248" s="14" t="s">
        <v>441</v>
      </c>
      <c r="I248" s="14" t="s">
        <v>96</v>
      </c>
      <c r="J248" s="53" t="s">
        <v>2477</v>
      </c>
      <c r="K248" s="23">
        <v>8.52</v>
      </c>
      <c r="L248" s="14" t="s">
        <v>49</v>
      </c>
      <c r="M248" s="13">
        <v>2.7900000000000001E-2</v>
      </c>
      <c r="N248" s="13">
        <v>5.0099999999999999E-2</v>
      </c>
      <c r="O248" s="23">
        <v>2101000</v>
      </c>
      <c r="P248" s="25">
        <v>83.51</v>
      </c>
      <c r="Q248" s="23">
        <v>0</v>
      </c>
      <c r="R248" s="23">
        <v>1754.5451</v>
      </c>
      <c r="S248" s="13">
        <v>4.8855920369999997E-3</v>
      </c>
      <c r="T248" s="13">
        <f t="shared" si="8"/>
        <v>1.9245415035972929E-3</v>
      </c>
      <c r="U248" s="61">
        <f>+R248/'סכום נכסי הקרן'!$C$42</f>
        <v>4.7540645409479393E-4</v>
      </c>
    </row>
    <row r="249" spans="2:21" ht="13.5" thickBot="1" x14ac:dyDescent="0.25">
      <c r="B249" s="57" t="s">
        <v>748</v>
      </c>
      <c r="C249" s="14" t="s">
        <v>749</v>
      </c>
      <c r="D249" s="14" t="s">
        <v>162</v>
      </c>
      <c r="E249" s="14" t="s">
        <v>239</v>
      </c>
      <c r="F249" s="21">
        <v>230</v>
      </c>
      <c r="G249" s="14" t="s">
        <v>446</v>
      </c>
      <c r="H249" s="14" t="s">
        <v>441</v>
      </c>
      <c r="I249" s="14" t="s">
        <v>96</v>
      </c>
      <c r="J249" s="53" t="s">
        <v>2477</v>
      </c>
      <c r="K249" s="23">
        <v>1.39</v>
      </c>
      <c r="L249" s="14" t="s">
        <v>49</v>
      </c>
      <c r="M249" s="13">
        <v>3.6499999999999998E-2</v>
      </c>
      <c r="N249" s="13">
        <v>4.2500000000000003E-2</v>
      </c>
      <c r="O249" s="23">
        <v>46666.67</v>
      </c>
      <c r="P249" s="25">
        <v>99.54</v>
      </c>
      <c r="Q249" s="23">
        <v>0</v>
      </c>
      <c r="R249" s="23">
        <v>46.451999999999998</v>
      </c>
      <c r="S249" s="13">
        <v>4.3819255267734402E-5</v>
      </c>
      <c r="T249" s="13">
        <f t="shared" si="8"/>
        <v>5.0952695331172417E-5</v>
      </c>
      <c r="U249" s="61">
        <f>+R249/'סכום נכסי הקרן'!$C$42</f>
        <v>1.2586499261609955E-5</v>
      </c>
    </row>
    <row r="250" spans="2:21" ht="13.5" thickBot="1" x14ac:dyDescent="0.25">
      <c r="B250" s="57" t="s">
        <v>750</v>
      </c>
      <c r="C250" s="14" t="s">
        <v>751</v>
      </c>
      <c r="D250" s="14" t="s">
        <v>162</v>
      </c>
      <c r="E250" s="14" t="s">
        <v>239</v>
      </c>
      <c r="F250" s="21">
        <v>1367</v>
      </c>
      <c r="G250" s="14" t="s">
        <v>375</v>
      </c>
      <c r="H250" s="14" t="s">
        <v>441</v>
      </c>
      <c r="I250" s="14" t="s">
        <v>96</v>
      </c>
      <c r="J250" s="53" t="s">
        <v>2477</v>
      </c>
      <c r="K250" s="23">
        <v>7.95</v>
      </c>
      <c r="L250" s="14" t="s">
        <v>49</v>
      </c>
      <c r="M250" s="13">
        <v>2.63E-2</v>
      </c>
      <c r="N250" s="13">
        <v>5.2400000000000002E-2</v>
      </c>
      <c r="O250" s="23">
        <v>686245</v>
      </c>
      <c r="P250" s="25">
        <v>81.86</v>
      </c>
      <c r="Q250" s="23">
        <v>0</v>
      </c>
      <c r="R250" s="23">
        <v>561.76016000000004</v>
      </c>
      <c r="S250" s="13">
        <v>9.8926468799999997E-4</v>
      </c>
      <c r="T250" s="13">
        <f t="shared" si="8"/>
        <v>6.1618863088070861E-4</v>
      </c>
      <c r="U250" s="61">
        <f>+R250/'סכום נכסי הקרן'!$C$42</f>
        <v>1.5221290448294781E-4</v>
      </c>
    </row>
    <row r="251" spans="2:21" ht="13.5" thickBot="1" x14ac:dyDescent="0.25">
      <c r="B251" s="57" t="s">
        <v>752</v>
      </c>
      <c r="C251" s="14" t="s">
        <v>753</v>
      </c>
      <c r="D251" s="14" t="s">
        <v>162</v>
      </c>
      <c r="E251" s="14" t="s">
        <v>239</v>
      </c>
      <c r="F251" s="21">
        <v>1367</v>
      </c>
      <c r="G251" s="14" t="s">
        <v>375</v>
      </c>
      <c r="H251" s="14" t="s">
        <v>441</v>
      </c>
      <c r="I251" s="14" t="s">
        <v>96</v>
      </c>
      <c r="J251" s="53" t="s">
        <v>2477</v>
      </c>
      <c r="K251" s="23">
        <v>5.34</v>
      </c>
      <c r="L251" s="14" t="s">
        <v>49</v>
      </c>
      <c r="M251" s="13">
        <v>4.3799999999999999E-2</v>
      </c>
      <c r="N251" s="13">
        <v>4.82E-2</v>
      </c>
      <c r="O251" s="23">
        <v>945000</v>
      </c>
      <c r="P251" s="25">
        <v>98.03</v>
      </c>
      <c r="Q251" s="23">
        <v>0</v>
      </c>
      <c r="R251" s="23">
        <v>926.38350000000003</v>
      </c>
      <c r="S251" s="13">
        <v>1.89E-3</v>
      </c>
      <c r="T251" s="13">
        <f t="shared" si="8"/>
        <v>1.0161400205658565E-3</v>
      </c>
      <c r="U251" s="61">
        <f>+R251/'סכום נכסי הקרן'!$C$42</f>
        <v>2.5101018769305193E-4</v>
      </c>
    </row>
    <row r="252" spans="2:21" ht="13.5" thickBot="1" x14ac:dyDescent="0.25">
      <c r="B252" s="57" t="s">
        <v>754</v>
      </c>
      <c r="C252" s="14" t="s">
        <v>755</v>
      </c>
      <c r="D252" s="14" t="s">
        <v>162</v>
      </c>
      <c r="E252" s="14" t="s">
        <v>239</v>
      </c>
      <c r="F252" s="21">
        <v>2072</v>
      </c>
      <c r="G252" s="14" t="s">
        <v>469</v>
      </c>
      <c r="H252" s="14" t="s">
        <v>441</v>
      </c>
      <c r="I252" s="14" t="s">
        <v>96</v>
      </c>
      <c r="J252" s="53" t="s">
        <v>2477</v>
      </c>
      <c r="K252" s="23">
        <v>3.22</v>
      </c>
      <c r="L252" s="14" t="s">
        <v>49</v>
      </c>
      <c r="M252" s="13">
        <v>4.6800000000000001E-2</v>
      </c>
      <c r="N252" s="13">
        <v>5.1799999999999999E-2</v>
      </c>
      <c r="O252" s="23">
        <v>2707875</v>
      </c>
      <c r="P252" s="25">
        <v>99.36</v>
      </c>
      <c r="Q252" s="23">
        <v>0</v>
      </c>
      <c r="R252" s="23">
        <v>2690.5446000000002</v>
      </c>
      <c r="S252" s="13">
        <v>5.7759744199999997E-3</v>
      </c>
      <c r="T252" s="13">
        <f t="shared" si="8"/>
        <v>2.9512292103403767E-3</v>
      </c>
      <c r="U252" s="61">
        <f>+R252/'סכום נכסי הקרן'!$C$42</f>
        <v>7.2902216527229527E-4</v>
      </c>
    </row>
    <row r="253" spans="2:21" ht="13.5" thickBot="1" x14ac:dyDescent="0.25">
      <c r="B253" s="57" t="s">
        <v>756</v>
      </c>
      <c r="C253" s="14" t="s">
        <v>757</v>
      </c>
      <c r="D253" s="14" t="s">
        <v>162</v>
      </c>
      <c r="E253" s="14" t="s">
        <v>239</v>
      </c>
      <c r="F253" s="21">
        <v>613</v>
      </c>
      <c r="G253" s="14" t="s">
        <v>240</v>
      </c>
      <c r="H253" s="14" t="s">
        <v>480</v>
      </c>
      <c r="I253" s="14" t="s">
        <v>284</v>
      </c>
      <c r="J253" s="53" t="s">
        <v>2477</v>
      </c>
      <c r="K253" s="23">
        <v>1.57</v>
      </c>
      <c r="L253" s="14" t="s">
        <v>49</v>
      </c>
      <c r="M253" s="13">
        <v>5.0500000000000003E-2</v>
      </c>
      <c r="N253" s="13">
        <v>4.41E-2</v>
      </c>
      <c r="O253" s="23">
        <v>200000</v>
      </c>
      <c r="P253" s="25">
        <v>102.77</v>
      </c>
      <c r="Q253" s="23">
        <v>0</v>
      </c>
      <c r="R253" s="23">
        <v>205.54</v>
      </c>
      <c r="S253" s="13">
        <v>5.3950019100000004E-4</v>
      </c>
      <c r="T253" s="13">
        <f t="shared" si="8"/>
        <v>2.2545459825990655E-4</v>
      </c>
      <c r="U253" s="61">
        <f>+R253/'סכום נכסי הקרן'!$C$42</f>
        <v>5.5692522565902661E-5</v>
      </c>
    </row>
    <row r="254" spans="2:21" ht="13.5" thickBot="1" x14ac:dyDescent="0.25">
      <c r="B254" s="57" t="s">
        <v>758</v>
      </c>
      <c r="C254" s="14" t="s">
        <v>759</v>
      </c>
      <c r="D254" s="14" t="s">
        <v>162</v>
      </c>
      <c r="E254" s="14" t="s">
        <v>239</v>
      </c>
      <c r="F254" s="21">
        <v>224</v>
      </c>
      <c r="G254" s="14" t="s">
        <v>375</v>
      </c>
      <c r="H254" s="14" t="s">
        <v>441</v>
      </c>
      <c r="I254" s="14" t="s">
        <v>96</v>
      </c>
      <c r="J254" s="53" t="s">
        <v>2477</v>
      </c>
      <c r="K254" s="23">
        <v>3.88</v>
      </c>
      <c r="L254" s="14" t="s">
        <v>49</v>
      </c>
      <c r="M254" s="13">
        <v>2.8000000000000001E-2</v>
      </c>
      <c r="N254" s="13">
        <v>4.0899999999999999E-2</v>
      </c>
      <c r="O254" s="23">
        <v>650000</v>
      </c>
      <c r="P254" s="25">
        <v>97.6</v>
      </c>
      <c r="Q254" s="23">
        <v>0</v>
      </c>
      <c r="R254" s="23">
        <v>634.4</v>
      </c>
      <c r="S254" s="13">
        <v>4.3333333329999999E-3</v>
      </c>
      <c r="T254" s="13">
        <f t="shared" si="8"/>
        <v>6.9586648407163917E-4</v>
      </c>
      <c r="U254" s="61">
        <f>+R254/'סכום נכסי הקרן'!$C$42</f>
        <v>1.7189518495576845E-4</v>
      </c>
    </row>
    <row r="255" spans="2:21" ht="13.5" thickBot="1" x14ac:dyDescent="0.25">
      <c r="B255" s="57" t="s">
        <v>760</v>
      </c>
      <c r="C255" s="14" t="s">
        <v>761</v>
      </c>
      <c r="D255" s="14" t="s">
        <v>162</v>
      </c>
      <c r="E255" s="14" t="s">
        <v>239</v>
      </c>
      <c r="F255" s="21">
        <v>224</v>
      </c>
      <c r="G255" s="14" t="s">
        <v>375</v>
      </c>
      <c r="H255" s="14" t="s">
        <v>441</v>
      </c>
      <c r="I255" s="14" t="s">
        <v>96</v>
      </c>
      <c r="J255" s="53" t="s">
        <v>2477</v>
      </c>
      <c r="K255" s="23">
        <v>3.73</v>
      </c>
      <c r="L255" s="14" t="s">
        <v>49</v>
      </c>
      <c r="M255" s="13">
        <v>4.7E-2</v>
      </c>
      <c r="N255" s="13">
        <v>4.5400000000000003E-2</v>
      </c>
      <c r="O255" s="23">
        <v>2561690</v>
      </c>
      <c r="P255" s="25">
        <v>104.73</v>
      </c>
      <c r="Q255" s="23">
        <v>0</v>
      </c>
      <c r="R255" s="23">
        <v>2682.8579399999999</v>
      </c>
      <c r="S255" s="13">
        <v>2.8491713929999999E-3</v>
      </c>
      <c r="T255" s="13">
        <f t="shared" si="8"/>
        <v>2.9427977962980466E-3</v>
      </c>
      <c r="U255" s="61">
        <f>+R255/'סכום נכסי הקרן'!$C$42</f>
        <v>7.2693941016133655E-4</v>
      </c>
    </row>
    <row r="256" spans="2:21" ht="13.5" thickBot="1" x14ac:dyDescent="0.25">
      <c r="B256" s="57" t="s">
        <v>762</v>
      </c>
      <c r="C256" s="14" t="s">
        <v>763</v>
      </c>
      <c r="D256" s="14" t="s">
        <v>162</v>
      </c>
      <c r="E256" s="14" t="s">
        <v>239</v>
      </c>
      <c r="F256" s="21">
        <v>224</v>
      </c>
      <c r="G256" s="14" t="s">
        <v>375</v>
      </c>
      <c r="H256" s="14" t="s">
        <v>441</v>
      </c>
      <c r="I256" s="14" t="s">
        <v>96</v>
      </c>
      <c r="J256" s="53" t="s">
        <v>2477</v>
      </c>
      <c r="K256" s="23">
        <v>5.82</v>
      </c>
      <c r="L256" s="14" t="s">
        <v>49</v>
      </c>
      <c r="M256" s="13">
        <v>5.2499999999999998E-2</v>
      </c>
      <c r="N256" s="13">
        <v>5.11E-2</v>
      </c>
      <c r="O256" s="23">
        <v>205000</v>
      </c>
      <c r="P256" s="25">
        <v>101.5</v>
      </c>
      <c r="Q256" s="23">
        <v>0</v>
      </c>
      <c r="R256" s="23">
        <v>208.07499999999999</v>
      </c>
      <c r="S256" s="13">
        <v>4.0999999999999999E-4</v>
      </c>
      <c r="T256" s="13">
        <f t="shared" si="8"/>
        <v>2.2823521228437313E-4</v>
      </c>
      <c r="U256" s="61">
        <f>+R256/'סכום נכסי הקרן'!$C$42</f>
        <v>5.6379398817262801E-5</v>
      </c>
    </row>
    <row r="257" spans="2:21" ht="13.5" thickBot="1" x14ac:dyDescent="0.25">
      <c r="B257" s="57" t="s">
        <v>764</v>
      </c>
      <c r="C257" s="14" t="s">
        <v>765</v>
      </c>
      <c r="D257" s="14" t="s">
        <v>162</v>
      </c>
      <c r="E257" s="14" t="s">
        <v>239</v>
      </c>
      <c r="F257" s="21">
        <v>1324</v>
      </c>
      <c r="G257" s="14" t="s">
        <v>375</v>
      </c>
      <c r="H257" s="14" t="s">
        <v>441</v>
      </c>
      <c r="I257" s="14" t="s">
        <v>96</v>
      </c>
      <c r="J257" s="53" t="s">
        <v>2477</v>
      </c>
      <c r="K257" s="23">
        <v>7.35</v>
      </c>
      <c r="L257" s="14" t="s">
        <v>49</v>
      </c>
      <c r="M257" s="13">
        <v>2.5000000000000001E-2</v>
      </c>
      <c r="N257" s="13">
        <v>5.28E-2</v>
      </c>
      <c r="O257" s="23">
        <v>2219372</v>
      </c>
      <c r="P257" s="25">
        <v>82.64</v>
      </c>
      <c r="Q257" s="23">
        <v>0</v>
      </c>
      <c r="R257" s="23">
        <v>1834.0890199999999</v>
      </c>
      <c r="S257" s="13">
        <v>1.664137152E-3</v>
      </c>
      <c r="T257" s="13">
        <f t="shared" si="8"/>
        <v>2.0117923673105267E-3</v>
      </c>
      <c r="U257" s="61">
        <f>+R257/'סכום נכסי הקרן'!$C$42</f>
        <v>4.9695944407037211E-4</v>
      </c>
    </row>
    <row r="258" spans="2:21" ht="13.5" thickBot="1" x14ac:dyDescent="0.25">
      <c r="B258" s="57" t="s">
        <v>766</v>
      </c>
      <c r="C258" s="14" t="s">
        <v>767</v>
      </c>
      <c r="D258" s="14" t="s">
        <v>162</v>
      </c>
      <c r="E258" s="14" t="s">
        <v>239</v>
      </c>
      <c r="F258" s="21">
        <v>1324</v>
      </c>
      <c r="G258" s="14" t="s">
        <v>375</v>
      </c>
      <c r="H258" s="14" t="s">
        <v>441</v>
      </c>
      <c r="I258" s="14" t="s">
        <v>96</v>
      </c>
      <c r="J258" s="53" t="s">
        <v>2477</v>
      </c>
      <c r="K258" s="23">
        <v>0.56999999999999995</v>
      </c>
      <c r="L258" s="14" t="s">
        <v>49</v>
      </c>
      <c r="M258" s="13">
        <v>3.9199999999999999E-2</v>
      </c>
      <c r="N258" s="13">
        <v>4.2299999999999997E-2</v>
      </c>
      <c r="O258" s="23">
        <v>1399048</v>
      </c>
      <c r="P258" s="25">
        <v>101.49</v>
      </c>
      <c r="Q258" s="23">
        <v>0</v>
      </c>
      <c r="R258" s="23">
        <v>1419.89382</v>
      </c>
      <c r="S258" s="13">
        <v>1.457563337E-3</v>
      </c>
      <c r="T258" s="13">
        <f t="shared" si="8"/>
        <v>1.5574661416747303E-3</v>
      </c>
      <c r="U258" s="61">
        <f>+R258/'סכום נכסי הקרן'!$C$42</f>
        <v>3.8473031337713209E-4</v>
      </c>
    </row>
    <row r="259" spans="2:21" ht="13.5" thickBot="1" x14ac:dyDescent="0.25">
      <c r="B259" s="57" t="s">
        <v>768</v>
      </c>
      <c r="C259" s="14" t="s">
        <v>769</v>
      </c>
      <c r="D259" s="14" t="s">
        <v>162</v>
      </c>
      <c r="E259" s="14" t="s">
        <v>239</v>
      </c>
      <c r="F259" s="21">
        <v>445</v>
      </c>
      <c r="G259" s="14" t="s">
        <v>770</v>
      </c>
      <c r="H259" s="14" t="s">
        <v>480</v>
      </c>
      <c r="I259" s="14" t="s">
        <v>284</v>
      </c>
      <c r="J259" s="53" t="s">
        <v>2477</v>
      </c>
      <c r="K259" s="23">
        <v>2.81</v>
      </c>
      <c r="L259" s="14" t="s">
        <v>49</v>
      </c>
      <c r="M259" s="13">
        <v>4.1000000000000002E-2</v>
      </c>
      <c r="N259" s="13">
        <v>4.41E-2</v>
      </c>
      <c r="O259" s="23">
        <v>742880</v>
      </c>
      <c r="P259" s="25">
        <v>100.96</v>
      </c>
      <c r="Q259" s="23">
        <v>0</v>
      </c>
      <c r="R259" s="23">
        <v>750.01165000000003</v>
      </c>
      <c r="S259" s="13">
        <v>1.6820327360000001E-3</v>
      </c>
      <c r="T259" s="13">
        <f t="shared" si="8"/>
        <v>8.2267964990269361E-4</v>
      </c>
      <c r="U259" s="61">
        <f>+R259/'סכום נכסי הקרן'!$C$42</f>
        <v>2.0322098249642352E-4</v>
      </c>
    </row>
    <row r="260" spans="2:21" ht="13.5" thickBot="1" x14ac:dyDescent="0.25">
      <c r="B260" s="57" t="s">
        <v>771</v>
      </c>
      <c r="C260" s="14" t="s">
        <v>772</v>
      </c>
      <c r="D260" s="14" t="s">
        <v>162</v>
      </c>
      <c r="E260" s="14" t="s">
        <v>239</v>
      </c>
      <c r="F260" s="21">
        <v>1431</v>
      </c>
      <c r="G260" s="14" t="s">
        <v>375</v>
      </c>
      <c r="H260" s="14" t="s">
        <v>480</v>
      </c>
      <c r="I260" s="14" t="s">
        <v>284</v>
      </c>
      <c r="J260" s="53" t="s">
        <v>2477</v>
      </c>
      <c r="K260" s="23">
        <v>7.61</v>
      </c>
      <c r="L260" s="14" t="s">
        <v>49</v>
      </c>
      <c r="M260" s="13">
        <v>5.28E-2</v>
      </c>
      <c r="N260" s="13">
        <v>5.1799999999999999E-2</v>
      </c>
      <c r="O260" s="23">
        <v>198000</v>
      </c>
      <c r="P260" s="25">
        <v>101.2</v>
      </c>
      <c r="Q260" s="23">
        <v>3.2938499999999999</v>
      </c>
      <c r="R260" s="23">
        <v>203.66985</v>
      </c>
      <c r="S260" s="13">
        <v>6.6E-4</v>
      </c>
      <c r="T260" s="13">
        <f t="shared" si="8"/>
        <v>2.2340325099448006E-4</v>
      </c>
      <c r="U260" s="61">
        <f>+R260/'סכום נכסי הקרן'!$C$42</f>
        <v>5.5185792143227641E-5</v>
      </c>
    </row>
    <row r="261" spans="2:21" ht="13.5" thickBot="1" x14ac:dyDescent="0.25">
      <c r="B261" s="57" t="s">
        <v>773</v>
      </c>
      <c r="C261" s="14" t="s">
        <v>774</v>
      </c>
      <c r="D261" s="14" t="s">
        <v>162</v>
      </c>
      <c r="E261" s="14" t="s">
        <v>239</v>
      </c>
      <c r="F261" s="21">
        <v>1665</v>
      </c>
      <c r="G261" s="14" t="s">
        <v>348</v>
      </c>
      <c r="H261" s="14" t="s">
        <v>441</v>
      </c>
      <c r="I261" s="14" t="s">
        <v>96</v>
      </c>
      <c r="J261" s="53" t="s">
        <v>2477</v>
      </c>
      <c r="K261" s="23">
        <v>3.87</v>
      </c>
      <c r="L261" s="14" t="s">
        <v>49</v>
      </c>
      <c r="M261" s="13">
        <v>4.4999999999999998E-2</v>
      </c>
      <c r="N261" s="13">
        <v>6.59E-2</v>
      </c>
      <c r="O261" s="23">
        <v>2969839.68</v>
      </c>
      <c r="P261" s="25">
        <v>93.55</v>
      </c>
      <c r="Q261" s="23">
        <v>0</v>
      </c>
      <c r="R261" s="23">
        <v>2778.2850199999998</v>
      </c>
      <c r="S261" s="13">
        <v>3.6135968750000001E-3</v>
      </c>
      <c r="T261" s="13">
        <f t="shared" si="8"/>
        <v>3.0474707260660524E-3</v>
      </c>
      <c r="U261" s="61">
        <f>+R261/'סכום נכסי הקרן'!$C$42</f>
        <v>7.5279605512727115E-4</v>
      </c>
    </row>
    <row r="262" spans="2:21" ht="13.5" thickBot="1" x14ac:dyDescent="0.25">
      <c r="B262" s="57" t="s">
        <v>775</v>
      </c>
      <c r="C262" s="14" t="s">
        <v>776</v>
      </c>
      <c r="D262" s="14" t="s">
        <v>162</v>
      </c>
      <c r="E262" s="14" t="s">
        <v>239</v>
      </c>
      <c r="F262" s="21">
        <v>1665</v>
      </c>
      <c r="G262" s="14" t="s">
        <v>348</v>
      </c>
      <c r="H262" s="14" t="s">
        <v>441</v>
      </c>
      <c r="I262" s="14" t="s">
        <v>96</v>
      </c>
      <c r="J262" s="53" t="s">
        <v>2477</v>
      </c>
      <c r="K262" s="23">
        <v>1.1200000000000001</v>
      </c>
      <c r="L262" s="14" t="s">
        <v>49</v>
      </c>
      <c r="M262" s="13">
        <v>5.8000000000000003E-2</v>
      </c>
      <c r="N262" s="13">
        <v>5.5599999999999997E-2</v>
      </c>
      <c r="O262" s="23">
        <v>93954.06</v>
      </c>
      <c r="P262" s="25">
        <v>100.85</v>
      </c>
      <c r="Q262" s="23">
        <v>0</v>
      </c>
      <c r="R262" s="23">
        <v>94.752669999999995</v>
      </c>
      <c r="S262" s="13">
        <v>4.0133016099999999E-4</v>
      </c>
      <c r="T262" s="13">
        <f t="shared" si="8"/>
        <v>1.0393317674858178E-4</v>
      </c>
      <c r="U262" s="61">
        <f>+R262/'סכום נכסי הקרן'!$C$42</f>
        <v>2.5673908787362692E-5</v>
      </c>
    </row>
    <row r="263" spans="2:21" ht="13.5" thickBot="1" x14ac:dyDescent="0.25">
      <c r="B263" s="57" t="s">
        <v>777</v>
      </c>
      <c r="C263" s="14" t="s">
        <v>778</v>
      </c>
      <c r="D263" s="14" t="s">
        <v>162</v>
      </c>
      <c r="E263" s="14" t="s">
        <v>239</v>
      </c>
      <c r="F263" s="21">
        <v>256</v>
      </c>
      <c r="G263" s="14" t="s">
        <v>770</v>
      </c>
      <c r="H263" s="14" t="s">
        <v>441</v>
      </c>
      <c r="I263" s="14" t="s">
        <v>96</v>
      </c>
      <c r="J263" s="53" t="s">
        <v>2477</v>
      </c>
      <c r="K263" s="23">
        <v>2.06</v>
      </c>
      <c r="L263" s="14" t="s">
        <v>49</v>
      </c>
      <c r="M263" s="13">
        <v>2.29E-2</v>
      </c>
      <c r="N263" s="13">
        <v>4.2599999999999999E-2</v>
      </c>
      <c r="O263" s="23">
        <v>2939718.2</v>
      </c>
      <c r="P263" s="25">
        <v>96.33</v>
      </c>
      <c r="Q263" s="23">
        <v>0</v>
      </c>
      <c r="R263" s="23">
        <v>2831.8305399999999</v>
      </c>
      <c r="S263" s="13">
        <v>7.1306709120000002E-3</v>
      </c>
      <c r="T263" s="13">
        <f t="shared" si="8"/>
        <v>3.1062042266022877E-3</v>
      </c>
      <c r="U263" s="61">
        <f>+R263/'סכום נכסי הקרן'!$C$42</f>
        <v>7.6730459400487655E-4</v>
      </c>
    </row>
    <row r="264" spans="2:21" ht="13.5" thickBot="1" x14ac:dyDescent="0.25">
      <c r="B264" s="57" t="s">
        <v>779</v>
      </c>
      <c r="C264" s="14" t="s">
        <v>780</v>
      </c>
      <c r="D264" s="14" t="s">
        <v>162</v>
      </c>
      <c r="E264" s="14" t="s">
        <v>239</v>
      </c>
      <c r="F264" s="21">
        <v>256</v>
      </c>
      <c r="G264" s="14" t="s">
        <v>770</v>
      </c>
      <c r="H264" s="14" t="s">
        <v>441</v>
      </c>
      <c r="I264" s="14" t="s">
        <v>96</v>
      </c>
      <c r="J264" s="53" t="s">
        <v>2477</v>
      </c>
      <c r="K264" s="23">
        <v>0.5</v>
      </c>
      <c r="L264" s="14" t="s">
        <v>49</v>
      </c>
      <c r="M264" s="13">
        <v>2.8000000000000001E-2</v>
      </c>
      <c r="N264" s="13">
        <v>4.8899999999999999E-2</v>
      </c>
      <c r="O264" s="23">
        <v>343333.33</v>
      </c>
      <c r="P264" s="26">
        <v>99</v>
      </c>
      <c r="Q264" s="23">
        <v>4.8066700000000004</v>
      </c>
      <c r="R264" s="23">
        <v>344.70666999999997</v>
      </c>
      <c r="S264" s="13">
        <v>1.0035737554E-2</v>
      </c>
      <c r="T264" s="13">
        <f t="shared" si="8"/>
        <v>3.781050102284722E-4</v>
      </c>
      <c r="U264" s="61">
        <f>+R264/'סכום נכסי הקרן'!$C$42</f>
        <v>9.3400720042775912E-5</v>
      </c>
    </row>
    <row r="265" spans="2:21" ht="13.5" thickBot="1" x14ac:dyDescent="0.25">
      <c r="B265" s="57" t="s">
        <v>781</v>
      </c>
      <c r="C265" s="14" t="s">
        <v>782</v>
      </c>
      <c r="D265" s="14" t="s">
        <v>162</v>
      </c>
      <c r="E265" s="14" t="s">
        <v>239</v>
      </c>
      <c r="F265" s="21">
        <v>1527</v>
      </c>
      <c r="G265" s="14" t="s">
        <v>375</v>
      </c>
      <c r="H265" s="14" t="s">
        <v>480</v>
      </c>
      <c r="I265" s="14" t="s">
        <v>284</v>
      </c>
      <c r="J265" s="53" t="s">
        <v>2477</v>
      </c>
      <c r="K265" s="23">
        <v>5.63</v>
      </c>
      <c r="L265" s="14" t="s">
        <v>49</v>
      </c>
      <c r="M265" s="13">
        <v>4.6899999999999997E-2</v>
      </c>
      <c r="N265" s="13">
        <v>4.99E-2</v>
      </c>
      <c r="O265" s="23">
        <v>1147000</v>
      </c>
      <c r="P265" s="25">
        <v>98.93</v>
      </c>
      <c r="Q265" s="23">
        <v>0</v>
      </c>
      <c r="R265" s="23">
        <v>1134.7271000000001</v>
      </c>
      <c r="S265" s="13">
        <v>2.294E-3</v>
      </c>
      <c r="T265" s="13">
        <f t="shared" si="8"/>
        <v>1.2446698572790155E-3</v>
      </c>
      <c r="U265" s="61">
        <f>+R265/'סכום נכסי הקרן'!$C$42</f>
        <v>3.074623655876778E-4</v>
      </c>
    </row>
    <row r="266" spans="2:21" ht="13.5" thickBot="1" x14ac:dyDescent="0.25">
      <c r="B266" s="57" t="s">
        <v>783</v>
      </c>
      <c r="C266" s="14" t="s">
        <v>784</v>
      </c>
      <c r="D266" s="14" t="s">
        <v>162</v>
      </c>
      <c r="E266" s="14" t="s">
        <v>239</v>
      </c>
      <c r="F266" s="21">
        <v>1527</v>
      </c>
      <c r="G266" s="14" t="s">
        <v>375</v>
      </c>
      <c r="H266" s="14" t="s">
        <v>480</v>
      </c>
      <c r="I266" s="14" t="s">
        <v>284</v>
      </c>
      <c r="J266" s="53" t="s">
        <v>2477</v>
      </c>
      <c r="K266" s="23">
        <v>4.97</v>
      </c>
      <c r="L266" s="14" t="s">
        <v>49</v>
      </c>
      <c r="M266" s="13">
        <v>2.6200000000000001E-2</v>
      </c>
      <c r="N266" s="13">
        <v>4.7100000000000003E-2</v>
      </c>
      <c r="O266" s="23">
        <v>760585</v>
      </c>
      <c r="P266" s="25">
        <v>90.92</v>
      </c>
      <c r="Q266" s="23">
        <v>0</v>
      </c>
      <c r="R266" s="23">
        <v>691.52387999999996</v>
      </c>
      <c r="S266" s="13">
        <v>5.8806860500000004E-4</v>
      </c>
      <c r="T266" s="13">
        <f t="shared" si="8"/>
        <v>7.5852504890790997E-4</v>
      </c>
      <c r="U266" s="61">
        <f>+R266/'סכום נכסי הקרן'!$C$42</f>
        <v>1.8737330588576706E-4</v>
      </c>
    </row>
    <row r="267" spans="2:21" ht="13.5" thickBot="1" x14ac:dyDescent="0.25">
      <c r="B267" s="57" t="s">
        <v>785</v>
      </c>
      <c r="C267" s="14" t="s">
        <v>786</v>
      </c>
      <c r="D267" s="14" t="s">
        <v>162</v>
      </c>
      <c r="E267" s="14" t="s">
        <v>239</v>
      </c>
      <c r="F267" s="21">
        <v>1527</v>
      </c>
      <c r="G267" s="14" t="s">
        <v>375</v>
      </c>
      <c r="H267" s="14" t="s">
        <v>480</v>
      </c>
      <c r="I267" s="14" t="s">
        <v>284</v>
      </c>
      <c r="J267" s="53" t="s">
        <v>2477</v>
      </c>
      <c r="K267" s="23">
        <v>4.16</v>
      </c>
      <c r="L267" s="14" t="s">
        <v>49</v>
      </c>
      <c r="M267" s="13">
        <v>6.5000000000000002E-2</v>
      </c>
      <c r="N267" s="13">
        <v>5.45E-2</v>
      </c>
      <c r="O267" s="23">
        <v>750000</v>
      </c>
      <c r="P267" s="25">
        <v>105.99</v>
      </c>
      <c r="Q267" s="23">
        <v>0</v>
      </c>
      <c r="R267" s="23">
        <v>794.92499999999995</v>
      </c>
      <c r="S267" s="13">
        <v>3.7499999999999999E-3</v>
      </c>
      <c r="T267" s="13">
        <f t="shared" si="8"/>
        <v>8.7194461672548506E-4</v>
      </c>
      <c r="U267" s="61">
        <f>+R267/'סכום נכסי הקרן'!$C$42</f>
        <v>2.1539057361438246E-4</v>
      </c>
    </row>
    <row r="268" spans="2:21" ht="13.5" thickBot="1" x14ac:dyDescent="0.25">
      <c r="B268" s="57" t="s">
        <v>787</v>
      </c>
      <c r="C268" s="14" t="s">
        <v>788</v>
      </c>
      <c r="D268" s="14" t="s">
        <v>162</v>
      </c>
      <c r="E268" s="14" t="s">
        <v>239</v>
      </c>
      <c r="F268" s="21">
        <v>1585</v>
      </c>
      <c r="G268" s="14" t="s">
        <v>469</v>
      </c>
      <c r="H268" s="14" t="s">
        <v>441</v>
      </c>
      <c r="I268" s="14" t="s">
        <v>96</v>
      </c>
      <c r="J268" s="53" t="s">
        <v>2477</v>
      </c>
      <c r="K268" s="23">
        <v>1.37</v>
      </c>
      <c r="L268" s="14" t="s">
        <v>49</v>
      </c>
      <c r="M268" s="13">
        <v>2.75E-2</v>
      </c>
      <c r="N268" s="13">
        <v>4.9399999999999999E-2</v>
      </c>
      <c r="O268" s="23">
        <v>300000</v>
      </c>
      <c r="P268" s="25">
        <v>98.05</v>
      </c>
      <c r="Q268" s="23">
        <v>0</v>
      </c>
      <c r="R268" s="23">
        <v>294.14999999999998</v>
      </c>
      <c r="S268" s="13">
        <v>1.111161767E-3</v>
      </c>
      <c r="T268" s="13">
        <f t="shared" si="8"/>
        <v>3.2264994686266184E-4</v>
      </c>
      <c r="U268" s="61">
        <f>+R268/'סכום נכסי הקרן'!$C$42</f>
        <v>7.9702031296877813E-5</v>
      </c>
    </row>
    <row r="269" spans="2:21" ht="13.5" thickBot="1" x14ac:dyDescent="0.25">
      <c r="B269" s="57" t="s">
        <v>789</v>
      </c>
      <c r="C269" s="14" t="s">
        <v>790</v>
      </c>
      <c r="D269" s="14" t="s">
        <v>162</v>
      </c>
      <c r="E269" s="14" t="s">
        <v>239</v>
      </c>
      <c r="F269" s="21">
        <v>1585</v>
      </c>
      <c r="G269" s="14" t="s">
        <v>469</v>
      </c>
      <c r="H269" s="14" t="s">
        <v>441</v>
      </c>
      <c r="I269" s="14" t="s">
        <v>96</v>
      </c>
      <c r="J269" s="53" t="s">
        <v>2477</v>
      </c>
      <c r="K269" s="23">
        <v>2.29</v>
      </c>
      <c r="L269" s="14" t="s">
        <v>49</v>
      </c>
      <c r="M269" s="13">
        <v>2.3E-2</v>
      </c>
      <c r="N269" s="13">
        <v>4.9500000000000002E-2</v>
      </c>
      <c r="O269" s="23">
        <v>1555161.29</v>
      </c>
      <c r="P269" s="25">
        <v>95.03</v>
      </c>
      <c r="Q269" s="23">
        <v>0</v>
      </c>
      <c r="R269" s="23">
        <v>1477.86977</v>
      </c>
      <c r="S269" s="13">
        <v>1.8522382879999999E-3</v>
      </c>
      <c r="T269" s="13">
        <f t="shared" si="8"/>
        <v>1.621059332858862E-3</v>
      </c>
      <c r="U269" s="61">
        <f>+R269/'סכום נכסי הקרן'!$C$42</f>
        <v>4.0043930872428907E-4</v>
      </c>
    </row>
    <row r="270" spans="2:21" ht="13.5" thickBot="1" x14ac:dyDescent="0.25">
      <c r="B270" s="57" t="s">
        <v>791</v>
      </c>
      <c r="C270" s="14" t="s">
        <v>792</v>
      </c>
      <c r="D270" s="14" t="s">
        <v>162</v>
      </c>
      <c r="E270" s="14" t="s">
        <v>239</v>
      </c>
      <c r="F270" s="21">
        <v>1585</v>
      </c>
      <c r="G270" s="14" t="s">
        <v>469</v>
      </c>
      <c r="H270" s="14" t="s">
        <v>441</v>
      </c>
      <c r="I270" s="14" t="s">
        <v>96</v>
      </c>
      <c r="J270" s="53" t="s">
        <v>2477</v>
      </c>
      <c r="K270" s="23">
        <v>2.37</v>
      </c>
      <c r="L270" s="14" t="s">
        <v>49</v>
      </c>
      <c r="M270" s="13">
        <v>2.1499999999999998E-2</v>
      </c>
      <c r="N270" s="13">
        <v>5.1799999999999999E-2</v>
      </c>
      <c r="O270" s="23">
        <v>3548030.69</v>
      </c>
      <c r="P270" s="25">
        <v>93.26</v>
      </c>
      <c r="Q270" s="23">
        <v>31.009589999999999</v>
      </c>
      <c r="R270" s="23">
        <v>3339.90301</v>
      </c>
      <c r="S270" s="13">
        <v>3.443021792E-3</v>
      </c>
      <c r="T270" s="13">
        <f t="shared" si="8"/>
        <v>3.6635034122146672E-3</v>
      </c>
      <c r="U270" s="61">
        <f>+R270/'סכום נכסי הקרן'!$C$42</f>
        <v>9.0497043763915165E-4</v>
      </c>
    </row>
    <row r="271" spans="2:21" ht="13.5" thickBot="1" x14ac:dyDescent="0.25">
      <c r="B271" s="57" t="s">
        <v>793</v>
      </c>
      <c r="C271" s="14" t="s">
        <v>794</v>
      </c>
      <c r="D271" s="14" t="s">
        <v>162</v>
      </c>
      <c r="E271" s="14" t="s">
        <v>239</v>
      </c>
      <c r="F271" s="21">
        <v>258</v>
      </c>
      <c r="G271" s="14" t="s">
        <v>469</v>
      </c>
      <c r="H271" s="14" t="s">
        <v>441</v>
      </c>
      <c r="I271" s="14" t="s">
        <v>96</v>
      </c>
      <c r="J271" s="53" t="s">
        <v>2477</v>
      </c>
      <c r="K271" s="23">
        <v>2.13</v>
      </c>
      <c r="L271" s="14" t="s">
        <v>49</v>
      </c>
      <c r="M271" s="13">
        <v>1.7500000000000002E-2</v>
      </c>
      <c r="N271" s="13">
        <v>4.4699999999999997E-2</v>
      </c>
      <c r="O271" s="23">
        <v>124037.2</v>
      </c>
      <c r="P271" s="25">
        <v>95.29</v>
      </c>
      <c r="Q271" s="23">
        <v>0</v>
      </c>
      <c r="R271" s="23">
        <v>118.19504999999999</v>
      </c>
      <c r="S271" s="13">
        <v>9.1693154800000004E-4</v>
      </c>
      <c r="T271" s="13">
        <f t="shared" si="8"/>
        <v>1.2964686929093882E-4</v>
      </c>
      <c r="U271" s="61">
        <f>+R271/'סכום נכסי הקרן'!$C$42</f>
        <v>3.2025788115709805E-5</v>
      </c>
    </row>
    <row r="272" spans="2:21" ht="13.5" thickBot="1" x14ac:dyDescent="0.25">
      <c r="B272" s="57" t="s">
        <v>795</v>
      </c>
      <c r="C272" s="14" t="s">
        <v>796</v>
      </c>
      <c r="D272" s="14" t="s">
        <v>162</v>
      </c>
      <c r="E272" s="14" t="s">
        <v>239</v>
      </c>
      <c r="F272" s="21">
        <v>1382</v>
      </c>
      <c r="G272" s="14" t="s">
        <v>303</v>
      </c>
      <c r="H272" s="14" t="s">
        <v>503</v>
      </c>
      <c r="I272" s="14" t="s">
        <v>96</v>
      </c>
      <c r="J272" s="53" t="s">
        <v>2477</v>
      </c>
      <c r="K272" s="23">
        <v>1.46</v>
      </c>
      <c r="L272" s="14" t="s">
        <v>49</v>
      </c>
      <c r="M272" s="13">
        <v>3.2500000000000001E-2</v>
      </c>
      <c r="N272" s="13">
        <v>5.74E-2</v>
      </c>
      <c r="O272" s="23">
        <v>300000</v>
      </c>
      <c r="P272" s="25">
        <v>97.29</v>
      </c>
      <c r="Q272" s="23">
        <v>0</v>
      </c>
      <c r="R272" s="23">
        <v>291.87</v>
      </c>
      <c r="S272" s="13">
        <v>5.6668476899999999E-4</v>
      </c>
      <c r="T272" s="13">
        <f t="shared" si="8"/>
        <v>3.2014903957438418E-4</v>
      </c>
      <c r="U272" s="61">
        <f>+R272/'סכום נכסי הקרן'!$C$42</f>
        <v>7.9084249106305398E-5</v>
      </c>
    </row>
    <row r="273" spans="2:21" ht="13.5" thickBot="1" x14ac:dyDescent="0.25">
      <c r="B273" s="57" t="s">
        <v>797</v>
      </c>
      <c r="C273" s="14" t="s">
        <v>798</v>
      </c>
      <c r="D273" s="14" t="s">
        <v>162</v>
      </c>
      <c r="E273" s="14" t="s">
        <v>239</v>
      </c>
      <c r="F273" s="21">
        <v>1382</v>
      </c>
      <c r="G273" s="14" t="s">
        <v>303</v>
      </c>
      <c r="H273" s="14" t="s">
        <v>503</v>
      </c>
      <c r="I273" s="14" t="s">
        <v>96</v>
      </c>
      <c r="J273" s="53" t="s">
        <v>2477</v>
      </c>
      <c r="K273" s="23">
        <v>2.17</v>
      </c>
      <c r="L273" s="14" t="s">
        <v>49</v>
      </c>
      <c r="M273" s="13">
        <v>5.7000000000000002E-2</v>
      </c>
      <c r="N273" s="13">
        <v>5.6500000000000002E-2</v>
      </c>
      <c r="O273" s="23">
        <v>724500</v>
      </c>
      <c r="P273" s="25">
        <v>100.54</v>
      </c>
      <c r="Q273" s="23">
        <v>0</v>
      </c>
      <c r="R273" s="23">
        <v>728.41229999999996</v>
      </c>
      <c r="S273" s="13">
        <v>1.2951763119999999E-3</v>
      </c>
      <c r="T273" s="13">
        <f t="shared" ref="T273:T336" si="9">+R273/$R$11</f>
        <v>7.9898755699170246E-4</v>
      </c>
      <c r="U273" s="61">
        <f>+R273/'סכום נכסי הקרן'!$C$42</f>
        <v>1.973684852341688E-4</v>
      </c>
    </row>
    <row r="274" spans="2:21" ht="13.5" thickBot="1" x14ac:dyDescent="0.25">
      <c r="B274" s="57" t="s">
        <v>799</v>
      </c>
      <c r="C274" s="14" t="s">
        <v>800</v>
      </c>
      <c r="D274" s="14" t="s">
        <v>162</v>
      </c>
      <c r="E274" s="14" t="s">
        <v>239</v>
      </c>
      <c r="F274" s="21">
        <v>1636</v>
      </c>
      <c r="G274" s="14" t="s">
        <v>303</v>
      </c>
      <c r="H274" s="14" t="s">
        <v>503</v>
      </c>
      <c r="I274" s="14" t="s">
        <v>96</v>
      </c>
      <c r="J274" s="53" t="s">
        <v>2477</v>
      </c>
      <c r="K274" s="23">
        <v>1.93</v>
      </c>
      <c r="L274" s="14" t="s">
        <v>49</v>
      </c>
      <c r="M274" s="13">
        <v>2.8000000000000001E-2</v>
      </c>
      <c r="N274" s="13">
        <v>5.4399999999999997E-2</v>
      </c>
      <c r="O274" s="23">
        <v>149912.43</v>
      </c>
      <c r="P274" s="25">
        <v>95.26</v>
      </c>
      <c r="Q274" s="23">
        <v>0</v>
      </c>
      <c r="R274" s="23">
        <v>142.80658</v>
      </c>
      <c r="S274" s="13">
        <v>5.75227566E-4</v>
      </c>
      <c r="T274" s="13">
        <f t="shared" si="9"/>
        <v>1.5664298979649316E-4</v>
      </c>
      <c r="U274" s="61">
        <f>+R274/'סכום נכסי הקרן'!$C$42</f>
        <v>3.8694456938841019E-5</v>
      </c>
    </row>
    <row r="275" spans="2:21" ht="13.5" thickBot="1" x14ac:dyDescent="0.25">
      <c r="B275" s="57" t="s">
        <v>801</v>
      </c>
      <c r="C275" s="14" t="s">
        <v>802</v>
      </c>
      <c r="D275" s="14" t="s">
        <v>162</v>
      </c>
      <c r="E275" s="14" t="s">
        <v>239</v>
      </c>
      <c r="F275" s="21">
        <v>1636</v>
      </c>
      <c r="G275" s="14" t="s">
        <v>303</v>
      </c>
      <c r="H275" s="14" t="s">
        <v>503</v>
      </c>
      <c r="I275" s="14" t="s">
        <v>96</v>
      </c>
      <c r="J275" s="53" t="s">
        <v>2477</v>
      </c>
      <c r="K275" s="23">
        <v>3.19</v>
      </c>
      <c r="L275" s="14" t="s">
        <v>49</v>
      </c>
      <c r="M275" s="13">
        <v>5.6500000000000002E-2</v>
      </c>
      <c r="N275" s="13">
        <v>6.0199999999999997E-2</v>
      </c>
      <c r="O275" s="23">
        <v>858480</v>
      </c>
      <c r="P275" s="25">
        <v>100.53</v>
      </c>
      <c r="Q275" s="23">
        <v>0</v>
      </c>
      <c r="R275" s="23">
        <v>863.02994000000001</v>
      </c>
      <c r="S275" s="13">
        <v>2.033048644E-3</v>
      </c>
      <c r="T275" s="13">
        <f t="shared" si="9"/>
        <v>9.4664818725781485E-4</v>
      </c>
      <c r="U275" s="61">
        <f>+R275/'סכום נכסי הקרן'!$C$42</f>
        <v>2.3384409072929659E-4</v>
      </c>
    </row>
    <row r="276" spans="2:21" ht="13.5" thickBot="1" x14ac:dyDescent="0.25">
      <c r="B276" s="57" t="s">
        <v>803</v>
      </c>
      <c r="C276" s="14" t="s">
        <v>804</v>
      </c>
      <c r="D276" s="14" t="s">
        <v>162</v>
      </c>
      <c r="E276" s="14" t="s">
        <v>239</v>
      </c>
      <c r="F276" s="21">
        <v>2063</v>
      </c>
      <c r="G276" s="14" t="s">
        <v>518</v>
      </c>
      <c r="H276" s="14" t="s">
        <v>503</v>
      </c>
      <c r="I276" s="14" t="s">
        <v>96</v>
      </c>
      <c r="J276" s="53" t="s">
        <v>2477</v>
      </c>
      <c r="K276" s="23">
        <v>1.48</v>
      </c>
      <c r="L276" s="14" t="s">
        <v>49</v>
      </c>
      <c r="M276" s="13">
        <v>3.9E-2</v>
      </c>
      <c r="N276" s="13">
        <v>5.2299999999999999E-2</v>
      </c>
      <c r="O276" s="23">
        <v>695000</v>
      </c>
      <c r="P276" s="25">
        <v>99.15</v>
      </c>
      <c r="Q276" s="23">
        <v>0</v>
      </c>
      <c r="R276" s="23">
        <v>689.09249999999997</v>
      </c>
      <c r="S276" s="13">
        <v>7.2338546399999999E-4</v>
      </c>
      <c r="T276" s="13">
        <f t="shared" si="9"/>
        <v>7.5585809453836063E-4</v>
      </c>
      <c r="U276" s="61">
        <f>+R276/'סכום נכסי הקרן'!$C$42</f>
        <v>1.8671450620922584E-4</v>
      </c>
    </row>
    <row r="277" spans="2:21" ht="13.5" thickBot="1" x14ac:dyDescent="0.25">
      <c r="B277" s="57" t="s">
        <v>805</v>
      </c>
      <c r="C277" s="14" t="s">
        <v>806</v>
      </c>
      <c r="D277" s="14" t="s">
        <v>162</v>
      </c>
      <c r="E277" s="14" t="s">
        <v>239</v>
      </c>
      <c r="F277" s="21">
        <v>739</v>
      </c>
      <c r="G277" s="14" t="s">
        <v>518</v>
      </c>
      <c r="H277" s="14" t="s">
        <v>503</v>
      </c>
      <c r="I277" s="14" t="s">
        <v>96</v>
      </c>
      <c r="J277" s="53" t="s">
        <v>2477</v>
      </c>
      <c r="K277" s="23">
        <v>3.14</v>
      </c>
      <c r="L277" s="14" t="s">
        <v>49</v>
      </c>
      <c r="M277" s="13">
        <v>0.04</v>
      </c>
      <c r="N277" s="13">
        <v>4.7399999999999998E-2</v>
      </c>
      <c r="O277" s="23">
        <v>340000</v>
      </c>
      <c r="P277" s="25">
        <v>99.77</v>
      </c>
      <c r="Q277" s="23">
        <v>0</v>
      </c>
      <c r="R277" s="23">
        <v>339.21800000000002</v>
      </c>
      <c r="S277" s="13">
        <v>4.3912730200000003E-4</v>
      </c>
      <c r="T277" s="13">
        <f t="shared" si="9"/>
        <v>3.720845475942833E-4</v>
      </c>
      <c r="U277" s="61">
        <f>+R277/'סכום נכסי הקרן'!$C$42</f>
        <v>9.1913525930526274E-5</v>
      </c>
    </row>
    <row r="278" spans="2:21" ht="13.5" thickBot="1" x14ac:dyDescent="0.25">
      <c r="B278" s="57" t="s">
        <v>807</v>
      </c>
      <c r="C278" s="14" t="s">
        <v>808</v>
      </c>
      <c r="D278" s="14" t="s">
        <v>162</v>
      </c>
      <c r="E278" s="14" t="s">
        <v>239</v>
      </c>
      <c r="F278" s="21">
        <v>1761</v>
      </c>
      <c r="G278" s="14" t="s">
        <v>525</v>
      </c>
      <c r="H278" s="14" t="s">
        <v>503</v>
      </c>
      <c r="I278" s="14" t="s">
        <v>96</v>
      </c>
      <c r="J278" s="53" t="s">
        <v>2477</v>
      </c>
      <c r="K278" s="23">
        <v>1.42</v>
      </c>
      <c r="L278" s="14" t="s">
        <v>49</v>
      </c>
      <c r="M278" s="13">
        <v>4.7500000000000001E-2</v>
      </c>
      <c r="N278" s="13">
        <v>6.93E-2</v>
      </c>
      <c r="O278" s="23">
        <v>2392500.0099999998</v>
      </c>
      <c r="P278" s="25">
        <v>98.47</v>
      </c>
      <c r="Q278" s="23">
        <v>0</v>
      </c>
      <c r="R278" s="23">
        <v>2355.8947600000001</v>
      </c>
      <c r="S278" s="13">
        <v>2.8884072860000001E-3</v>
      </c>
      <c r="T278" s="13">
        <f t="shared" si="9"/>
        <v>2.5841554279382069E-3</v>
      </c>
      <c r="U278" s="61">
        <f>+R278/'סכום נכסי הקרן'!$C$42</f>
        <v>6.3834641473285898E-4</v>
      </c>
    </row>
    <row r="279" spans="2:21" ht="13.5" thickBot="1" x14ac:dyDescent="0.25">
      <c r="B279" s="57" t="s">
        <v>809</v>
      </c>
      <c r="C279" s="14" t="s">
        <v>810</v>
      </c>
      <c r="D279" s="14" t="s">
        <v>162</v>
      </c>
      <c r="E279" s="14" t="s">
        <v>239</v>
      </c>
      <c r="F279" s="21">
        <v>259</v>
      </c>
      <c r="G279" s="14" t="s">
        <v>314</v>
      </c>
      <c r="H279" s="14" t="s">
        <v>503</v>
      </c>
      <c r="I279" s="14" t="s">
        <v>96</v>
      </c>
      <c r="J279" s="53" t="s">
        <v>2477</v>
      </c>
      <c r="K279" s="23">
        <v>0.5</v>
      </c>
      <c r="L279" s="14" t="s">
        <v>49</v>
      </c>
      <c r="M279" s="13">
        <v>5.8999999999999997E-2</v>
      </c>
      <c r="N279" s="13">
        <v>5.0799999999999998E-2</v>
      </c>
      <c r="O279" s="23">
        <v>275000</v>
      </c>
      <c r="P279" s="25">
        <v>100.45</v>
      </c>
      <c r="Q279" s="23">
        <v>0</v>
      </c>
      <c r="R279" s="23">
        <v>276.23750000000001</v>
      </c>
      <c r="S279" s="13">
        <v>1.0451237970000001E-3</v>
      </c>
      <c r="T279" s="13">
        <f t="shared" si="9"/>
        <v>3.0300191975684025E-4</v>
      </c>
      <c r="U279" s="61">
        <f>+R279/'סכום נכסי הקרן'!$C$42</f>
        <v>7.4848512222917862E-5</v>
      </c>
    </row>
    <row r="280" spans="2:21" ht="13.5" thickBot="1" x14ac:dyDescent="0.25">
      <c r="B280" s="57" t="s">
        <v>811</v>
      </c>
      <c r="C280" s="14" t="s">
        <v>812</v>
      </c>
      <c r="D280" s="14" t="s">
        <v>162</v>
      </c>
      <c r="E280" s="14" t="s">
        <v>239</v>
      </c>
      <c r="F280" s="21">
        <v>259</v>
      </c>
      <c r="G280" s="14" t="s">
        <v>314</v>
      </c>
      <c r="H280" s="14" t="s">
        <v>503</v>
      </c>
      <c r="I280" s="14" t="s">
        <v>96</v>
      </c>
      <c r="J280" s="53" t="s">
        <v>2477</v>
      </c>
      <c r="K280" s="23">
        <v>3.77</v>
      </c>
      <c r="L280" s="14" t="s">
        <v>49</v>
      </c>
      <c r="M280" s="13">
        <v>0.05</v>
      </c>
      <c r="N280" s="13">
        <v>5.4300000000000001E-2</v>
      </c>
      <c r="O280" s="23">
        <v>2036946.92</v>
      </c>
      <c r="P280" s="25">
        <v>100.01</v>
      </c>
      <c r="Q280" s="23">
        <v>0</v>
      </c>
      <c r="R280" s="23">
        <v>2037.1506099999999</v>
      </c>
      <c r="S280" s="13">
        <v>1.9682095850000001E-3</v>
      </c>
      <c r="T280" s="13">
        <f t="shared" si="9"/>
        <v>2.2345284245036175E-3</v>
      </c>
      <c r="U280" s="61">
        <f>+R280/'סכום נכסי הקרן'!$C$42</f>
        <v>5.5198042384726749E-4</v>
      </c>
    </row>
    <row r="281" spans="2:21" ht="13.5" thickBot="1" x14ac:dyDescent="0.25">
      <c r="B281" s="57" t="s">
        <v>813</v>
      </c>
      <c r="C281" s="14" t="s">
        <v>814</v>
      </c>
      <c r="D281" s="14" t="s">
        <v>162</v>
      </c>
      <c r="E281" s="14" t="s">
        <v>239</v>
      </c>
      <c r="F281" s="21">
        <v>1193</v>
      </c>
      <c r="G281" s="14" t="s">
        <v>499</v>
      </c>
      <c r="H281" s="14" t="s">
        <v>500</v>
      </c>
      <c r="I281" s="14" t="s">
        <v>284</v>
      </c>
      <c r="J281" s="53" t="s">
        <v>2477</v>
      </c>
      <c r="K281" s="23">
        <v>0.82</v>
      </c>
      <c r="L281" s="14" t="s">
        <v>49</v>
      </c>
      <c r="M281" s="13">
        <v>3.0499999999999999E-2</v>
      </c>
      <c r="N281" s="13">
        <v>4.8399999999999999E-2</v>
      </c>
      <c r="O281" s="23">
        <v>500000</v>
      </c>
      <c r="P281" s="25">
        <v>98.63</v>
      </c>
      <c r="Q281" s="23">
        <v>0</v>
      </c>
      <c r="R281" s="23">
        <v>493.15</v>
      </c>
      <c r="S281" s="13">
        <v>7.4489560280000004E-3</v>
      </c>
      <c r="T281" s="13">
        <f t="shared" si="9"/>
        <v>5.40930890006193E-4</v>
      </c>
      <c r="U281" s="61">
        <f>+R281/'סכום נכסי הקרן'!$C$42</f>
        <v>1.3362249442140165E-4</v>
      </c>
    </row>
    <row r="282" spans="2:21" ht="13.5" thickBot="1" x14ac:dyDescent="0.25">
      <c r="B282" s="57" t="s">
        <v>815</v>
      </c>
      <c r="C282" s="14" t="s">
        <v>816</v>
      </c>
      <c r="D282" s="14" t="s">
        <v>162</v>
      </c>
      <c r="E282" s="14" t="s">
        <v>239</v>
      </c>
      <c r="F282" s="21">
        <v>1193</v>
      </c>
      <c r="G282" s="14" t="s">
        <v>499</v>
      </c>
      <c r="H282" s="14" t="s">
        <v>500</v>
      </c>
      <c r="I282" s="14" t="s">
        <v>284</v>
      </c>
      <c r="J282" s="53" t="s">
        <v>2477</v>
      </c>
      <c r="K282" s="23">
        <v>1.02</v>
      </c>
      <c r="L282" s="14" t="s">
        <v>49</v>
      </c>
      <c r="M282" s="13">
        <v>4.1700000000000001E-2</v>
      </c>
      <c r="N282" s="13">
        <v>5.1299999999999998E-2</v>
      </c>
      <c r="O282" s="23">
        <v>343750</v>
      </c>
      <c r="P282" s="25">
        <v>99.12</v>
      </c>
      <c r="Q282" s="23">
        <v>0</v>
      </c>
      <c r="R282" s="23">
        <v>340.72500000000002</v>
      </c>
      <c r="S282" s="13">
        <v>1.7970201090000001E-3</v>
      </c>
      <c r="T282" s="13">
        <f t="shared" si="9"/>
        <v>3.7373755956070188E-4</v>
      </c>
      <c r="U282" s="61">
        <f>+R282/'סכום נכסי הקרן'!$C$42</f>
        <v>9.2321858281926568E-5</v>
      </c>
    </row>
    <row r="283" spans="2:21" ht="13.5" thickBot="1" x14ac:dyDescent="0.25">
      <c r="B283" s="57" t="s">
        <v>817</v>
      </c>
      <c r="C283" s="14" t="s">
        <v>818</v>
      </c>
      <c r="D283" s="14" t="s">
        <v>162</v>
      </c>
      <c r="E283" s="14" t="s">
        <v>239</v>
      </c>
      <c r="F283" s="21">
        <v>1772</v>
      </c>
      <c r="G283" s="14" t="s">
        <v>348</v>
      </c>
      <c r="H283" s="14" t="s">
        <v>503</v>
      </c>
      <c r="I283" s="14" t="s">
        <v>96</v>
      </c>
      <c r="J283" s="53" t="s">
        <v>2477</v>
      </c>
      <c r="K283" s="23">
        <v>2.34</v>
      </c>
      <c r="L283" s="14" t="s">
        <v>49</v>
      </c>
      <c r="M283" s="13">
        <v>4.3499999999999997E-2</v>
      </c>
      <c r="N283" s="13">
        <v>6.7400000000000002E-2</v>
      </c>
      <c r="O283" s="23">
        <v>2470500</v>
      </c>
      <c r="P283" s="25">
        <v>96.61</v>
      </c>
      <c r="Q283" s="23">
        <v>0</v>
      </c>
      <c r="R283" s="23">
        <v>2386.7500500000001</v>
      </c>
      <c r="S283" s="13">
        <v>5.0938144320000003E-3</v>
      </c>
      <c r="T283" s="13">
        <f t="shared" si="9"/>
        <v>2.6180002611149262E-3</v>
      </c>
      <c r="U283" s="61">
        <f>+R283/'סכום נכסי הקרן'!$C$42</f>
        <v>6.4670687466573083E-4</v>
      </c>
    </row>
    <row r="284" spans="2:21" ht="13.5" thickBot="1" x14ac:dyDescent="0.25">
      <c r="B284" s="57" t="s">
        <v>819</v>
      </c>
      <c r="C284" s="14" t="s">
        <v>820</v>
      </c>
      <c r="D284" s="14" t="s">
        <v>162</v>
      </c>
      <c r="E284" s="14" t="s">
        <v>239</v>
      </c>
      <c r="F284" s="21">
        <v>576</v>
      </c>
      <c r="G284" s="14" t="s">
        <v>518</v>
      </c>
      <c r="H284" s="14" t="s">
        <v>503</v>
      </c>
      <c r="I284" s="14" t="s">
        <v>96</v>
      </c>
      <c r="J284" s="53" t="s">
        <v>2477</v>
      </c>
      <c r="K284" s="23">
        <v>1.72</v>
      </c>
      <c r="L284" s="14" t="s">
        <v>49</v>
      </c>
      <c r="M284" s="13">
        <v>3.5999999999999997E-2</v>
      </c>
      <c r="N284" s="13">
        <v>4.6899999999999997E-2</v>
      </c>
      <c r="O284" s="23">
        <v>136973.18</v>
      </c>
      <c r="P284" s="25">
        <v>99.16</v>
      </c>
      <c r="Q284" s="23">
        <v>0</v>
      </c>
      <c r="R284" s="23">
        <v>135.82261</v>
      </c>
      <c r="S284" s="13">
        <v>4.4989918799999998E-4</v>
      </c>
      <c r="T284" s="13">
        <f t="shared" si="9"/>
        <v>1.4898234879907543E-4</v>
      </c>
      <c r="U284" s="61">
        <f>+R284/'סכום נכסי הקרן'!$C$42</f>
        <v>3.6802100673274287E-5</v>
      </c>
    </row>
    <row r="285" spans="2:21" ht="13.5" thickBot="1" x14ac:dyDescent="0.25">
      <c r="B285" s="57" t="s">
        <v>821</v>
      </c>
      <c r="C285" s="14" t="s">
        <v>822</v>
      </c>
      <c r="D285" s="14" t="s">
        <v>162</v>
      </c>
      <c r="E285" s="14" t="s">
        <v>239</v>
      </c>
      <c r="F285" s="21">
        <v>576</v>
      </c>
      <c r="G285" s="14" t="s">
        <v>518</v>
      </c>
      <c r="H285" s="14" t="s">
        <v>503</v>
      </c>
      <c r="I285" s="14" t="s">
        <v>96</v>
      </c>
      <c r="J285" s="53" t="s">
        <v>2477</v>
      </c>
      <c r="K285" s="23">
        <v>2.89</v>
      </c>
      <c r="L285" s="14" t="s">
        <v>49</v>
      </c>
      <c r="M285" s="13">
        <v>2.1999999999999999E-2</v>
      </c>
      <c r="N285" s="13">
        <v>4.7E-2</v>
      </c>
      <c r="O285" s="23">
        <v>1035280.89</v>
      </c>
      <c r="P285" s="25">
        <v>93.24</v>
      </c>
      <c r="Q285" s="23">
        <v>0</v>
      </c>
      <c r="R285" s="23">
        <v>965.29589999999996</v>
      </c>
      <c r="S285" s="13">
        <v>8.9557170399999996E-4</v>
      </c>
      <c r="T285" s="13">
        <f t="shared" si="9"/>
        <v>1.0588226103747929E-3</v>
      </c>
      <c r="U285" s="61">
        <f>+R285/'סכום נכסי הקרן'!$C$42</f>
        <v>2.6155377879499522E-4</v>
      </c>
    </row>
    <row r="286" spans="2:21" ht="13.5" thickBot="1" x14ac:dyDescent="0.25">
      <c r="B286" s="57" t="s">
        <v>823</v>
      </c>
      <c r="C286" s="14" t="s">
        <v>824</v>
      </c>
      <c r="D286" s="14" t="s">
        <v>162</v>
      </c>
      <c r="E286" s="14" t="s">
        <v>239</v>
      </c>
      <c r="F286" s="21">
        <v>576</v>
      </c>
      <c r="G286" s="14" t="s">
        <v>518</v>
      </c>
      <c r="H286" s="14" t="s">
        <v>503</v>
      </c>
      <c r="I286" s="14" t="s">
        <v>96</v>
      </c>
      <c r="J286" s="53" t="s">
        <v>2477</v>
      </c>
      <c r="K286" s="23">
        <v>4.28</v>
      </c>
      <c r="L286" s="14" t="s">
        <v>49</v>
      </c>
      <c r="M286" s="13">
        <v>2.7400000000000001E-2</v>
      </c>
      <c r="N286" s="13">
        <v>4.8399999999999999E-2</v>
      </c>
      <c r="O286" s="23">
        <v>50000</v>
      </c>
      <c r="P286" s="25">
        <v>92.75</v>
      </c>
      <c r="Q286" s="23">
        <v>0</v>
      </c>
      <c r="R286" s="23">
        <v>46.375</v>
      </c>
      <c r="S286" s="13">
        <v>6.6666666666666697E-5</v>
      </c>
      <c r="T286" s="13">
        <f t="shared" si="9"/>
        <v>5.0868234865734976E-5</v>
      </c>
      <c r="U286" s="61">
        <f>+R286/'סכום נכסי הקרן'!$C$42</f>
        <v>1.256563556482308E-5</v>
      </c>
    </row>
    <row r="287" spans="2:21" ht="13.5" thickBot="1" x14ac:dyDescent="0.25">
      <c r="B287" s="57" t="s">
        <v>825</v>
      </c>
      <c r="C287" s="14" t="s">
        <v>826</v>
      </c>
      <c r="D287" s="14" t="s">
        <v>162</v>
      </c>
      <c r="E287" s="14" t="s">
        <v>239</v>
      </c>
      <c r="F287" s="21">
        <v>573</v>
      </c>
      <c r="G287" s="14" t="s">
        <v>499</v>
      </c>
      <c r="H287" s="14" t="s">
        <v>503</v>
      </c>
      <c r="I287" s="14" t="s">
        <v>96</v>
      </c>
      <c r="J287" s="53" t="s">
        <v>2477</v>
      </c>
      <c r="K287" s="23">
        <v>3.57</v>
      </c>
      <c r="L287" s="14" t="s">
        <v>49</v>
      </c>
      <c r="M287" s="13">
        <v>0.05</v>
      </c>
      <c r="N287" s="13">
        <v>5.3999999999999999E-2</v>
      </c>
      <c r="O287" s="23">
        <v>2500000</v>
      </c>
      <c r="P287" s="25">
        <v>98.87</v>
      </c>
      <c r="Q287" s="23">
        <v>0</v>
      </c>
      <c r="R287" s="23">
        <v>2471.75</v>
      </c>
      <c r="S287" s="13">
        <v>8.4651068290000006E-3</v>
      </c>
      <c r="T287" s="13">
        <f t="shared" si="9"/>
        <v>2.7112357850001168E-3</v>
      </c>
      <c r="U287" s="61">
        <f>+R287/'סכום נכסי הקרן'!$C$42</f>
        <v>6.6973821471377792E-4</v>
      </c>
    </row>
    <row r="288" spans="2:21" ht="13.5" thickBot="1" x14ac:dyDescent="0.25">
      <c r="B288" s="57" t="s">
        <v>827</v>
      </c>
      <c r="C288" s="14" t="s">
        <v>828</v>
      </c>
      <c r="D288" s="14" t="s">
        <v>162</v>
      </c>
      <c r="E288" s="14" t="s">
        <v>239</v>
      </c>
      <c r="F288" s="21">
        <v>1597</v>
      </c>
      <c r="G288" s="14" t="s">
        <v>375</v>
      </c>
      <c r="H288" s="14" t="s">
        <v>500</v>
      </c>
      <c r="I288" s="14" t="s">
        <v>284</v>
      </c>
      <c r="J288" s="53" t="s">
        <v>2477</v>
      </c>
      <c r="K288" s="23">
        <v>3.93</v>
      </c>
      <c r="L288" s="14" t="s">
        <v>49</v>
      </c>
      <c r="M288" s="13">
        <v>3.2599999999999997E-2</v>
      </c>
      <c r="N288" s="13">
        <v>4.7699999999999999E-2</v>
      </c>
      <c r="O288" s="23">
        <v>3652000</v>
      </c>
      <c r="P288" s="25">
        <v>96.74</v>
      </c>
      <c r="Q288" s="23">
        <v>0</v>
      </c>
      <c r="R288" s="23">
        <v>3532.9448000000002</v>
      </c>
      <c r="S288" s="13">
        <v>3.7049398859999999E-3</v>
      </c>
      <c r="T288" s="13">
        <f t="shared" si="9"/>
        <v>3.875248859387107E-3</v>
      </c>
      <c r="U288" s="61">
        <f>+R288/'סכום נכסי הקרן'!$C$42</f>
        <v>9.5727648145416209E-4</v>
      </c>
    </row>
    <row r="289" spans="2:21" ht="13.5" thickBot="1" x14ac:dyDescent="0.25">
      <c r="B289" s="57" t="s">
        <v>829</v>
      </c>
      <c r="C289" s="14" t="s">
        <v>830</v>
      </c>
      <c r="D289" s="14" t="s">
        <v>162</v>
      </c>
      <c r="E289" s="14" t="s">
        <v>239</v>
      </c>
      <c r="F289" s="21">
        <v>1597</v>
      </c>
      <c r="G289" s="14" t="s">
        <v>375</v>
      </c>
      <c r="H289" s="14" t="s">
        <v>500</v>
      </c>
      <c r="I289" s="14" t="s">
        <v>284</v>
      </c>
      <c r="J289" s="53" t="s">
        <v>2477</v>
      </c>
      <c r="K289" s="23">
        <v>5.16</v>
      </c>
      <c r="L289" s="14" t="s">
        <v>49</v>
      </c>
      <c r="M289" s="13">
        <v>5.1700000000000003E-2</v>
      </c>
      <c r="N289" s="13">
        <v>5.0799999999999998E-2</v>
      </c>
      <c r="O289" s="23">
        <v>453000</v>
      </c>
      <c r="P289" s="25">
        <v>101.22</v>
      </c>
      <c r="Q289" s="23">
        <v>0</v>
      </c>
      <c r="R289" s="23">
        <v>458.52659999999997</v>
      </c>
      <c r="S289" s="13">
        <v>7.4236251499999999E-4</v>
      </c>
      <c r="T289" s="13">
        <f t="shared" si="9"/>
        <v>5.0295285781103854E-4</v>
      </c>
      <c r="U289" s="61">
        <f>+R289/'סכום נכסי הקרן'!$C$42</f>
        <v>1.2424103832619745E-4</v>
      </c>
    </row>
    <row r="290" spans="2:21" ht="13.5" thickBot="1" x14ac:dyDescent="0.25">
      <c r="B290" s="57" t="s">
        <v>831</v>
      </c>
      <c r="C290" s="14" t="s">
        <v>832</v>
      </c>
      <c r="D290" s="14" t="s">
        <v>162</v>
      </c>
      <c r="E290" s="14" t="s">
        <v>239</v>
      </c>
      <c r="F290" s="21">
        <v>238</v>
      </c>
      <c r="G290" s="14" t="s">
        <v>303</v>
      </c>
      <c r="H290" s="14" t="s">
        <v>503</v>
      </c>
      <c r="I290" s="14" t="s">
        <v>96</v>
      </c>
      <c r="J290" s="53" t="s">
        <v>2477</v>
      </c>
      <c r="K290" s="23">
        <v>2.61</v>
      </c>
      <c r="L290" s="14" t="s">
        <v>49</v>
      </c>
      <c r="M290" s="13">
        <v>2.3900000000000001E-2</v>
      </c>
      <c r="N290" s="13">
        <v>4.6600000000000003E-2</v>
      </c>
      <c r="O290" s="23">
        <v>125000.06</v>
      </c>
      <c r="P290" s="25">
        <v>94.44</v>
      </c>
      <c r="Q290" s="23">
        <v>0</v>
      </c>
      <c r="R290" s="23">
        <v>118.05006</v>
      </c>
      <c r="S290" s="13">
        <v>6.7230275099999998E-4</v>
      </c>
      <c r="T290" s="13">
        <f t="shared" si="9"/>
        <v>1.294878313314093E-4</v>
      </c>
      <c r="U290" s="61">
        <f>+R290/'סכום נכסי הקרן'!$C$42</f>
        <v>3.1986502045617218E-5</v>
      </c>
    </row>
    <row r="291" spans="2:21" ht="13.5" thickBot="1" x14ac:dyDescent="0.25">
      <c r="B291" s="57" t="s">
        <v>833</v>
      </c>
      <c r="C291" s="14" t="s">
        <v>834</v>
      </c>
      <c r="D291" s="14" t="s">
        <v>162</v>
      </c>
      <c r="E291" s="14" t="s">
        <v>239</v>
      </c>
      <c r="F291" s="21">
        <v>1654</v>
      </c>
      <c r="G291" s="14" t="s">
        <v>348</v>
      </c>
      <c r="H291" s="14" t="s">
        <v>503</v>
      </c>
      <c r="I291" s="14" t="s">
        <v>96</v>
      </c>
      <c r="J291" s="53" t="s">
        <v>2477</v>
      </c>
      <c r="K291" s="23">
        <v>2.19</v>
      </c>
      <c r="L291" s="14" t="s">
        <v>49</v>
      </c>
      <c r="M291" s="13">
        <v>5.7000000000000002E-2</v>
      </c>
      <c r="N291" s="13">
        <v>6.6199999999999995E-2</v>
      </c>
      <c r="O291" s="23">
        <v>280851.06</v>
      </c>
      <c r="P291" s="25">
        <v>100.63</v>
      </c>
      <c r="Q291" s="23">
        <v>0</v>
      </c>
      <c r="R291" s="23">
        <v>282.62042000000002</v>
      </c>
      <c r="S291" s="13">
        <v>1.2737771530000001E-3</v>
      </c>
      <c r="T291" s="13">
        <f t="shared" si="9"/>
        <v>3.1000327552372319E-4</v>
      </c>
      <c r="U291" s="61">
        <f>+R291/'סכום נכסי הקרן'!$C$42</f>
        <v>7.6578009722851455E-5</v>
      </c>
    </row>
    <row r="292" spans="2:21" ht="13.5" thickBot="1" x14ac:dyDescent="0.25">
      <c r="B292" s="57" t="s">
        <v>835</v>
      </c>
      <c r="C292" s="14" t="s">
        <v>836</v>
      </c>
      <c r="D292" s="14" t="s">
        <v>162</v>
      </c>
      <c r="E292" s="14" t="s">
        <v>239</v>
      </c>
      <c r="F292" s="21">
        <v>2066</v>
      </c>
      <c r="G292" s="14" t="s">
        <v>446</v>
      </c>
      <c r="H292" s="14" t="s">
        <v>503</v>
      </c>
      <c r="I292" s="14" t="s">
        <v>96</v>
      </c>
      <c r="J292" s="53" t="s">
        <v>2477</v>
      </c>
      <c r="K292" s="23">
        <v>1.55</v>
      </c>
      <c r="L292" s="14" t="s">
        <v>49</v>
      </c>
      <c r="M292" s="13">
        <v>3.5499999999999997E-2</v>
      </c>
      <c r="N292" s="13">
        <v>4.8899999999999999E-2</v>
      </c>
      <c r="O292" s="23">
        <v>517857.14</v>
      </c>
      <c r="P292" s="25">
        <v>98.03</v>
      </c>
      <c r="Q292" s="23">
        <v>9.1919599999999999</v>
      </c>
      <c r="R292" s="23">
        <v>516.84730999999999</v>
      </c>
      <c r="S292" s="13">
        <v>1.324955513E-3</v>
      </c>
      <c r="T292" s="13">
        <f t="shared" si="9"/>
        <v>5.669242125024977E-4</v>
      </c>
      <c r="U292" s="61">
        <f>+R292/'סכום נכסי הקרן'!$C$42</f>
        <v>1.4004344884353939E-4</v>
      </c>
    </row>
    <row r="293" spans="2:21" ht="13.5" thickBot="1" x14ac:dyDescent="0.25">
      <c r="B293" s="57" t="s">
        <v>837</v>
      </c>
      <c r="C293" s="14" t="s">
        <v>838</v>
      </c>
      <c r="D293" s="14" t="s">
        <v>162</v>
      </c>
      <c r="E293" s="14" t="s">
        <v>239</v>
      </c>
      <c r="F293" s="21">
        <v>1628</v>
      </c>
      <c r="G293" s="14" t="s">
        <v>348</v>
      </c>
      <c r="H293" s="14" t="s">
        <v>503</v>
      </c>
      <c r="I293" s="14" t="s">
        <v>96</v>
      </c>
      <c r="J293" s="53" t="s">
        <v>2477</v>
      </c>
      <c r="K293" s="23">
        <v>0.9</v>
      </c>
      <c r="L293" s="14" t="s">
        <v>49</v>
      </c>
      <c r="M293" s="13">
        <v>3.9E-2</v>
      </c>
      <c r="N293" s="13">
        <v>6.13E-2</v>
      </c>
      <c r="O293" s="23">
        <v>1252795.5900000001</v>
      </c>
      <c r="P293" s="25">
        <v>98.47</v>
      </c>
      <c r="Q293" s="23">
        <v>0</v>
      </c>
      <c r="R293" s="23">
        <v>1233.6278199999999</v>
      </c>
      <c r="S293" s="13">
        <v>3.1665310789999999E-3</v>
      </c>
      <c r="T293" s="13">
        <f t="shared" si="9"/>
        <v>1.353152985114062E-3</v>
      </c>
      <c r="U293" s="61">
        <f>+R293/'סכום נכסי הקרן'!$C$42</f>
        <v>3.3426021797837549E-4</v>
      </c>
    </row>
    <row r="294" spans="2:21" ht="13.5" thickBot="1" x14ac:dyDescent="0.25">
      <c r="B294" s="57" t="s">
        <v>839</v>
      </c>
      <c r="C294" s="14" t="s">
        <v>840</v>
      </c>
      <c r="D294" s="14" t="s">
        <v>162</v>
      </c>
      <c r="E294" s="14" t="s">
        <v>239</v>
      </c>
      <c r="F294" s="21">
        <v>1363</v>
      </c>
      <c r="G294" s="14" t="s">
        <v>314</v>
      </c>
      <c r="H294" s="14" t="s">
        <v>503</v>
      </c>
      <c r="I294" s="14" t="s">
        <v>96</v>
      </c>
      <c r="J294" s="53" t="s">
        <v>2477</v>
      </c>
      <c r="K294" s="23">
        <v>4.51</v>
      </c>
      <c r="L294" s="14" t="s">
        <v>49</v>
      </c>
      <c r="M294" s="13">
        <v>2.4299999999999999E-2</v>
      </c>
      <c r="N294" s="13">
        <v>4.9099999999999998E-2</v>
      </c>
      <c r="O294" s="23">
        <v>1184000</v>
      </c>
      <c r="P294" s="25">
        <v>89.9</v>
      </c>
      <c r="Q294" s="23">
        <v>0</v>
      </c>
      <c r="R294" s="23">
        <v>1064.4159999999999</v>
      </c>
      <c r="S294" s="13">
        <v>8.0840357299999995E-4</v>
      </c>
      <c r="T294" s="13">
        <f t="shared" si="9"/>
        <v>1.1675463737540949E-3</v>
      </c>
      <c r="U294" s="61">
        <f>+R294/'סכום נכסי הקרן'!$C$42</f>
        <v>2.8841107375453853E-4</v>
      </c>
    </row>
    <row r="295" spans="2:21" ht="13.5" thickBot="1" x14ac:dyDescent="0.25">
      <c r="B295" s="57" t="s">
        <v>841</v>
      </c>
      <c r="C295" s="14" t="s">
        <v>842</v>
      </c>
      <c r="D295" s="14" t="s">
        <v>162</v>
      </c>
      <c r="E295" s="14" t="s">
        <v>239</v>
      </c>
      <c r="F295" s="21">
        <v>2095</v>
      </c>
      <c r="G295" s="14" t="s">
        <v>446</v>
      </c>
      <c r="H295" s="14" t="s">
        <v>503</v>
      </c>
      <c r="I295" s="14" t="s">
        <v>96</v>
      </c>
      <c r="J295" s="53" t="s">
        <v>2477</v>
      </c>
      <c r="K295" s="23">
        <v>0.48</v>
      </c>
      <c r="L295" s="14" t="s">
        <v>49</v>
      </c>
      <c r="M295" s="13">
        <v>2.1600000000000001E-2</v>
      </c>
      <c r="N295" s="13">
        <v>5.0700000000000002E-2</v>
      </c>
      <c r="O295" s="23">
        <v>1000000.4</v>
      </c>
      <c r="P295" s="25">
        <v>98.7</v>
      </c>
      <c r="Q295" s="23">
        <v>0</v>
      </c>
      <c r="R295" s="23">
        <v>987.00039000000004</v>
      </c>
      <c r="S295" s="13">
        <v>7.8185161739999995E-3</v>
      </c>
      <c r="T295" s="13">
        <f t="shared" si="9"/>
        <v>1.0826300302122268E-3</v>
      </c>
      <c r="U295" s="61">
        <f>+R295/'סכום נכסי הקרן'!$C$42</f>
        <v>2.6743476448686258E-4</v>
      </c>
    </row>
    <row r="296" spans="2:21" ht="13.5" thickBot="1" x14ac:dyDescent="0.25">
      <c r="B296" s="57" t="s">
        <v>843</v>
      </c>
      <c r="C296" s="14" t="s">
        <v>844</v>
      </c>
      <c r="D296" s="14" t="s">
        <v>162</v>
      </c>
      <c r="E296" s="14" t="s">
        <v>239</v>
      </c>
      <c r="F296" s="21">
        <v>2095</v>
      </c>
      <c r="G296" s="14" t="s">
        <v>446</v>
      </c>
      <c r="H296" s="14" t="s">
        <v>503</v>
      </c>
      <c r="I296" s="14" t="s">
        <v>96</v>
      </c>
      <c r="J296" s="53" t="s">
        <v>2477</v>
      </c>
      <c r="K296" s="23">
        <v>2.4500000000000002</v>
      </c>
      <c r="L296" s="14" t="s">
        <v>49</v>
      </c>
      <c r="M296" s="13">
        <v>0.04</v>
      </c>
      <c r="N296" s="13">
        <v>4.5999999999999999E-2</v>
      </c>
      <c r="O296" s="23">
        <v>3928888.89</v>
      </c>
      <c r="P296" s="25">
        <v>100.63</v>
      </c>
      <c r="Q296" s="23">
        <v>0</v>
      </c>
      <c r="R296" s="23">
        <v>3953.6408900000001</v>
      </c>
      <c r="S296" s="13">
        <v>5.7721102460000003E-3</v>
      </c>
      <c r="T296" s="13">
        <f t="shared" si="9"/>
        <v>4.3367058408041717E-3</v>
      </c>
      <c r="U296" s="61">
        <f>+R296/'סכום נכסי הקרן'!$C$42</f>
        <v>1.0712670744565558E-3</v>
      </c>
    </row>
    <row r="297" spans="2:21" ht="13.5" thickBot="1" x14ac:dyDescent="0.25">
      <c r="B297" s="57" t="s">
        <v>845</v>
      </c>
      <c r="C297" s="14" t="s">
        <v>846</v>
      </c>
      <c r="D297" s="14" t="s">
        <v>162</v>
      </c>
      <c r="E297" s="14" t="s">
        <v>239</v>
      </c>
      <c r="F297" s="21">
        <v>2095</v>
      </c>
      <c r="G297" s="14" t="s">
        <v>446</v>
      </c>
      <c r="H297" s="14" t="s">
        <v>503</v>
      </c>
      <c r="I297" s="14" t="s">
        <v>96</v>
      </c>
      <c r="J297" s="53" t="s">
        <v>2477</v>
      </c>
      <c r="K297" s="23">
        <v>4.1500000000000004</v>
      </c>
      <c r="L297" s="14" t="s">
        <v>49</v>
      </c>
      <c r="M297" s="13">
        <v>2.0799999999999999E-2</v>
      </c>
      <c r="N297" s="13">
        <v>4.8500000000000001E-2</v>
      </c>
      <c r="O297" s="23">
        <v>322000</v>
      </c>
      <c r="P297" s="25">
        <v>90.31</v>
      </c>
      <c r="Q297" s="23">
        <v>0</v>
      </c>
      <c r="R297" s="23">
        <v>290.79820000000001</v>
      </c>
      <c r="S297" s="13">
        <v>1.62292661E-3</v>
      </c>
      <c r="T297" s="13">
        <f t="shared" si="9"/>
        <v>3.189733937710614E-4</v>
      </c>
      <c r="U297" s="61">
        <f>+R297/'סכום נכסי הקרן'!$C$42</f>
        <v>7.8793837285316129E-5</v>
      </c>
    </row>
    <row r="298" spans="2:21" ht="13.5" thickBot="1" x14ac:dyDescent="0.25">
      <c r="B298" s="57" t="s">
        <v>847</v>
      </c>
      <c r="C298" s="14" t="s">
        <v>848</v>
      </c>
      <c r="D298" s="14" t="s">
        <v>162</v>
      </c>
      <c r="E298" s="14" t="s">
        <v>239</v>
      </c>
      <c r="F298" s="21">
        <v>1633</v>
      </c>
      <c r="G298" s="14" t="s">
        <v>849</v>
      </c>
      <c r="H298" s="14" t="s">
        <v>503</v>
      </c>
      <c r="I298" s="14" t="s">
        <v>96</v>
      </c>
      <c r="J298" s="53" t="s">
        <v>2477</v>
      </c>
      <c r="K298" s="23">
        <v>3.26</v>
      </c>
      <c r="L298" s="14" t="s">
        <v>49</v>
      </c>
      <c r="M298" s="13">
        <v>2.6200000000000001E-2</v>
      </c>
      <c r="N298" s="13">
        <v>4.8899999999999999E-2</v>
      </c>
      <c r="O298" s="23">
        <v>500000</v>
      </c>
      <c r="P298" s="25">
        <v>93.06</v>
      </c>
      <c r="Q298" s="23">
        <v>6.55</v>
      </c>
      <c r="R298" s="23">
        <v>471.85</v>
      </c>
      <c r="S298" s="13">
        <v>9.9865517199999995E-4</v>
      </c>
      <c r="T298" s="13">
        <f t="shared" si="9"/>
        <v>5.175671508657045E-4</v>
      </c>
      <c r="U298" s="61">
        <f>+R298/'סכום נכסי הקרן'!$C$42</f>
        <v>1.2785110816736971E-4</v>
      </c>
    </row>
    <row r="299" spans="2:21" ht="13.5" thickBot="1" x14ac:dyDescent="0.25">
      <c r="B299" s="57" t="s">
        <v>850</v>
      </c>
      <c r="C299" s="14" t="s">
        <v>851</v>
      </c>
      <c r="D299" s="14" t="s">
        <v>162</v>
      </c>
      <c r="E299" s="14" t="s">
        <v>239</v>
      </c>
      <c r="F299" s="21">
        <v>1633</v>
      </c>
      <c r="G299" s="14" t="s">
        <v>849</v>
      </c>
      <c r="H299" s="14" t="s">
        <v>503</v>
      </c>
      <c r="I299" s="14" t="s">
        <v>96</v>
      </c>
      <c r="J299" s="53" t="s">
        <v>2477</v>
      </c>
      <c r="K299" s="23">
        <v>6.24</v>
      </c>
      <c r="L299" s="14" t="s">
        <v>49</v>
      </c>
      <c r="M299" s="13">
        <v>2.3400000000000001E-2</v>
      </c>
      <c r="N299" s="13">
        <v>5.2499999999999998E-2</v>
      </c>
      <c r="O299" s="23">
        <v>309866.67</v>
      </c>
      <c r="P299" s="25">
        <v>83.69</v>
      </c>
      <c r="Q299" s="23">
        <v>0</v>
      </c>
      <c r="R299" s="23">
        <v>259.32742000000002</v>
      </c>
      <c r="S299" s="13">
        <v>3.1431952900000002E-4</v>
      </c>
      <c r="T299" s="13">
        <f t="shared" si="9"/>
        <v>2.8445343628431477E-4</v>
      </c>
      <c r="U299" s="61">
        <f>+R299/'סכום נכסי הקרן'!$C$42</f>
        <v>7.0266605966270889E-5</v>
      </c>
    </row>
    <row r="300" spans="2:21" ht="13.5" thickBot="1" x14ac:dyDescent="0.25">
      <c r="B300" s="57" t="s">
        <v>852</v>
      </c>
      <c r="C300" s="14" t="s">
        <v>853</v>
      </c>
      <c r="D300" s="14" t="s">
        <v>162</v>
      </c>
      <c r="E300" s="14" t="s">
        <v>239</v>
      </c>
      <c r="F300" s="21">
        <v>715</v>
      </c>
      <c r="G300" s="14" t="s">
        <v>499</v>
      </c>
      <c r="H300" s="14" t="s">
        <v>543</v>
      </c>
      <c r="I300" s="14" t="s">
        <v>284</v>
      </c>
      <c r="J300" s="53" t="s">
        <v>2477</v>
      </c>
      <c r="K300" s="23">
        <v>2.09</v>
      </c>
      <c r="L300" s="14" t="s">
        <v>49</v>
      </c>
      <c r="M300" s="13">
        <v>2.9499999999999998E-2</v>
      </c>
      <c r="N300" s="13">
        <v>5.3499999999999999E-2</v>
      </c>
      <c r="O300" s="23">
        <v>1175675.68</v>
      </c>
      <c r="P300" s="25">
        <v>95.31</v>
      </c>
      <c r="Q300" s="23">
        <v>0</v>
      </c>
      <c r="R300" s="23">
        <v>1120.53649</v>
      </c>
      <c r="S300" s="13">
        <v>3.7985896780000001E-3</v>
      </c>
      <c r="T300" s="13">
        <f t="shared" si="9"/>
        <v>1.229104330974583E-3</v>
      </c>
      <c r="U300" s="61">
        <f>+R300/'סכום נכסי הקרן'!$C$42</f>
        <v>3.0361731903883604E-4</v>
      </c>
    </row>
    <row r="301" spans="2:21" ht="13.5" thickBot="1" x14ac:dyDescent="0.25">
      <c r="B301" s="57" t="s">
        <v>854</v>
      </c>
      <c r="C301" s="14" t="s">
        <v>855</v>
      </c>
      <c r="D301" s="14" t="s">
        <v>162</v>
      </c>
      <c r="E301" s="14" t="s">
        <v>239</v>
      </c>
      <c r="F301" s="21">
        <v>715</v>
      </c>
      <c r="G301" s="14" t="s">
        <v>499</v>
      </c>
      <c r="H301" s="14" t="s">
        <v>543</v>
      </c>
      <c r="I301" s="14" t="s">
        <v>284</v>
      </c>
      <c r="J301" s="53" t="s">
        <v>2477</v>
      </c>
      <c r="K301" s="23">
        <v>2.97</v>
      </c>
      <c r="L301" s="14" t="s">
        <v>49</v>
      </c>
      <c r="M301" s="13">
        <v>2.5499999999999998E-2</v>
      </c>
      <c r="N301" s="13">
        <v>5.5300000000000002E-2</v>
      </c>
      <c r="O301" s="23">
        <v>300000</v>
      </c>
      <c r="P301" s="25">
        <v>91.82</v>
      </c>
      <c r="Q301" s="23">
        <v>0</v>
      </c>
      <c r="R301" s="23">
        <v>275.45999999999998</v>
      </c>
      <c r="S301" s="13">
        <v>5.1520719900000002E-4</v>
      </c>
      <c r="T301" s="13">
        <f t="shared" si="9"/>
        <v>3.0214908843375428E-4</v>
      </c>
      <c r="U301" s="61">
        <f>+R301/'סכום נכסי הקרן'!$C$42</f>
        <v>7.4637843076790628E-5</v>
      </c>
    </row>
    <row r="302" spans="2:21" ht="13.5" thickBot="1" x14ac:dyDescent="0.25">
      <c r="B302" s="57" t="s">
        <v>856</v>
      </c>
      <c r="C302" s="14" t="s">
        <v>857</v>
      </c>
      <c r="D302" s="14" t="s">
        <v>162</v>
      </c>
      <c r="E302" s="14" t="s">
        <v>239</v>
      </c>
      <c r="F302" s="21">
        <v>720</v>
      </c>
      <c r="G302" s="14" t="s">
        <v>635</v>
      </c>
      <c r="H302" s="14" t="s">
        <v>543</v>
      </c>
      <c r="I302" s="14" t="s">
        <v>284</v>
      </c>
      <c r="J302" s="53" t="s">
        <v>2477</v>
      </c>
      <c r="K302" s="23">
        <v>4.45</v>
      </c>
      <c r="L302" s="14" t="s">
        <v>49</v>
      </c>
      <c r="M302" s="13">
        <v>1.4999999999999999E-2</v>
      </c>
      <c r="N302" s="13">
        <v>5.33E-2</v>
      </c>
      <c r="O302" s="23">
        <v>1100000</v>
      </c>
      <c r="P302" s="25">
        <v>85.17</v>
      </c>
      <c r="Q302" s="23">
        <v>0</v>
      </c>
      <c r="R302" s="23">
        <v>936.87</v>
      </c>
      <c r="S302" s="13">
        <v>2.8499624320000002E-3</v>
      </c>
      <c r="T302" s="13">
        <f t="shared" si="9"/>
        <v>1.0276425487581913E-3</v>
      </c>
      <c r="U302" s="61">
        <f>+R302/'סכום נכסי הקרן'!$C$42</f>
        <v>2.5385157933403342E-4</v>
      </c>
    </row>
    <row r="303" spans="2:21" ht="13.5" thickBot="1" x14ac:dyDescent="0.25">
      <c r="B303" s="57" t="s">
        <v>858</v>
      </c>
      <c r="C303" s="14" t="s">
        <v>859</v>
      </c>
      <c r="D303" s="14" t="s">
        <v>162</v>
      </c>
      <c r="E303" s="14" t="s">
        <v>239</v>
      </c>
      <c r="F303" s="21">
        <v>720</v>
      </c>
      <c r="G303" s="14" t="s">
        <v>635</v>
      </c>
      <c r="H303" s="14" t="s">
        <v>543</v>
      </c>
      <c r="I303" s="14" t="s">
        <v>284</v>
      </c>
      <c r="J303" s="53" t="s">
        <v>2477</v>
      </c>
      <c r="K303" s="23">
        <v>2.21</v>
      </c>
      <c r="L303" s="14" t="s">
        <v>49</v>
      </c>
      <c r="M303" s="13">
        <v>3.4500000000000003E-2</v>
      </c>
      <c r="N303" s="13">
        <v>5.04E-2</v>
      </c>
      <c r="O303" s="23">
        <v>3760000</v>
      </c>
      <c r="P303" s="25">
        <v>97.85</v>
      </c>
      <c r="Q303" s="23">
        <v>0</v>
      </c>
      <c r="R303" s="23">
        <v>3679.16</v>
      </c>
      <c r="S303" s="13">
        <v>5.1618497930000003E-3</v>
      </c>
      <c r="T303" s="13">
        <f t="shared" si="9"/>
        <v>4.0356307275173581E-3</v>
      </c>
      <c r="U303" s="61">
        <f>+R303/'סכום נכסי הקרן'!$C$42</f>
        <v>9.9689452818705086E-4</v>
      </c>
    </row>
    <row r="304" spans="2:21" ht="13.5" thickBot="1" x14ac:dyDescent="0.25">
      <c r="B304" s="57" t="s">
        <v>860</v>
      </c>
      <c r="C304" s="14" t="s">
        <v>861</v>
      </c>
      <c r="D304" s="14" t="s">
        <v>162</v>
      </c>
      <c r="E304" s="14" t="s">
        <v>239</v>
      </c>
      <c r="F304" s="21">
        <v>720</v>
      </c>
      <c r="G304" s="14" t="s">
        <v>635</v>
      </c>
      <c r="H304" s="14" t="s">
        <v>543</v>
      </c>
      <c r="I304" s="14" t="s">
        <v>284</v>
      </c>
      <c r="J304" s="53" t="s">
        <v>2477</v>
      </c>
      <c r="K304" s="23">
        <v>4.58</v>
      </c>
      <c r="L304" s="14" t="s">
        <v>49</v>
      </c>
      <c r="M304" s="13">
        <v>7.4999999999999997E-3</v>
      </c>
      <c r="N304" s="13">
        <v>5.4100000000000002E-2</v>
      </c>
      <c r="O304" s="23">
        <v>5428000</v>
      </c>
      <c r="P304" s="25">
        <v>81.5</v>
      </c>
      <c r="Q304" s="23">
        <v>0</v>
      </c>
      <c r="R304" s="23">
        <v>4423.82</v>
      </c>
      <c r="S304" s="13">
        <v>1.0212559140999999E-2</v>
      </c>
      <c r="T304" s="13">
        <f t="shared" si="9"/>
        <v>4.8524402105387743E-3</v>
      </c>
      <c r="U304" s="61">
        <f>+R304/'סכום נכסי הקרן'!$C$42</f>
        <v>1.1986654431132213E-3</v>
      </c>
    </row>
    <row r="305" spans="2:21" ht="13.5" thickBot="1" x14ac:dyDescent="0.25">
      <c r="B305" s="57" t="s">
        <v>862</v>
      </c>
      <c r="C305" s="14" t="s">
        <v>863</v>
      </c>
      <c r="D305" s="14" t="s">
        <v>162</v>
      </c>
      <c r="E305" s="14" t="s">
        <v>239</v>
      </c>
      <c r="F305" s="21">
        <v>1581</v>
      </c>
      <c r="G305" s="14" t="s">
        <v>635</v>
      </c>
      <c r="H305" s="14" t="s">
        <v>559</v>
      </c>
      <c r="I305" s="14" t="s">
        <v>96</v>
      </c>
      <c r="J305" s="53" t="s">
        <v>2477</v>
      </c>
      <c r="K305" s="23">
        <v>3.56</v>
      </c>
      <c r="L305" s="14" t="s">
        <v>49</v>
      </c>
      <c r="M305" s="13">
        <v>2.5000000000000001E-3</v>
      </c>
      <c r="N305" s="13">
        <v>5.16E-2</v>
      </c>
      <c r="O305" s="23">
        <v>368000</v>
      </c>
      <c r="P305" s="25">
        <v>84.4</v>
      </c>
      <c r="Q305" s="23">
        <v>0</v>
      </c>
      <c r="R305" s="23">
        <v>310.59199999999998</v>
      </c>
      <c r="S305" s="13">
        <v>6.4948588200000005E-4</v>
      </c>
      <c r="T305" s="13">
        <f t="shared" si="9"/>
        <v>3.4068499845646053E-4</v>
      </c>
      <c r="U305" s="61">
        <f>+R305/'סכום נכסי הקרן'!$C$42</f>
        <v>8.4157107953628676E-5</v>
      </c>
    </row>
    <row r="306" spans="2:21" ht="13.5" thickBot="1" x14ac:dyDescent="0.25">
      <c r="B306" s="57" t="s">
        <v>864</v>
      </c>
      <c r="C306" s="14" t="s">
        <v>865</v>
      </c>
      <c r="D306" s="14" t="s">
        <v>162</v>
      </c>
      <c r="E306" s="14" t="s">
        <v>239</v>
      </c>
      <c r="F306" s="21">
        <v>1172</v>
      </c>
      <c r="G306" s="14" t="s">
        <v>348</v>
      </c>
      <c r="H306" s="14" t="s">
        <v>543</v>
      </c>
      <c r="I306" s="14" t="s">
        <v>284</v>
      </c>
      <c r="J306" s="53" t="s">
        <v>2477</v>
      </c>
      <c r="K306" s="23">
        <v>3</v>
      </c>
      <c r="L306" s="14" t="s">
        <v>49</v>
      </c>
      <c r="M306" s="13">
        <v>3.2500000000000001E-2</v>
      </c>
      <c r="N306" s="13">
        <v>5.6599999999999998E-2</v>
      </c>
      <c r="O306" s="23">
        <v>200000</v>
      </c>
      <c r="P306" s="25">
        <v>94.06</v>
      </c>
      <c r="Q306" s="23">
        <v>0</v>
      </c>
      <c r="R306" s="23">
        <v>188.12</v>
      </c>
      <c r="S306" s="13">
        <v>5.8265381300000004E-4</v>
      </c>
      <c r="T306" s="13">
        <f t="shared" si="9"/>
        <v>2.0634678906613615E-4</v>
      </c>
      <c r="U306" s="61">
        <f>+R306/'סכום נכסי הקרן'!$C$42</f>
        <v>5.0972449864248364E-5</v>
      </c>
    </row>
    <row r="307" spans="2:21" ht="13.5" thickBot="1" x14ac:dyDescent="0.25">
      <c r="B307" s="57" t="s">
        <v>866</v>
      </c>
      <c r="C307" s="14" t="s">
        <v>867</v>
      </c>
      <c r="D307" s="14" t="s">
        <v>162</v>
      </c>
      <c r="E307" s="14" t="s">
        <v>239</v>
      </c>
      <c r="F307" s="21">
        <v>1172</v>
      </c>
      <c r="G307" s="14" t="s">
        <v>348</v>
      </c>
      <c r="H307" s="14" t="s">
        <v>543</v>
      </c>
      <c r="I307" s="14" t="s">
        <v>284</v>
      </c>
      <c r="J307" s="53" t="s">
        <v>2477</v>
      </c>
      <c r="K307" s="23">
        <v>3.17</v>
      </c>
      <c r="L307" s="14" t="s">
        <v>49</v>
      </c>
      <c r="M307" s="13">
        <v>2.3E-2</v>
      </c>
      <c r="N307" s="13">
        <v>5.0299999999999997E-2</v>
      </c>
      <c r="O307" s="23">
        <v>3349204.32</v>
      </c>
      <c r="P307" s="25">
        <v>92.64</v>
      </c>
      <c r="Q307" s="23">
        <v>0</v>
      </c>
      <c r="R307" s="23">
        <v>3102.7028799999998</v>
      </c>
      <c r="S307" s="13">
        <v>5.9279875219999997E-3</v>
      </c>
      <c r="T307" s="13">
        <f t="shared" si="9"/>
        <v>3.4033211605052787E-3</v>
      </c>
      <c r="U307" s="61">
        <f>+R307/'סכום נכסי הקרן'!$C$42</f>
        <v>8.4069937802710504E-4</v>
      </c>
    </row>
    <row r="308" spans="2:21" ht="13.5" thickBot="1" x14ac:dyDescent="0.25">
      <c r="B308" s="57" t="s">
        <v>868</v>
      </c>
      <c r="C308" s="14" t="s">
        <v>869</v>
      </c>
      <c r="D308" s="14" t="s">
        <v>162</v>
      </c>
      <c r="E308" s="14" t="s">
        <v>239</v>
      </c>
      <c r="F308" s="21">
        <v>1618</v>
      </c>
      <c r="G308" s="14" t="s">
        <v>499</v>
      </c>
      <c r="H308" s="14" t="s">
        <v>559</v>
      </c>
      <c r="I308" s="14" t="s">
        <v>96</v>
      </c>
      <c r="J308" s="53" t="s">
        <v>2477</v>
      </c>
      <c r="K308" s="23">
        <v>0.84</v>
      </c>
      <c r="L308" s="14" t="s">
        <v>49</v>
      </c>
      <c r="M308" s="13">
        <v>4.2000000000000003E-2</v>
      </c>
      <c r="N308" s="13">
        <v>5.28E-2</v>
      </c>
      <c r="O308" s="23">
        <v>350000</v>
      </c>
      <c r="P308" s="25">
        <v>99.77</v>
      </c>
      <c r="Q308" s="23">
        <v>0</v>
      </c>
      <c r="R308" s="23">
        <v>349.19499999999999</v>
      </c>
      <c r="S308" s="13">
        <v>1.4497892420000001E-3</v>
      </c>
      <c r="T308" s="13">
        <f t="shared" si="9"/>
        <v>3.8302821075882098E-4</v>
      </c>
      <c r="U308" s="61">
        <f>+R308/'סכום נכסי הקרן'!$C$42</f>
        <v>9.4616864928482924E-5</v>
      </c>
    </row>
    <row r="309" spans="2:21" ht="13.5" thickBot="1" x14ac:dyDescent="0.25">
      <c r="B309" s="57" t="s">
        <v>870</v>
      </c>
      <c r="C309" s="14" t="s">
        <v>871</v>
      </c>
      <c r="D309" s="14" t="s">
        <v>162</v>
      </c>
      <c r="E309" s="14" t="s">
        <v>239</v>
      </c>
      <c r="F309" s="21">
        <v>1513</v>
      </c>
      <c r="G309" s="14" t="s">
        <v>348</v>
      </c>
      <c r="H309" s="14" t="s">
        <v>559</v>
      </c>
      <c r="I309" s="14" t="s">
        <v>96</v>
      </c>
      <c r="J309" s="53" t="s">
        <v>2477</v>
      </c>
      <c r="K309" s="23">
        <v>2.66</v>
      </c>
      <c r="L309" s="14" t="s">
        <v>49</v>
      </c>
      <c r="M309" s="13">
        <v>6.8000000000000005E-2</v>
      </c>
      <c r="N309" s="13">
        <v>6.7900000000000002E-2</v>
      </c>
      <c r="O309" s="23">
        <v>1805561.14</v>
      </c>
      <c r="P309" s="25">
        <v>100.32</v>
      </c>
      <c r="Q309" s="23">
        <v>0</v>
      </c>
      <c r="R309" s="23">
        <v>1811.3389400000001</v>
      </c>
      <c r="S309" s="13">
        <v>5.3441894890000003E-3</v>
      </c>
      <c r="T309" s="13">
        <f t="shared" si="9"/>
        <v>1.986838051134694E-3</v>
      </c>
      <c r="U309" s="61">
        <f>+R309/'סכום נכסי הקרן'!$C$42</f>
        <v>4.907951483431362E-4</v>
      </c>
    </row>
    <row r="310" spans="2:21" ht="13.5" thickBot="1" x14ac:dyDescent="0.25">
      <c r="B310" s="57" t="s">
        <v>872</v>
      </c>
      <c r="C310" s="14" t="s">
        <v>873</v>
      </c>
      <c r="D310" s="14" t="s">
        <v>162</v>
      </c>
      <c r="E310" s="14" t="s">
        <v>239</v>
      </c>
      <c r="F310" s="21">
        <v>1072</v>
      </c>
      <c r="G310" s="14" t="s">
        <v>314</v>
      </c>
      <c r="H310" s="14" t="s">
        <v>543</v>
      </c>
      <c r="I310" s="14" t="s">
        <v>284</v>
      </c>
      <c r="J310" s="53" t="s">
        <v>2477</v>
      </c>
      <c r="K310" s="23">
        <v>2.13</v>
      </c>
      <c r="L310" s="14" t="s">
        <v>49</v>
      </c>
      <c r="M310" s="13">
        <v>3.2899999999999999E-2</v>
      </c>
      <c r="N310" s="13">
        <v>4.8500000000000001E-2</v>
      </c>
      <c r="O310" s="23">
        <v>424000</v>
      </c>
      <c r="P310" s="25">
        <v>97.69</v>
      </c>
      <c r="Q310" s="23">
        <v>0</v>
      </c>
      <c r="R310" s="23">
        <v>414.2056</v>
      </c>
      <c r="S310" s="13">
        <v>8.7018591100000004E-4</v>
      </c>
      <c r="T310" s="13">
        <f t="shared" si="9"/>
        <v>4.5433763328307656E-4</v>
      </c>
      <c r="U310" s="61">
        <f>+R310/'סכום נכסי הקרן'!$C$42</f>
        <v>1.1223194864709182E-4</v>
      </c>
    </row>
    <row r="311" spans="2:21" ht="13.5" thickBot="1" x14ac:dyDescent="0.25">
      <c r="B311" s="57" t="s">
        <v>874</v>
      </c>
      <c r="C311" s="14" t="s">
        <v>875</v>
      </c>
      <c r="D311" s="14" t="s">
        <v>162</v>
      </c>
      <c r="E311" s="14" t="s">
        <v>239</v>
      </c>
      <c r="F311" s="21">
        <v>1628</v>
      </c>
      <c r="G311" s="14" t="s">
        <v>348</v>
      </c>
      <c r="H311" s="14" t="s">
        <v>559</v>
      </c>
      <c r="I311" s="14" t="s">
        <v>96</v>
      </c>
      <c r="J311" s="53" t="s">
        <v>2477</v>
      </c>
      <c r="K311" s="23">
        <v>2.68</v>
      </c>
      <c r="L311" s="14" t="s">
        <v>49</v>
      </c>
      <c r="M311" s="13">
        <v>7.2400000000000006E-2</v>
      </c>
      <c r="N311" s="13">
        <v>7.5800000000000006E-2</v>
      </c>
      <c r="O311" s="23">
        <v>95000</v>
      </c>
      <c r="P311" s="25">
        <v>101.87</v>
      </c>
      <c r="Q311" s="23">
        <v>0</v>
      </c>
      <c r="R311" s="23">
        <v>96.776499999999999</v>
      </c>
      <c r="S311" s="13">
        <v>2.6427061299999998E-4</v>
      </c>
      <c r="T311" s="13">
        <f t="shared" si="9"/>
        <v>1.0615309394035149E-4</v>
      </c>
      <c r="U311" s="61">
        <f>+R311/'סכום נכסי הקרן'!$C$42</f>
        <v>2.6222279897339102E-5</v>
      </c>
    </row>
    <row r="312" spans="2:21" ht="13.5" thickBot="1" x14ac:dyDescent="0.25">
      <c r="B312" s="57" t="s">
        <v>876</v>
      </c>
      <c r="C312" s="14" t="s">
        <v>877</v>
      </c>
      <c r="D312" s="14" t="s">
        <v>162</v>
      </c>
      <c r="E312" s="14" t="s">
        <v>239</v>
      </c>
      <c r="F312" s="21">
        <v>333</v>
      </c>
      <c r="G312" s="14" t="s">
        <v>525</v>
      </c>
      <c r="H312" s="14" t="s">
        <v>559</v>
      </c>
      <c r="I312" s="14" t="s">
        <v>96</v>
      </c>
      <c r="J312" s="53" t="s">
        <v>2477</v>
      </c>
      <c r="K312" s="23">
        <v>0.26</v>
      </c>
      <c r="L312" s="14" t="s">
        <v>49</v>
      </c>
      <c r="M312" s="13">
        <v>0.02</v>
      </c>
      <c r="N312" s="13">
        <v>7.1400000000000005E-2</v>
      </c>
      <c r="O312" s="23">
        <v>18735.21</v>
      </c>
      <c r="P312" s="25">
        <v>98.75</v>
      </c>
      <c r="Q312" s="23">
        <v>0.21078</v>
      </c>
      <c r="R312" s="23">
        <v>18.7118</v>
      </c>
      <c r="S312" s="13">
        <v>2.53348332E-4</v>
      </c>
      <c r="T312" s="13">
        <f t="shared" si="9"/>
        <v>2.0524770612628781E-5</v>
      </c>
      <c r="U312" s="61">
        <f>+R312/'סכום נכסי הקרן'!$C$42</f>
        <v>5.0700950848917846E-6</v>
      </c>
    </row>
    <row r="313" spans="2:21" ht="13.5" thickBot="1" x14ac:dyDescent="0.25">
      <c r="B313" s="57" t="s">
        <v>878</v>
      </c>
      <c r="C313" s="14" t="s">
        <v>879</v>
      </c>
      <c r="D313" s="14" t="s">
        <v>162</v>
      </c>
      <c r="E313" s="14" t="s">
        <v>239</v>
      </c>
      <c r="F313" s="21">
        <v>1330</v>
      </c>
      <c r="G313" s="14" t="s">
        <v>499</v>
      </c>
      <c r="H313" s="14" t="s">
        <v>543</v>
      </c>
      <c r="I313" s="14" t="s">
        <v>284</v>
      </c>
      <c r="J313" s="53" t="s">
        <v>2477</v>
      </c>
      <c r="K313" s="23">
        <v>1.95</v>
      </c>
      <c r="L313" s="14" t="s">
        <v>49</v>
      </c>
      <c r="M313" s="13">
        <v>0.02</v>
      </c>
      <c r="N313" s="13">
        <v>5.1999999999999998E-2</v>
      </c>
      <c r="O313" s="23">
        <v>184000</v>
      </c>
      <c r="P313" s="25">
        <v>94.14</v>
      </c>
      <c r="Q313" s="23">
        <v>0</v>
      </c>
      <c r="R313" s="23">
        <v>173.2176</v>
      </c>
      <c r="S313" s="13">
        <v>5.2571428499999999E-4</v>
      </c>
      <c r="T313" s="13">
        <f t="shared" si="9"/>
        <v>1.9000050802542176E-4</v>
      </c>
      <c r="U313" s="61">
        <f>+R313/'סכום נכסי הקרן'!$C$42</f>
        <v>4.6934538760394575E-5</v>
      </c>
    </row>
    <row r="314" spans="2:21" ht="13.5" thickBot="1" x14ac:dyDescent="0.25">
      <c r="B314" s="57" t="s">
        <v>880</v>
      </c>
      <c r="C314" s="14" t="s">
        <v>881</v>
      </c>
      <c r="D314" s="14" t="s">
        <v>162</v>
      </c>
      <c r="E314" s="14" t="s">
        <v>239</v>
      </c>
      <c r="F314" s="21">
        <v>1661</v>
      </c>
      <c r="G314" s="14" t="s">
        <v>348</v>
      </c>
      <c r="H314" s="14" t="s">
        <v>543</v>
      </c>
      <c r="I314" s="14" t="s">
        <v>284</v>
      </c>
      <c r="J314" s="53" t="s">
        <v>2477</v>
      </c>
      <c r="K314" s="23">
        <v>1.91</v>
      </c>
      <c r="L314" s="14" t="s">
        <v>49</v>
      </c>
      <c r="M314" s="13">
        <v>4.99E-2</v>
      </c>
      <c r="N314" s="13">
        <v>4.6800000000000001E-2</v>
      </c>
      <c r="O314" s="23">
        <v>792825</v>
      </c>
      <c r="P314" s="25">
        <v>101.94</v>
      </c>
      <c r="Q314" s="23">
        <v>0</v>
      </c>
      <c r="R314" s="23">
        <v>808.20579999999995</v>
      </c>
      <c r="S314" s="13">
        <v>2.2733333330000002E-3</v>
      </c>
      <c r="T314" s="13">
        <f t="shared" si="9"/>
        <v>8.865121823018701E-4</v>
      </c>
      <c r="U314" s="61">
        <f>+R314/'סכום נכסי הקרן'!$C$42</f>
        <v>2.1898910068304667E-4</v>
      </c>
    </row>
    <row r="315" spans="2:21" ht="13.5" thickBot="1" x14ac:dyDescent="0.25">
      <c r="B315" s="57" t="s">
        <v>882</v>
      </c>
      <c r="C315" s="14" t="s">
        <v>883</v>
      </c>
      <c r="D315" s="14" t="s">
        <v>162</v>
      </c>
      <c r="E315" s="14" t="s">
        <v>239</v>
      </c>
      <c r="F315" s="21">
        <v>1661</v>
      </c>
      <c r="G315" s="14" t="s">
        <v>348</v>
      </c>
      <c r="H315" s="14" t="s">
        <v>543</v>
      </c>
      <c r="I315" s="14" t="s">
        <v>284</v>
      </c>
      <c r="J315" s="53" t="s">
        <v>2477</v>
      </c>
      <c r="K315" s="23">
        <v>3.98</v>
      </c>
      <c r="L315" s="14" t="s">
        <v>49</v>
      </c>
      <c r="M315" s="13">
        <v>6.3700000000000007E-2</v>
      </c>
      <c r="N315" s="13">
        <v>5.8700000000000002E-2</v>
      </c>
      <c r="O315" s="23">
        <v>800000</v>
      </c>
      <c r="P315" s="25">
        <v>102.3</v>
      </c>
      <c r="Q315" s="23">
        <v>0</v>
      </c>
      <c r="R315" s="23">
        <v>818.4</v>
      </c>
      <c r="S315" s="13">
        <v>4.0639668379999997E-3</v>
      </c>
      <c r="T315" s="13">
        <f t="shared" si="9"/>
        <v>8.976940897922911E-4</v>
      </c>
      <c r="U315" s="61">
        <f>+R315/'סכום נכסי הקרן'!$C$42</f>
        <v>2.2175129156336838E-4</v>
      </c>
    </row>
    <row r="316" spans="2:21" ht="13.5" thickBot="1" x14ac:dyDescent="0.25">
      <c r="B316" s="57" t="s">
        <v>884</v>
      </c>
      <c r="C316" s="14" t="s">
        <v>885</v>
      </c>
      <c r="D316" s="14" t="s">
        <v>162</v>
      </c>
      <c r="E316" s="14" t="s">
        <v>239</v>
      </c>
      <c r="F316" s="21">
        <v>1661</v>
      </c>
      <c r="G316" s="14" t="s">
        <v>348</v>
      </c>
      <c r="H316" s="14" t="s">
        <v>543</v>
      </c>
      <c r="I316" s="14" t="s">
        <v>284</v>
      </c>
      <c r="J316" s="53" t="s">
        <v>2477</v>
      </c>
      <c r="K316" s="23">
        <v>2.37</v>
      </c>
      <c r="L316" s="14" t="s">
        <v>49</v>
      </c>
      <c r="M316" s="13">
        <v>2.6499999999999999E-2</v>
      </c>
      <c r="N316" s="13">
        <v>5.28E-2</v>
      </c>
      <c r="O316" s="23">
        <v>272571.43</v>
      </c>
      <c r="P316" s="25">
        <v>95.03</v>
      </c>
      <c r="Q316" s="23">
        <v>0</v>
      </c>
      <c r="R316" s="23">
        <v>259.02463</v>
      </c>
      <c r="S316" s="13">
        <v>4.43529317E-4</v>
      </c>
      <c r="T316" s="13">
        <f t="shared" si="9"/>
        <v>2.8412130921509653E-4</v>
      </c>
      <c r="U316" s="61">
        <f>+R316/'סכום נכסי הקרן'!$C$42</f>
        <v>7.018456286562026E-5</v>
      </c>
    </row>
    <row r="317" spans="2:21" ht="13.5" thickBot="1" x14ac:dyDescent="0.25">
      <c r="B317" s="57" t="s">
        <v>886</v>
      </c>
      <c r="C317" s="14" t="s">
        <v>887</v>
      </c>
      <c r="D317" s="14" t="s">
        <v>162</v>
      </c>
      <c r="E317" s="14" t="s">
        <v>239</v>
      </c>
      <c r="F317" s="21">
        <v>1621</v>
      </c>
      <c r="G317" s="14" t="s">
        <v>580</v>
      </c>
      <c r="H317" s="14" t="s">
        <v>543</v>
      </c>
      <c r="I317" s="14" t="s">
        <v>284</v>
      </c>
      <c r="J317" s="53" t="s">
        <v>2477</v>
      </c>
      <c r="K317" s="23">
        <v>1.69</v>
      </c>
      <c r="L317" s="14" t="s">
        <v>49</v>
      </c>
      <c r="M317" s="13">
        <v>3.2500000000000001E-2</v>
      </c>
      <c r="N317" s="13">
        <v>5.3600000000000002E-2</v>
      </c>
      <c r="O317" s="23">
        <v>825134.04</v>
      </c>
      <c r="P317" s="25">
        <v>96.68</v>
      </c>
      <c r="Q317" s="23">
        <v>0</v>
      </c>
      <c r="R317" s="23">
        <v>797.73959000000002</v>
      </c>
      <c r="S317" s="13">
        <v>2.604448238E-3</v>
      </c>
      <c r="T317" s="13">
        <f t="shared" si="9"/>
        <v>8.7503190999062264E-4</v>
      </c>
      <c r="U317" s="61">
        <f>+R317/'סכום נכסי הקרן'!$C$42</f>
        <v>2.1615320676164707E-4</v>
      </c>
    </row>
    <row r="318" spans="2:21" ht="13.5" thickBot="1" x14ac:dyDescent="0.25">
      <c r="B318" s="57" t="s">
        <v>888</v>
      </c>
      <c r="C318" s="14" t="s">
        <v>889</v>
      </c>
      <c r="D318" s="14" t="s">
        <v>162</v>
      </c>
      <c r="E318" s="14" t="s">
        <v>239</v>
      </c>
      <c r="F318" s="21">
        <v>1621</v>
      </c>
      <c r="G318" s="14" t="s">
        <v>580</v>
      </c>
      <c r="H318" s="14" t="s">
        <v>543</v>
      </c>
      <c r="I318" s="14" t="s">
        <v>284</v>
      </c>
      <c r="J318" s="53" t="s">
        <v>2477</v>
      </c>
      <c r="K318" s="23">
        <v>2.7</v>
      </c>
      <c r="L318" s="14" t="s">
        <v>49</v>
      </c>
      <c r="M318" s="13">
        <v>0.04</v>
      </c>
      <c r="N318" s="13">
        <v>2.9100000000000001E-2</v>
      </c>
      <c r="O318" s="23">
        <v>42736.32</v>
      </c>
      <c r="P318" s="25">
        <v>103.5</v>
      </c>
      <c r="Q318" s="23">
        <v>0</v>
      </c>
      <c r="R318" s="23">
        <v>44.232089999999999</v>
      </c>
      <c r="S318" s="13">
        <v>3.3365249300000002E-3</v>
      </c>
      <c r="T318" s="13">
        <f t="shared" si="9"/>
        <v>4.8517700112610833E-5</v>
      </c>
      <c r="U318" s="61">
        <f>+R318/'סכום נכסי הקרן'!$C$42</f>
        <v>1.198499888324432E-5</v>
      </c>
    </row>
    <row r="319" spans="2:21" ht="13.5" thickBot="1" x14ac:dyDescent="0.25">
      <c r="B319" s="57" t="s">
        <v>890</v>
      </c>
      <c r="C319" s="14" t="s">
        <v>891</v>
      </c>
      <c r="D319" s="14" t="s">
        <v>162</v>
      </c>
      <c r="E319" s="14" t="s">
        <v>239</v>
      </c>
      <c r="F319" s="21">
        <v>2384</v>
      </c>
      <c r="G319" s="14" t="s">
        <v>499</v>
      </c>
      <c r="H319" s="14" t="s">
        <v>559</v>
      </c>
      <c r="I319" s="14" t="s">
        <v>96</v>
      </c>
      <c r="J319" s="53" t="s">
        <v>2477</v>
      </c>
      <c r="K319" s="23">
        <v>3.52</v>
      </c>
      <c r="L319" s="14" t="s">
        <v>49</v>
      </c>
      <c r="M319" s="13">
        <v>5.3400000000000003E-2</v>
      </c>
      <c r="N319" s="13">
        <v>5.6899999999999999E-2</v>
      </c>
      <c r="O319" s="23">
        <v>249000</v>
      </c>
      <c r="P319" s="25">
        <v>99.52</v>
      </c>
      <c r="Q319" s="23">
        <v>0</v>
      </c>
      <c r="R319" s="23">
        <v>247.8048</v>
      </c>
      <c r="S319" s="13">
        <v>6.2250000000000001E-4</v>
      </c>
      <c r="T319" s="13">
        <f t="shared" si="9"/>
        <v>2.718143992939403E-4</v>
      </c>
      <c r="U319" s="61">
        <f>+R319/'סכום נכסי הקרן'!$C$42</f>
        <v>6.7144470253668368E-5</v>
      </c>
    </row>
    <row r="320" spans="2:21" ht="13.5" thickBot="1" x14ac:dyDescent="0.25">
      <c r="B320" s="57" t="s">
        <v>892</v>
      </c>
      <c r="C320" s="14" t="s">
        <v>893</v>
      </c>
      <c r="D320" s="14" t="s">
        <v>162</v>
      </c>
      <c r="E320" s="14" t="s">
        <v>239</v>
      </c>
      <c r="F320" s="21">
        <v>1068</v>
      </c>
      <c r="G320" s="14" t="s">
        <v>499</v>
      </c>
      <c r="H320" s="14" t="s">
        <v>559</v>
      </c>
      <c r="I320" s="14" t="s">
        <v>96</v>
      </c>
      <c r="J320" s="53" t="s">
        <v>2477</v>
      </c>
      <c r="K320" s="23">
        <v>3.99</v>
      </c>
      <c r="L320" s="14" t="s">
        <v>49</v>
      </c>
      <c r="M320" s="13">
        <v>2.8000000000000001E-2</v>
      </c>
      <c r="N320" s="13">
        <v>6.0400000000000002E-2</v>
      </c>
      <c r="O320" s="23">
        <v>1740532</v>
      </c>
      <c r="P320" s="25">
        <v>88.73</v>
      </c>
      <c r="Q320" s="23">
        <v>0</v>
      </c>
      <c r="R320" s="23">
        <v>1544.3740399999999</v>
      </c>
      <c r="S320" s="13">
        <v>2.2347776619999998E-3</v>
      </c>
      <c r="T320" s="13">
        <f t="shared" si="9"/>
        <v>1.694007145817013E-3</v>
      </c>
      <c r="U320" s="61">
        <f>+R320/'סכום נכסי הקרן'!$C$42</f>
        <v>4.1845911293614019E-4</v>
      </c>
    </row>
    <row r="321" spans="2:21" ht="13.5" thickBot="1" x14ac:dyDescent="0.25">
      <c r="B321" s="57" t="s">
        <v>894</v>
      </c>
      <c r="C321" s="14" t="s">
        <v>895</v>
      </c>
      <c r="D321" s="14" t="s">
        <v>162</v>
      </c>
      <c r="E321" s="14" t="s">
        <v>239</v>
      </c>
      <c r="F321" s="21">
        <v>1068</v>
      </c>
      <c r="G321" s="14" t="s">
        <v>499</v>
      </c>
      <c r="H321" s="14" t="s">
        <v>559</v>
      </c>
      <c r="I321" s="14" t="s">
        <v>96</v>
      </c>
      <c r="J321" s="53" t="s">
        <v>2477</v>
      </c>
      <c r="K321" s="23">
        <v>0.73</v>
      </c>
      <c r="L321" s="14" t="s">
        <v>49</v>
      </c>
      <c r="M321" s="13">
        <v>6.2300000000000001E-2</v>
      </c>
      <c r="N321" s="13">
        <v>5.8799999999999998E-2</v>
      </c>
      <c r="O321" s="23">
        <v>100000</v>
      </c>
      <c r="P321" s="25">
        <v>101.86</v>
      </c>
      <c r="Q321" s="23">
        <v>0</v>
      </c>
      <c r="R321" s="23">
        <v>101.86</v>
      </c>
      <c r="S321" s="13">
        <v>3.1442408699999997E-4</v>
      </c>
      <c r="T321" s="13">
        <f t="shared" si="9"/>
        <v>1.1172912999296527E-4</v>
      </c>
      <c r="U321" s="61">
        <f>+R321/'סכום נכסי הקרן'!$C$42</f>
        <v>2.7599690320924614E-5</v>
      </c>
    </row>
    <row r="322" spans="2:21" ht="13.5" thickBot="1" x14ac:dyDescent="0.25">
      <c r="B322" s="57" t="s">
        <v>896</v>
      </c>
      <c r="C322" s="14" t="s">
        <v>897</v>
      </c>
      <c r="D322" s="14" t="s">
        <v>162</v>
      </c>
      <c r="E322" s="14" t="s">
        <v>239</v>
      </c>
      <c r="F322" s="21">
        <v>373</v>
      </c>
      <c r="G322" s="14" t="s">
        <v>499</v>
      </c>
      <c r="H322" s="14" t="s">
        <v>589</v>
      </c>
      <c r="I322" s="14" t="s">
        <v>284</v>
      </c>
      <c r="J322" s="53" t="s">
        <v>2477</v>
      </c>
      <c r="K322" s="23">
        <v>0.99</v>
      </c>
      <c r="L322" s="14" t="s">
        <v>49</v>
      </c>
      <c r="M322" s="13">
        <v>4.7500000000000001E-2</v>
      </c>
      <c r="N322" s="13">
        <v>5.28E-2</v>
      </c>
      <c r="O322" s="23">
        <v>213400</v>
      </c>
      <c r="P322" s="25">
        <v>99.56</v>
      </c>
      <c r="Q322" s="23">
        <v>0</v>
      </c>
      <c r="R322" s="23">
        <v>212.46104</v>
      </c>
      <c r="S322" s="13">
        <v>1.9400000000000001E-3</v>
      </c>
      <c r="T322" s="13">
        <f t="shared" si="9"/>
        <v>2.3304621202238949E-4</v>
      </c>
      <c r="U322" s="61">
        <f>+R322/'סכום נכסי הקרן'!$C$42</f>
        <v>5.7567827501095396E-5</v>
      </c>
    </row>
    <row r="323" spans="2:21" ht="13.5" thickBot="1" x14ac:dyDescent="0.25">
      <c r="B323" s="57" t="s">
        <v>898</v>
      </c>
      <c r="C323" s="14" t="s">
        <v>899</v>
      </c>
      <c r="D323" s="14" t="s">
        <v>162</v>
      </c>
      <c r="E323" s="14" t="s">
        <v>239</v>
      </c>
      <c r="F323" s="21">
        <v>373</v>
      </c>
      <c r="G323" s="14" t="s">
        <v>499</v>
      </c>
      <c r="H323" s="14" t="s">
        <v>589</v>
      </c>
      <c r="I323" s="14" t="s">
        <v>284</v>
      </c>
      <c r="J323" s="53" t="s">
        <v>2477</v>
      </c>
      <c r="K323" s="23">
        <v>1.89</v>
      </c>
      <c r="L323" s="14" t="s">
        <v>49</v>
      </c>
      <c r="M323" s="13">
        <v>3.5000000000000003E-2</v>
      </c>
      <c r="N323" s="13">
        <v>5.6300000000000003E-2</v>
      </c>
      <c r="O323" s="23">
        <v>889000</v>
      </c>
      <c r="P323" s="25">
        <v>97.11</v>
      </c>
      <c r="Q323" s="23">
        <v>0</v>
      </c>
      <c r="R323" s="23">
        <v>863.30790000000002</v>
      </c>
      <c r="S323" s="13">
        <v>4.0000000000000001E-3</v>
      </c>
      <c r="T323" s="13">
        <f t="shared" si="9"/>
        <v>9.4695307856915243E-4</v>
      </c>
      <c r="U323" s="61">
        <f>+R323/'סכום נכסי הקרן'!$C$42</f>
        <v>2.339194059651262E-4</v>
      </c>
    </row>
    <row r="324" spans="2:21" ht="13.5" thickBot="1" x14ac:dyDescent="0.25">
      <c r="B324" s="57" t="s">
        <v>900</v>
      </c>
      <c r="C324" s="14" t="s">
        <v>901</v>
      </c>
      <c r="D324" s="14" t="s">
        <v>162</v>
      </c>
      <c r="E324" s="14" t="s">
        <v>239</v>
      </c>
      <c r="F324" s="21">
        <v>1682</v>
      </c>
      <c r="G324" s="14" t="s">
        <v>314</v>
      </c>
      <c r="H324" s="14" t="s">
        <v>592</v>
      </c>
      <c r="I324" s="14" t="s">
        <v>96</v>
      </c>
      <c r="J324" s="53" t="s">
        <v>2477</v>
      </c>
      <c r="K324" s="23">
        <v>3.54</v>
      </c>
      <c r="L324" s="14" t="s">
        <v>49</v>
      </c>
      <c r="M324" s="13">
        <v>2.5000000000000001E-2</v>
      </c>
      <c r="N324" s="13">
        <v>5.3900000000000003E-2</v>
      </c>
      <c r="O324" s="23">
        <v>1472100</v>
      </c>
      <c r="P324" s="25">
        <v>91.27</v>
      </c>
      <c r="Q324" s="23">
        <v>0</v>
      </c>
      <c r="R324" s="23">
        <v>1343.5856699999999</v>
      </c>
      <c r="S324" s="13">
        <v>1.730320992E-3</v>
      </c>
      <c r="T324" s="13">
        <f t="shared" si="9"/>
        <v>1.4737645590036847E-3</v>
      </c>
      <c r="U324" s="61">
        <f>+R324/'סכום נכסי הקרן'!$C$42</f>
        <v>3.6405407826067159E-4</v>
      </c>
    </row>
    <row r="325" spans="2:21" ht="13.5" thickBot="1" x14ac:dyDescent="0.25">
      <c r="B325" s="57" t="s">
        <v>902</v>
      </c>
      <c r="C325" s="14" t="s">
        <v>903</v>
      </c>
      <c r="D325" s="14" t="s">
        <v>162</v>
      </c>
      <c r="E325" s="14" t="s">
        <v>239</v>
      </c>
      <c r="F325" s="21">
        <v>1696</v>
      </c>
      <c r="G325" s="14" t="s">
        <v>525</v>
      </c>
      <c r="H325" s="14" t="s">
        <v>589</v>
      </c>
      <c r="I325" s="14" t="s">
        <v>284</v>
      </c>
      <c r="J325" s="53" t="s">
        <v>2477</v>
      </c>
      <c r="K325" s="23">
        <v>0.01</v>
      </c>
      <c r="L325" s="14" t="s">
        <v>49</v>
      </c>
      <c r="M325" s="13">
        <v>3.61E-2</v>
      </c>
      <c r="N325" s="13">
        <v>0.47810000000000002</v>
      </c>
      <c r="O325" s="23">
        <v>123000</v>
      </c>
      <c r="P325" s="25">
        <v>101.37</v>
      </c>
      <c r="Q325" s="23">
        <v>0</v>
      </c>
      <c r="R325" s="23">
        <v>124.68510000000001</v>
      </c>
      <c r="S325" s="13">
        <v>3.0673316699999999E-3</v>
      </c>
      <c r="T325" s="13">
        <f t="shared" si="9"/>
        <v>1.36765734793696E-4</v>
      </c>
      <c r="U325" s="61">
        <f>+R325/'סכום נכסי הקרן'!$C$42</f>
        <v>3.3784313249887272E-5</v>
      </c>
    </row>
    <row r="326" spans="2:21" ht="13.5" thickBot="1" x14ac:dyDescent="0.25">
      <c r="B326" s="57" t="s">
        <v>904</v>
      </c>
      <c r="C326" s="14" t="s">
        <v>905</v>
      </c>
      <c r="D326" s="14" t="s">
        <v>162</v>
      </c>
      <c r="E326" s="14" t="s">
        <v>239</v>
      </c>
      <c r="F326" s="21">
        <v>1729</v>
      </c>
      <c r="G326" s="14" t="s">
        <v>348</v>
      </c>
      <c r="H326" s="14" t="s">
        <v>592</v>
      </c>
      <c r="I326" s="14" t="s">
        <v>96</v>
      </c>
      <c r="J326" s="53" t="s">
        <v>2477</v>
      </c>
      <c r="K326" s="23">
        <v>0.5</v>
      </c>
      <c r="L326" s="14" t="s">
        <v>49</v>
      </c>
      <c r="M326" s="13">
        <v>6.5000000000000002E-2</v>
      </c>
      <c r="N326" s="13">
        <v>0.10050000000000001</v>
      </c>
      <c r="O326" s="23">
        <v>592555.87</v>
      </c>
      <c r="P326" s="25">
        <v>98.46</v>
      </c>
      <c r="Q326" s="23">
        <v>0</v>
      </c>
      <c r="R326" s="23">
        <v>583.43051000000003</v>
      </c>
      <c r="S326" s="13">
        <v>4.2639627040000003E-3</v>
      </c>
      <c r="T326" s="13">
        <f t="shared" si="9"/>
        <v>6.3995860292216796E-4</v>
      </c>
      <c r="U326" s="61">
        <f>+R326/'סכום נכסי הקרן'!$C$42</f>
        <v>1.5808463969938259E-4</v>
      </c>
    </row>
    <row r="327" spans="2:21" ht="13.5" thickBot="1" x14ac:dyDescent="0.25">
      <c r="B327" s="57" t="s">
        <v>906</v>
      </c>
      <c r="C327" s="14" t="s">
        <v>907</v>
      </c>
      <c r="D327" s="14" t="s">
        <v>162</v>
      </c>
      <c r="E327" s="14" t="s">
        <v>239</v>
      </c>
      <c r="F327" s="21">
        <v>1264</v>
      </c>
      <c r="G327" s="14" t="s">
        <v>348</v>
      </c>
      <c r="H327" s="14" t="s">
        <v>589</v>
      </c>
      <c r="I327" s="14" t="s">
        <v>284</v>
      </c>
      <c r="J327" s="53" t="s">
        <v>2477</v>
      </c>
      <c r="K327" s="23">
        <v>3.14</v>
      </c>
      <c r="L327" s="14" t="s">
        <v>49</v>
      </c>
      <c r="M327" s="13">
        <v>2.8500000000000001E-2</v>
      </c>
      <c r="N327" s="13">
        <v>5.5E-2</v>
      </c>
      <c r="O327" s="23">
        <v>370848.27</v>
      </c>
      <c r="P327" s="25">
        <v>92.51</v>
      </c>
      <c r="Q327" s="23">
        <v>0</v>
      </c>
      <c r="R327" s="23">
        <v>343.07173</v>
      </c>
      <c r="S327" s="13">
        <v>7.24245105E-4</v>
      </c>
      <c r="T327" s="13">
        <f t="shared" si="9"/>
        <v>3.7631166226272811E-4</v>
      </c>
      <c r="U327" s="61">
        <f>+R327/'סכום נכסי הקרן'!$C$42</f>
        <v>9.2957721439857274E-5</v>
      </c>
    </row>
    <row r="328" spans="2:21" ht="13.5" thickBot="1" x14ac:dyDescent="0.25">
      <c r="B328" s="57" t="s">
        <v>908</v>
      </c>
      <c r="C328" s="14" t="s">
        <v>909</v>
      </c>
      <c r="D328" s="14" t="s">
        <v>162</v>
      </c>
      <c r="E328" s="14" t="s">
        <v>239</v>
      </c>
      <c r="F328" s="21">
        <v>422</v>
      </c>
      <c r="G328" s="14" t="s">
        <v>525</v>
      </c>
      <c r="H328" s="14" t="s">
        <v>589</v>
      </c>
      <c r="I328" s="14" t="s">
        <v>284</v>
      </c>
      <c r="J328" s="53" t="s">
        <v>2477</v>
      </c>
      <c r="K328" s="23">
        <v>0.49</v>
      </c>
      <c r="L328" s="14" t="s">
        <v>49</v>
      </c>
      <c r="M328" s="13">
        <v>3.2399999999999998E-2</v>
      </c>
      <c r="N328" s="13">
        <v>9.6199999999999994E-2</v>
      </c>
      <c r="O328" s="23">
        <v>1076083.08</v>
      </c>
      <c r="P328" s="25">
        <v>97.12</v>
      </c>
      <c r="Q328" s="23">
        <v>0</v>
      </c>
      <c r="R328" s="23">
        <v>1045.0918899999999</v>
      </c>
      <c r="S328" s="13">
        <v>9.3801455129999996E-3</v>
      </c>
      <c r="T328" s="13">
        <f t="shared" si="9"/>
        <v>1.1463499669389727E-3</v>
      </c>
      <c r="U328" s="61">
        <f>+R328/'סכום נכסי הקרן'!$C$42</f>
        <v>2.8317506892705486E-4</v>
      </c>
    </row>
    <row r="329" spans="2:21" ht="13.5" thickBot="1" x14ac:dyDescent="0.25">
      <c r="B329" s="57" t="s">
        <v>910</v>
      </c>
      <c r="C329" s="14" t="s">
        <v>911</v>
      </c>
      <c r="D329" s="14" t="s">
        <v>162</v>
      </c>
      <c r="E329" s="14" t="s">
        <v>239</v>
      </c>
      <c r="F329" s="21">
        <v>1622</v>
      </c>
      <c r="G329" s="14" t="s">
        <v>499</v>
      </c>
      <c r="H329" s="14" t="s">
        <v>589</v>
      </c>
      <c r="I329" s="14" t="s">
        <v>284</v>
      </c>
      <c r="J329" s="53" t="s">
        <v>2477</v>
      </c>
      <c r="K329" s="23">
        <v>1.1599999999999999</v>
      </c>
      <c r="L329" s="14" t="s">
        <v>49</v>
      </c>
      <c r="M329" s="13">
        <v>7.0000000000000007E-2</v>
      </c>
      <c r="N329" s="13">
        <v>9.3899999999999997E-2</v>
      </c>
      <c r="O329" s="23">
        <v>2882764</v>
      </c>
      <c r="P329" s="25">
        <v>99.3</v>
      </c>
      <c r="Q329" s="23">
        <v>0</v>
      </c>
      <c r="R329" s="23">
        <v>2862.5846499999998</v>
      </c>
      <c r="S329" s="13">
        <v>4.8046066660000003E-3</v>
      </c>
      <c r="T329" s="13">
        <f t="shared" si="9"/>
        <v>3.1399380765336441E-3</v>
      </c>
      <c r="U329" s="61">
        <f>+R329/'סכום נכסי הקרן'!$C$42</f>
        <v>7.7563763849825614E-4</v>
      </c>
    </row>
    <row r="330" spans="2:21" ht="13.5" thickBot="1" x14ac:dyDescent="0.25">
      <c r="B330" s="57" t="s">
        <v>912</v>
      </c>
      <c r="C330" s="14" t="s">
        <v>913</v>
      </c>
      <c r="D330" s="14" t="s">
        <v>162</v>
      </c>
      <c r="E330" s="14" t="s">
        <v>239</v>
      </c>
      <c r="F330" s="21">
        <v>2360</v>
      </c>
      <c r="G330" s="14" t="s">
        <v>499</v>
      </c>
      <c r="H330" s="14" t="s">
        <v>589</v>
      </c>
      <c r="I330" s="14" t="s">
        <v>284</v>
      </c>
      <c r="J330" s="53" t="s">
        <v>2477</v>
      </c>
      <c r="K330" s="23">
        <v>2.94</v>
      </c>
      <c r="L330" s="14" t="s">
        <v>49</v>
      </c>
      <c r="M330" s="13">
        <v>4.53E-2</v>
      </c>
      <c r="N330" s="13">
        <v>5.6000000000000001E-2</v>
      </c>
      <c r="O330" s="23">
        <v>3397734</v>
      </c>
      <c r="P330" s="25">
        <v>97.2</v>
      </c>
      <c r="Q330" s="23">
        <v>0</v>
      </c>
      <c r="R330" s="23">
        <v>3302.5974500000002</v>
      </c>
      <c r="S330" s="13">
        <v>4.8539057140000001E-3</v>
      </c>
      <c r="T330" s="13">
        <f t="shared" si="9"/>
        <v>3.622583347786036E-3</v>
      </c>
      <c r="U330" s="61">
        <f>+R330/'סכום נכסי הקרן'!$C$42</f>
        <v>8.9486223124558525E-4</v>
      </c>
    </row>
    <row r="331" spans="2:21" ht="13.5" thickBot="1" x14ac:dyDescent="0.25">
      <c r="B331" s="57" t="s">
        <v>914</v>
      </c>
      <c r="C331" s="14" t="s">
        <v>915</v>
      </c>
      <c r="D331" s="14" t="s">
        <v>162</v>
      </c>
      <c r="E331" s="14" t="s">
        <v>239</v>
      </c>
      <c r="F331" s="21">
        <v>1422</v>
      </c>
      <c r="G331" s="14" t="s">
        <v>446</v>
      </c>
      <c r="H331" s="14" t="s">
        <v>589</v>
      </c>
      <c r="I331" s="14" t="s">
        <v>284</v>
      </c>
      <c r="J331" s="53" t="s">
        <v>2477</v>
      </c>
      <c r="K331" s="23">
        <v>2.78</v>
      </c>
      <c r="L331" s="14" t="s">
        <v>49</v>
      </c>
      <c r="M331" s="13">
        <v>3.6499999999999998E-2</v>
      </c>
      <c r="N331" s="13">
        <v>5.2999999999999999E-2</v>
      </c>
      <c r="O331" s="23">
        <v>1361292</v>
      </c>
      <c r="P331" s="25">
        <v>96.07</v>
      </c>
      <c r="Q331" s="23">
        <v>0</v>
      </c>
      <c r="R331" s="23">
        <v>1307.79322</v>
      </c>
      <c r="S331" s="13">
        <v>6.7733833900000004E-4</v>
      </c>
      <c r="T331" s="13">
        <f t="shared" si="9"/>
        <v>1.4345042085342492E-3</v>
      </c>
      <c r="U331" s="61">
        <f>+R331/'סכום נכסי הקרן'!$C$42</f>
        <v>3.5435585976639343E-4</v>
      </c>
    </row>
    <row r="332" spans="2:21" ht="13.5" thickBot="1" x14ac:dyDescent="0.25">
      <c r="B332" s="57" t="s">
        <v>916</v>
      </c>
      <c r="C332" s="14" t="s">
        <v>917</v>
      </c>
      <c r="D332" s="14" t="s">
        <v>162</v>
      </c>
      <c r="E332" s="14" t="s">
        <v>239</v>
      </c>
      <c r="F332" s="21">
        <v>1361</v>
      </c>
      <c r="G332" s="14" t="s">
        <v>314</v>
      </c>
      <c r="H332" s="14" t="s">
        <v>589</v>
      </c>
      <c r="I332" s="14" t="s">
        <v>284</v>
      </c>
      <c r="J332" s="53" t="s">
        <v>2477</v>
      </c>
      <c r="K332" s="23">
        <v>3.33</v>
      </c>
      <c r="L332" s="14" t="s">
        <v>49</v>
      </c>
      <c r="M332" s="13">
        <v>7.2499999999999995E-2</v>
      </c>
      <c r="N332" s="13">
        <v>5.8299999999999998E-2</v>
      </c>
      <c r="O332" s="23">
        <v>3939000</v>
      </c>
      <c r="P332" s="25">
        <v>106.22</v>
      </c>
      <c r="Q332" s="23">
        <v>0</v>
      </c>
      <c r="R332" s="23">
        <v>4184.0057999999999</v>
      </c>
      <c r="S332" s="13">
        <v>4.9237500000000002E-3</v>
      </c>
      <c r="T332" s="13">
        <f t="shared" si="9"/>
        <v>4.5893906137789188E-3</v>
      </c>
      <c r="U332" s="61">
        <f>+R332/'סכום נכסי הקרן'!$C$42</f>
        <v>1.1336860826718284E-3</v>
      </c>
    </row>
    <row r="333" spans="2:21" ht="13.5" thickBot="1" x14ac:dyDescent="0.25">
      <c r="B333" s="57" t="s">
        <v>918</v>
      </c>
      <c r="C333" s="14" t="s">
        <v>919</v>
      </c>
      <c r="D333" s="14" t="s">
        <v>162</v>
      </c>
      <c r="E333" s="14" t="s">
        <v>239</v>
      </c>
      <c r="F333" s="21">
        <v>1095</v>
      </c>
      <c r="G333" s="14" t="s">
        <v>720</v>
      </c>
      <c r="H333" s="14" t="s">
        <v>589</v>
      </c>
      <c r="I333" s="14" t="s">
        <v>284</v>
      </c>
      <c r="J333" s="53" t="s">
        <v>2477</v>
      </c>
      <c r="K333" s="23">
        <v>3.29</v>
      </c>
      <c r="L333" s="14" t="s">
        <v>49</v>
      </c>
      <c r="M333" s="13">
        <v>6.7500000000000004E-2</v>
      </c>
      <c r="N333" s="13">
        <v>5.7000000000000002E-2</v>
      </c>
      <c r="O333" s="23">
        <v>4530661.63</v>
      </c>
      <c r="P333" s="25">
        <v>106.55</v>
      </c>
      <c r="Q333" s="23">
        <v>0</v>
      </c>
      <c r="R333" s="23">
        <v>4827.4199699999999</v>
      </c>
      <c r="S333" s="13">
        <v>2.5889495019999998E-3</v>
      </c>
      <c r="T333" s="13">
        <f t="shared" si="9"/>
        <v>5.2951446432237042E-3</v>
      </c>
      <c r="U333" s="61">
        <f>+R333/'סכום נכסי הקרן'!$C$42</f>
        <v>1.3080237209998741E-3</v>
      </c>
    </row>
    <row r="334" spans="2:21" ht="13.5" thickBot="1" x14ac:dyDescent="0.25">
      <c r="B334" s="57" t="s">
        <v>920</v>
      </c>
      <c r="C334" s="14" t="s">
        <v>921</v>
      </c>
      <c r="D334" s="14" t="s">
        <v>162</v>
      </c>
      <c r="E334" s="14" t="s">
        <v>239</v>
      </c>
      <c r="F334" s="21">
        <v>1944</v>
      </c>
      <c r="G334" s="14" t="s">
        <v>525</v>
      </c>
      <c r="H334" s="14" t="s">
        <v>589</v>
      </c>
      <c r="I334" s="14" t="s">
        <v>284</v>
      </c>
      <c r="J334" s="53" t="s">
        <v>2477</v>
      </c>
      <c r="K334" s="23">
        <v>1.4</v>
      </c>
      <c r="L334" s="14" t="s">
        <v>49</v>
      </c>
      <c r="M334" s="13">
        <v>9.7000000000000003E-2</v>
      </c>
      <c r="N334" s="13">
        <v>7.6100000000000001E-2</v>
      </c>
      <c r="O334" s="23">
        <v>1303500</v>
      </c>
      <c r="P334" s="25">
        <v>103.21</v>
      </c>
      <c r="Q334" s="23">
        <v>0</v>
      </c>
      <c r="R334" s="23">
        <v>1345.3423499999999</v>
      </c>
      <c r="S334" s="13">
        <v>1.1212903224999999E-2</v>
      </c>
      <c r="T334" s="13">
        <f t="shared" si="9"/>
        <v>1.4756914422559529E-3</v>
      </c>
      <c r="U334" s="61">
        <f>+R334/'סכום נכסי הקרן'!$C$42</f>
        <v>3.6453006318108158E-4</v>
      </c>
    </row>
    <row r="335" spans="2:21" ht="13.5" thickBot="1" x14ac:dyDescent="0.25">
      <c r="B335" s="57" t="s">
        <v>922</v>
      </c>
      <c r="C335" s="14" t="s">
        <v>923</v>
      </c>
      <c r="D335" s="14" t="s">
        <v>162</v>
      </c>
      <c r="E335" s="14" t="s">
        <v>239</v>
      </c>
      <c r="F335" s="21">
        <v>1828</v>
      </c>
      <c r="G335" s="14" t="s">
        <v>525</v>
      </c>
      <c r="H335" s="14" t="s">
        <v>589</v>
      </c>
      <c r="I335" s="14" t="s">
        <v>284</v>
      </c>
      <c r="J335" s="53" t="s">
        <v>2477</v>
      </c>
      <c r="K335" s="23">
        <v>1.63</v>
      </c>
      <c r="L335" s="14" t="s">
        <v>49</v>
      </c>
      <c r="M335" s="13">
        <v>7.1499999999999994E-2</v>
      </c>
      <c r="N335" s="13">
        <v>8.6499999999999994E-2</v>
      </c>
      <c r="O335" s="23">
        <v>1500000</v>
      </c>
      <c r="P335" s="25">
        <v>99.7</v>
      </c>
      <c r="Q335" s="23">
        <v>0</v>
      </c>
      <c r="R335" s="23">
        <v>1495.5</v>
      </c>
      <c r="S335" s="13">
        <v>4.6874999999999998E-3</v>
      </c>
      <c r="T335" s="13">
        <f t="shared" si="9"/>
        <v>1.64039774106106E-3</v>
      </c>
      <c r="U335" s="61">
        <f>+R335/'סכום נכסי הקרן'!$C$42</f>
        <v>4.0521634473731358E-4</v>
      </c>
    </row>
    <row r="336" spans="2:21" ht="13.5" thickBot="1" x14ac:dyDescent="0.25">
      <c r="B336" s="57" t="s">
        <v>924</v>
      </c>
      <c r="C336" s="14" t="s">
        <v>925</v>
      </c>
      <c r="D336" s="14" t="s">
        <v>162</v>
      </c>
      <c r="E336" s="14" t="s">
        <v>239</v>
      </c>
      <c r="F336" s="21">
        <v>1828</v>
      </c>
      <c r="G336" s="14" t="s">
        <v>525</v>
      </c>
      <c r="H336" s="14" t="s">
        <v>589</v>
      </c>
      <c r="I336" s="14" t="s">
        <v>284</v>
      </c>
      <c r="J336" s="53" t="s">
        <v>2477</v>
      </c>
      <c r="K336" s="23">
        <v>3.12</v>
      </c>
      <c r="L336" s="14" t="s">
        <v>49</v>
      </c>
      <c r="M336" s="13">
        <v>7.22E-2</v>
      </c>
      <c r="N336" s="13">
        <v>7.46E-2</v>
      </c>
      <c r="O336" s="23">
        <v>299000</v>
      </c>
      <c r="P336" s="25">
        <v>102.39</v>
      </c>
      <c r="Q336" s="23">
        <v>0</v>
      </c>
      <c r="R336" s="23">
        <v>306.14609999999999</v>
      </c>
      <c r="S336" s="13">
        <v>1.9671052630000001E-3</v>
      </c>
      <c r="T336" s="13">
        <f t="shared" si="9"/>
        <v>3.3580833893323526E-4</v>
      </c>
      <c r="U336" s="61">
        <f>+R336/'סכום נכסי הקרן'!$C$42</f>
        <v>8.2952459777722542E-5</v>
      </c>
    </row>
    <row r="337" spans="2:21" ht="13.5" thickBot="1" x14ac:dyDescent="0.25">
      <c r="B337" s="57" t="s">
        <v>926</v>
      </c>
      <c r="C337" s="14" t="s">
        <v>927</v>
      </c>
      <c r="D337" s="14" t="s">
        <v>162</v>
      </c>
      <c r="E337" s="14" t="s">
        <v>239</v>
      </c>
      <c r="F337" s="21">
        <v>1688</v>
      </c>
      <c r="G337" s="14" t="s">
        <v>720</v>
      </c>
      <c r="H337" s="14" t="s">
        <v>592</v>
      </c>
      <c r="I337" s="14" t="s">
        <v>96</v>
      </c>
      <c r="J337" s="53" t="s">
        <v>2477</v>
      </c>
      <c r="K337" s="23">
        <v>2.12</v>
      </c>
      <c r="L337" s="14" t="s">
        <v>49</v>
      </c>
      <c r="M337" s="13">
        <v>6.5000000000000002E-2</v>
      </c>
      <c r="N337" s="13">
        <v>5.6599999999999998E-2</v>
      </c>
      <c r="O337" s="23">
        <v>5671244</v>
      </c>
      <c r="P337" s="25">
        <v>101.9</v>
      </c>
      <c r="Q337" s="23">
        <v>0</v>
      </c>
      <c r="R337" s="23">
        <v>5778.9976399999996</v>
      </c>
      <c r="S337" s="13">
        <v>8.1017771419999995E-3</v>
      </c>
      <c r="T337" s="13">
        <f t="shared" ref="T337:T386" si="10">+R337/$R$11</f>
        <v>6.3389198757961857E-3</v>
      </c>
      <c r="U337" s="61">
        <f>+R337/'סכום נכסי הקרן'!$C$42</f>
        <v>1.5658604479614586E-3</v>
      </c>
    </row>
    <row r="338" spans="2:21" ht="13.5" thickBot="1" x14ac:dyDescent="0.25">
      <c r="B338" s="57" t="s">
        <v>928</v>
      </c>
      <c r="C338" s="14" t="s">
        <v>929</v>
      </c>
      <c r="D338" s="14" t="s">
        <v>162</v>
      </c>
      <c r="E338" s="14" t="s">
        <v>239</v>
      </c>
      <c r="F338" s="21">
        <v>1688</v>
      </c>
      <c r="G338" s="14" t="s">
        <v>720</v>
      </c>
      <c r="H338" s="14" t="s">
        <v>592</v>
      </c>
      <c r="I338" s="14" t="s">
        <v>96</v>
      </c>
      <c r="J338" s="53" t="s">
        <v>2477</v>
      </c>
      <c r="K338" s="23">
        <v>2.99</v>
      </c>
      <c r="L338" s="14" t="s">
        <v>49</v>
      </c>
      <c r="M338" s="13">
        <v>5.2499999999999998E-2</v>
      </c>
      <c r="N338" s="13">
        <v>6.4299999999999996E-2</v>
      </c>
      <c r="O338" s="23">
        <v>500000</v>
      </c>
      <c r="P338" s="25">
        <v>99.23</v>
      </c>
      <c r="Q338" s="23">
        <v>0</v>
      </c>
      <c r="R338" s="23">
        <v>496.15</v>
      </c>
      <c r="S338" s="13">
        <v>1.5151515150000001E-3</v>
      </c>
      <c r="T338" s="13">
        <f t="shared" si="10"/>
        <v>5.4422155749076883E-4</v>
      </c>
      <c r="U338" s="61">
        <f>+R338/'סכום נכסי הקרן'!$C$42</f>
        <v>1.3443536572478644E-4</v>
      </c>
    </row>
    <row r="339" spans="2:21" ht="13.5" thickBot="1" x14ac:dyDescent="0.25">
      <c r="B339" s="57" t="s">
        <v>930</v>
      </c>
      <c r="C339" s="14" t="s">
        <v>931</v>
      </c>
      <c r="D339" s="14" t="s">
        <v>162</v>
      </c>
      <c r="E339" s="14" t="s">
        <v>239</v>
      </c>
      <c r="F339" s="21">
        <v>1930</v>
      </c>
      <c r="G339" s="14" t="s">
        <v>314</v>
      </c>
      <c r="H339" s="14" t="s">
        <v>589</v>
      </c>
      <c r="I339" s="14" t="s">
        <v>284</v>
      </c>
      <c r="J339" s="53" t="s">
        <v>2477</v>
      </c>
      <c r="K339" s="23">
        <v>4.8</v>
      </c>
      <c r="L339" s="14" t="s">
        <v>49</v>
      </c>
      <c r="M339" s="13">
        <v>6.7699999999999996E-2</v>
      </c>
      <c r="N339" s="13">
        <v>5.96E-2</v>
      </c>
      <c r="O339" s="23">
        <v>4792000</v>
      </c>
      <c r="P339" s="25">
        <v>107.02</v>
      </c>
      <c r="Q339" s="23">
        <v>0</v>
      </c>
      <c r="R339" s="23">
        <v>5128.3984</v>
      </c>
      <c r="S339" s="13">
        <v>6.3893333329999996E-3</v>
      </c>
      <c r="T339" s="13">
        <f t="shared" si="10"/>
        <v>5.6252846209435999E-3</v>
      </c>
      <c r="U339" s="61">
        <f>+R339/'סכום נכסי הקרן'!$C$42</f>
        <v>1.3895759638948093E-3</v>
      </c>
    </row>
    <row r="340" spans="2:21" ht="13.5" thickBot="1" x14ac:dyDescent="0.25">
      <c r="B340" s="57" t="s">
        <v>932</v>
      </c>
      <c r="C340" s="14" t="s">
        <v>933</v>
      </c>
      <c r="D340" s="14" t="s">
        <v>162</v>
      </c>
      <c r="E340" s="14" t="s">
        <v>239</v>
      </c>
      <c r="F340" s="21">
        <v>1496</v>
      </c>
      <c r="G340" s="14" t="s">
        <v>240</v>
      </c>
      <c r="H340" s="14" t="s">
        <v>589</v>
      </c>
      <c r="I340" s="14" t="s">
        <v>284</v>
      </c>
      <c r="J340" s="53" t="s">
        <v>2477</v>
      </c>
      <c r="K340" s="23">
        <v>3.42</v>
      </c>
      <c r="L340" s="14" t="s">
        <v>49</v>
      </c>
      <c r="M340" s="13">
        <v>4.1000000000000002E-2</v>
      </c>
      <c r="N340" s="13">
        <v>6.1100000000000002E-2</v>
      </c>
      <c r="O340" s="23">
        <v>2991490.54</v>
      </c>
      <c r="P340" s="25">
        <v>94.37</v>
      </c>
      <c r="Q340" s="23">
        <v>0</v>
      </c>
      <c r="R340" s="23">
        <v>2823.0696200000002</v>
      </c>
      <c r="S340" s="13">
        <v>6.9167521349999999E-3</v>
      </c>
      <c r="T340" s="13">
        <f t="shared" si="10"/>
        <v>3.0965944684092982E-3</v>
      </c>
      <c r="U340" s="61">
        <f>+R340/'סכום נכסי הקרן'!$C$42</f>
        <v>7.6493076051845999E-4</v>
      </c>
    </row>
    <row r="341" spans="2:21" ht="13.5" thickBot="1" x14ac:dyDescent="0.25">
      <c r="B341" s="57" t="s">
        <v>934</v>
      </c>
      <c r="C341" s="14" t="s">
        <v>935</v>
      </c>
      <c r="D341" s="14" t="s">
        <v>162</v>
      </c>
      <c r="E341" s="14" t="s">
        <v>239</v>
      </c>
      <c r="F341" s="21">
        <v>444</v>
      </c>
      <c r="G341" s="14" t="s">
        <v>499</v>
      </c>
      <c r="H341" s="14" t="s">
        <v>936</v>
      </c>
      <c r="I341" s="14" t="s">
        <v>284</v>
      </c>
      <c r="J341" s="53" t="s">
        <v>2477</v>
      </c>
      <c r="K341" s="23">
        <v>2.02</v>
      </c>
      <c r="L341" s="14" t="s">
        <v>49</v>
      </c>
      <c r="M341" s="13">
        <v>6.9000000000000006E-2</v>
      </c>
      <c r="N341" s="13">
        <v>6.3799999999999996E-2</v>
      </c>
      <c r="O341" s="23">
        <v>344000</v>
      </c>
      <c r="P341" s="25">
        <v>103.24</v>
      </c>
      <c r="Q341" s="23">
        <v>0</v>
      </c>
      <c r="R341" s="23">
        <v>355.1456</v>
      </c>
      <c r="S341" s="13">
        <v>3.4399999999999999E-3</v>
      </c>
      <c r="T341" s="13">
        <f t="shared" si="10"/>
        <v>3.8955535940339336E-4</v>
      </c>
      <c r="U341" s="61">
        <f>+R341/'סכום נכסי הקרן'!$C$42</f>
        <v>9.6229222254456745E-5</v>
      </c>
    </row>
    <row r="342" spans="2:21" ht="13.5" thickBot="1" x14ac:dyDescent="0.25">
      <c r="B342" s="57" t="s">
        <v>937</v>
      </c>
      <c r="C342" s="14" t="s">
        <v>938</v>
      </c>
      <c r="D342" s="14" t="s">
        <v>162</v>
      </c>
      <c r="E342" s="14" t="s">
        <v>239</v>
      </c>
      <c r="F342" s="21">
        <v>1632</v>
      </c>
      <c r="G342" s="14" t="s">
        <v>348</v>
      </c>
      <c r="H342" s="14" t="s">
        <v>936</v>
      </c>
      <c r="I342" s="14" t="s">
        <v>284</v>
      </c>
      <c r="J342" s="53" t="s">
        <v>2477</v>
      </c>
      <c r="K342" s="23">
        <v>1.06</v>
      </c>
      <c r="L342" s="14" t="s">
        <v>49</v>
      </c>
      <c r="M342" s="13">
        <v>7.7499999999999999E-2</v>
      </c>
      <c r="N342" s="13">
        <v>8.5300000000000001E-2</v>
      </c>
      <c r="O342" s="23">
        <v>1401890</v>
      </c>
      <c r="P342" s="25">
        <v>102.25</v>
      </c>
      <c r="Q342" s="23">
        <v>0</v>
      </c>
      <c r="R342" s="23">
        <v>1433.4325200000001</v>
      </c>
      <c r="S342" s="13">
        <v>9.1627396249999993E-3</v>
      </c>
      <c r="T342" s="13">
        <f t="shared" si="10"/>
        <v>1.5723165949658728E-3</v>
      </c>
      <c r="U342" s="61">
        <f>+R342/'סכום נכסי הקרן'!$C$42</f>
        <v>3.883987202821773E-4</v>
      </c>
    </row>
    <row r="343" spans="2:21" ht="13.5" thickBot="1" x14ac:dyDescent="0.25">
      <c r="B343" s="57" t="s">
        <v>939</v>
      </c>
      <c r="C343" s="14" t="s">
        <v>940</v>
      </c>
      <c r="D343" s="14" t="s">
        <v>162</v>
      </c>
      <c r="E343" s="14" t="s">
        <v>239</v>
      </c>
      <c r="F343" s="21">
        <v>1632</v>
      </c>
      <c r="G343" s="14" t="s">
        <v>348</v>
      </c>
      <c r="H343" s="14" t="s">
        <v>936</v>
      </c>
      <c r="I343" s="14" t="s">
        <v>284</v>
      </c>
      <c r="J343" s="53" t="s">
        <v>2477</v>
      </c>
      <c r="K343" s="23">
        <v>1.42</v>
      </c>
      <c r="L343" s="14" t="s">
        <v>49</v>
      </c>
      <c r="M343" s="13">
        <v>0.1115</v>
      </c>
      <c r="N343" s="13">
        <v>7.9899999999999999E-2</v>
      </c>
      <c r="O343" s="23">
        <v>930000</v>
      </c>
      <c r="P343" s="25">
        <v>107.54</v>
      </c>
      <c r="Q343" s="23">
        <v>0</v>
      </c>
      <c r="R343" s="23">
        <v>1000.122</v>
      </c>
      <c r="S343" s="13">
        <v>1.3059596697000001E-2</v>
      </c>
      <c r="T343" s="13">
        <f t="shared" si="10"/>
        <v>1.0970229820029885E-3</v>
      </c>
      <c r="U343" s="61">
        <f>+R343/'סכום נכסי הקרן'!$C$42</f>
        <v>2.7099015789459815E-4</v>
      </c>
    </row>
    <row r="344" spans="2:21" ht="13.5" thickBot="1" x14ac:dyDescent="0.25">
      <c r="B344" s="57" t="s">
        <v>941</v>
      </c>
      <c r="C344" s="14" t="s">
        <v>942</v>
      </c>
      <c r="D344" s="14" t="s">
        <v>162</v>
      </c>
      <c r="E344" s="14" t="s">
        <v>239</v>
      </c>
      <c r="F344" s="21">
        <v>823</v>
      </c>
      <c r="G344" s="14" t="s">
        <v>499</v>
      </c>
      <c r="H344" s="14" t="s">
        <v>625</v>
      </c>
      <c r="I344" s="14" t="s">
        <v>96</v>
      </c>
      <c r="J344" s="53" t="s">
        <v>2477</v>
      </c>
      <c r="K344" s="23">
        <v>1</v>
      </c>
      <c r="L344" s="14" t="s">
        <v>49</v>
      </c>
      <c r="M344" s="13">
        <v>1.4999999999999999E-2</v>
      </c>
      <c r="N344" s="13">
        <v>5.4199999999999998E-2</v>
      </c>
      <c r="O344" s="23">
        <v>9.1300000000000008</v>
      </c>
      <c r="P344" s="25">
        <v>96.3</v>
      </c>
      <c r="Q344" s="23">
        <v>0</v>
      </c>
      <c r="R344" s="23">
        <v>8.7899999999999992E-3</v>
      </c>
      <c r="S344" s="13">
        <v>1.64106818979843E-7</v>
      </c>
      <c r="T344" s="13">
        <f t="shared" si="10"/>
        <v>9.6416557298072324E-9</v>
      </c>
      <c r="U344" s="61">
        <f>+R344/'סכום נכסי הקרן'!$C$42</f>
        <v>2.3817129189174094E-9</v>
      </c>
    </row>
    <row r="345" spans="2:21" ht="13.5" thickBot="1" x14ac:dyDescent="0.25">
      <c r="B345" s="57" t="s">
        <v>943</v>
      </c>
      <c r="C345" s="14" t="s">
        <v>944</v>
      </c>
      <c r="D345" s="14" t="s">
        <v>162</v>
      </c>
      <c r="E345" s="14" t="s">
        <v>239</v>
      </c>
      <c r="F345" s="21">
        <v>1787</v>
      </c>
      <c r="G345" s="14" t="s">
        <v>525</v>
      </c>
      <c r="H345" s="14" t="s">
        <v>625</v>
      </c>
      <c r="I345" s="14" t="s">
        <v>96</v>
      </c>
      <c r="J345" s="53" t="s">
        <v>2477</v>
      </c>
      <c r="K345" s="23">
        <v>0.76</v>
      </c>
      <c r="L345" s="14" t="s">
        <v>49</v>
      </c>
      <c r="M345" s="13">
        <v>4.9000000000000002E-2</v>
      </c>
      <c r="N345" s="13">
        <v>0.15840000000000001</v>
      </c>
      <c r="O345" s="23">
        <v>542002.38</v>
      </c>
      <c r="P345" s="25">
        <v>92.73</v>
      </c>
      <c r="Q345" s="23">
        <v>0</v>
      </c>
      <c r="R345" s="23">
        <v>502.59881000000001</v>
      </c>
      <c r="S345" s="13">
        <v>7.4244398410000002E-3</v>
      </c>
      <c r="T345" s="13">
        <f t="shared" si="10"/>
        <v>5.5129518728450479E-4</v>
      </c>
      <c r="U345" s="61">
        <f>+R345/'סכום נכסי הקרן'!$C$42</f>
        <v>1.3618271658811338E-4</v>
      </c>
    </row>
    <row r="346" spans="2:21" ht="13.5" thickBot="1" x14ac:dyDescent="0.25">
      <c r="B346" s="57" t="s">
        <v>945</v>
      </c>
      <c r="C346" s="14" t="s">
        <v>946</v>
      </c>
      <c r="D346" s="14" t="s">
        <v>162</v>
      </c>
      <c r="E346" s="14" t="s">
        <v>239</v>
      </c>
      <c r="F346" s="21">
        <v>1787</v>
      </c>
      <c r="G346" s="14" t="s">
        <v>525</v>
      </c>
      <c r="H346" s="14" t="s">
        <v>625</v>
      </c>
      <c r="I346" s="14" t="s">
        <v>96</v>
      </c>
      <c r="J346" s="53" t="s">
        <v>2477</v>
      </c>
      <c r="K346" s="23">
        <v>2.0499999999999998</v>
      </c>
      <c r="L346" s="14" t="s">
        <v>49</v>
      </c>
      <c r="M346" s="13">
        <v>8.9499999999999996E-2</v>
      </c>
      <c r="N346" s="13">
        <v>0.19589999999999999</v>
      </c>
      <c r="O346" s="23">
        <v>407669</v>
      </c>
      <c r="P346" s="25">
        <v>82.58</v>
      </c>
      <c r="Q346" s="23">
        <v>0</v>
      </c>
      <c r="R346" s="23">
        <v>336.65305999999998</v>
      </c>
      <c r="S346" s="13">
        <v>3.5842460599999999E-3</v>
      </c>
      <c r="T346" s="13">
        <f t="shared" si="10"/>
        <v>3.6927109270832058E-4</v>
      </c>
      <c r="U346" s="61">
        <f>+R346/'סכום נכסי הקרן'!$C$42</f>
        <v>9.1218537223558343E-5</v>
      </c>
    </row>
    <row r="347" spans="2:21" ht="13.5" thickBot="1" x14ac:dyDescent="0.25">
      <c r="B347" s="57" t="s">
        <v>947</v>
      </c>
      <c r="C347" s="14" t="s">
        <v>948</v>
      </c>
      <c r="D347" s="14" t="s">
        <v>162</v>
      </c>
      <c r="E347" s="14" t="s">
        <v>239</v>
      </c>
      <c r="F347" s="21">
        <v>1442</v>
      </c>
      <c r="G347" s="14" t="s">
        <v>499</v>
      </c>
      <c r="H347" s="14" t="s">
        <v>936</v>
      </c>
      <c r="I347" s="14" t="s">
        <v>284</v>
      </c>
      <c r="J347" s="53" t="s">
        <v>2477</v>
      </c>
      <c r="K347" s="23">
        <v>2.64</v>
      </c>
      <c r="L347" s="14" t="s">
        <v>49</v>
      </c>
      <c r="M347" s="13">
        <v>5.5500000000000001E-2</v>
      </c>
      <c r="N347" s="13">
        <v>6.5000000000000002E-2</v>
      </c>
      <c r="O347" s="23">
        <v>500000</v>
      </c>
      <c r="P347" s="25">
        <v>97.66</v>
      </c>
      <c r="Q347" s="23">
        <v>0</v>
      </c>
      <c r="R347" s="23">
        <v>488.3</v>
      </c>
      <c r="S347" s="13">
        <v>3.1250000000000002E-3</v>
      </c>
      <c r="T347" s="13">
        <f t="shared" si="10"/>
        <v>5.3561097757279545E-4</v>
      </c>
      <c r="U347" s="61">
        <f>+R347/'סכום נכסי הקרן'!$C$42</f>
        <v>1.323083524809296E-4</v>
      </c>
    </row>
    <row r="348" spans="2:21" ht="13.5" thickBot="1" x14ac:dyDescent="0.25">
      <c r="B348" s="57" t="s">
        <v>949</v>
      </c>
      <c r="C348" s="14" t="s">
        <v>950</v>
      </c>
      <c r="D348" s="14" t="s">
        <v>162</v>
      </c>
      <c r="E348" s="14" t="s">
        <v>239</v>
      </c>
      <c r="F348" s="21">
        <v>1644</v>
      </c>
      <c r="G348" s="14" t="s">
        <v>499</v>
      </c>
      <c r="H348" s="14" t="s">
        <v>951</v>
      </c>
      <c r="I348" s="14" t="s">
        <v>96</v>
      </c>
      <c r="J348" s="53" t="s">
        <v>2477</v>
      </c>
      <c r="K348" s="23">
        <v>1.2</v>
      </c>
      <c r="L348" s="14" t="s">
        <v>49</v>
      </c>
      <c r="M348" s="13">
        <v>5.0500000000000003E-2</v>
      </c>
      <c r="N348" s="13">
        <v>6.6900000000000001E-2</v>
      </c>
      <c r="O348" s="23">
        <v>232320.02</v>
      </c>
      <c r="P348" s="25">
        <v>99.47</v>
      </c>
      <c r="Q348" s="23">
        <v>0</v>
      </c>
      <c r="R348" s="23">
        <v>231.08872</v>
      </c>
      <c r="S348" s="13">
        <v>2.1120001809999999E-3</v>
      </c>
      <c r="T348" s="13">
        <f t="shared" si="10"/>
        <v>2.5347871231875077E-4</v>
      </c>
      <c r="U348" s="61">
        <f>+R348/'סכום נכסי הקרן'!$C$42</f>
        <v>6.2615129674640271E-5</v>
      </c>
    </row>
    <row r="349" spans="2:21" ht="13.5" thickBot="1" x14ac:dyDescent="0.25">
      <c r="B349" s="57" t="s">
        <v>952</v>
      </c>
      <c r="C349" s="14" t="s">
        <v>953</v>
      </c>
      <c r="D349" s="14" t="s">
        <v>162</v>
      </c>
      <c r="E349" s="14" t="s">
        <v>239</v>
      </c>
      <c r="F349" s="21">
        <v>2352</v>
      </c>
      <c r="G349" s="14" t="s">
        <v>303</v>
      </c>
      <c r="H349" s="14" t="s">
        <v>954</v>
      </c>
      <c r="I349" s="14" t="s">
        <v>284</v>
      </c>
      <c r="J349" s="53" t="s">
        <v>2477</v>
      </c>
      <c r="K349" s="23">
        <v>2.06</v>
      </c>
      <c r="L349" s="14" t="s">
        <v>49</v>
      </c>
      <c r="M349" s="13">
        <v>8.0500000000000002E-2</v>
      </c>
      <c r="N349" s="13">
        <v>0.1077</v>
      </c>
      <c r="O349" s="23">
        <v>179518.59</v>
      </c>
      <c r="P349" s="25">
        <v>95.28</v>
      </c>
      <c r="Q349" s="23">
        <v>7.2256200000000002</v>
      </c>
      <c r="R349" s="23">
        <v>178.27092999999999</v>
      </c>
      <c r="S349" s="13">
        <v>1.668421053E-3</v>
      </c>
      <c r="T349" s="13">
        <f t="shared" si="10"/>
        <v>1.9554345093203231E-4</v>
      </c>
      <c r="U349" s="61">
        <f>+R349/'סכום נכסי הקרן'!$C$42</f>
        <v>4.8303774408239047E-5</v>
      </c>
    </row>
    <row r="350" spans="2:21" ht="13.5" thickBot="1" x14ac:dyDescent="0.25">
      <c r="B350" s="57" t="s">
        <v>955</v>
      </c>
      <c r="C350" s="14" t="s">
        <v>956</v>
      </c>
      <c r="D350" s="14" t="s">
        <v>162</v>
      </c>
      <c r="E350" s="14" t="s">
        <v>239</v>
      </c>
      <c r="F350" s="21">
        <v>1071</v>
      </c>
      <c r="G350" s="14" t="s">
        <v>525</v>
      </c>
      <c r="H350" s="14" t="s">
        <v>954</v>
      </c>
      <c r="I350" s="14" t="s">
        <v>284</v>
      </c>
      <c r="J350" s="53" t="s">
        <v>2477</v>
      </c>
      <c r="K350" s="23">
        <v>1.21</v>
      </c>
      <c r="L350" s="14" t="s">
        <v>49</v>
      </c>
      <c r="M350" s="13">
        <v>3.15E-2</v>
      </c>
      <c r="N350" s="13">
        <v>8.5599999999999996E-2</v>
      </c>
      <c r="O350" s="23">
        <v>1238647.42</v>
      </c>
      <c r="P350" s="25">
        <v>93.99</v>
      </c>
      <c r="Q350" s="23">
        <v>0</v>
      </c>
      <c r="R350" s="23">
        <v>1164.20471</v>
      </c>
      <c r="S350" s="13">
        <v>9.4052486209999994E-3</v>
      </c>
      <c r="T350" s="13">
        <f t="shared" si="10"/>
        <v>1.2770035281956845E-3</v>
      </c>
      <c r="U350" s="61">
        <f>+R350/'סכום נכסי הקרן'!$C$42</f>
        <v>3.1544953334146716E-4</v>
      </c>
    </row>
    <row r="351" spans="2:21" ht="13.5" thickBot="1" x14ac:dyDescent="0.25">
      <c r="B351" s="57" t="s">
        <v>957</v>
      </c>
      <c r="C351" s="14" t="s">
        <v>958</v>
      </c>
      <c r="D351" s="14" t="s">
        <v>162</v>
      </c>
      <c r="E351" s="14" t="s">
        <v>239</v>
      </c>
      <c r="F351" s="21">
        <v>639</v>
      </c>
      <c r="G351" s="14" t="s">
        <v>518</v>
      </c>
      <c r="H351" s="14" t="s">
        <v>630</v>
      </c>
      <c r="I351" s="14" t="s">
        <v>96</v>
      </c>
      <c r="J351" s="53" t="s">
        <v>2477</v>
      </c>
      <c r="K351" s="23">
        <v>1.88</v>
      </c>
      <c r="L351" s="14" t="s">
        <v>49</v>
      </c>
      <c r="M351" s="13">
        <v>5.8000000000000003E-2</v>
      </c>
      <c r="N351" s="13">
        <v>8.4000000000000005E-2</v>
      </c>
      <c r="O351" s="23">
        <v>1002351.55</v>
      </c>
      <c r="P351" s="25">
        <v>95.67</v>
      </c>
      <c r="Q351" s="23">
        <v>0</v>
      </c>
      <c r="R351" s="23">
        <v>958.94973000000005</v>
      </c>
      <c r="S351" s="13">
        <v>1.1781911479999999E-3</v>
      </c>
      <c r="T351" s="13">
        <f t="shared" si="10"/>
        <v>1.0518615652845961E-3</v>
      </c>
      <c r="U351" s="61">
        <f>+R351/'סכום נכסי הקרן'!$C$42</f>
        <v>2.5983423896852809E-4</v>
      </c>
    </row>
    <row r="352" spans="2:21" ht="13.5" thickBot="1" x14ac:dyDescent="0.25">
      <c r="B352" s="57" t="s">
        <v>959</v>
      </c>
      <c r="C352" s="14" t="s">
        <v>960</v>
      </c>
      <c r="D352" s="14" t="s">
        <v>162</v>
      </c>
      <c r="E352" s="14" t="s">
        <v>239</v>
      </c>
      <c r="F352" s="21">
        <v>639</v>
      </c>
      <c r="G352" s="14" t="s">
        <v>518</v>
      </c>
      <c r="H352" s="14" t="s">
        <v>630</v>
      </c>
      <c r="I352" s="14" t="s">
        <v>96</v>
      </c>
      <c r="J352" s="53" t="s">
        <v>2477</v>
      </c>
      <c r="K352" s="23">
        <v>3.07</v>
      </c>
      <c r="L352" s="14" t="s">
        <v>49</v>
      </c>
      <c r="M352" s="13">
        <v>4.3999999999999997E-2</v>
      </c>
      <c r="N352" s="13">
        <v>0.08</v>
      </c>
      <c r="O352" s="23">
        <v>135181.79999999999</v>
      </c>
      <c r="P352" s="25">
        <v>90.17</v>
      </c>
      <c r="Q352" s="23">
        <v>0</v>
      </c>
      <c r="R352" s="23">
        <v>121.89343</v>
      </c>
      <c r="S352" s="13">
        <v>3.2086490299999999E-4</v>
      </c>
      <c r="T352" s="13">
        <f t="shared" si="10"/>
        <v>1.3370358222814072E-4</v>
      </c>
      <c r="U352" s="61">
        <f>+R352/'סכום נכסי הקרן'!$C$42</f>
        <v>3.3027890439380542E-5</v>
      </c>
    </row>
    <row r="353" spans="2:21" ht="13.5" thickBot="1" x14ac:dyDescent="0.25">
      <c r="B353" s="57" t="s">
        <v>961</v>
      </c>
      <c r="C353" s="14" t="s">
        <v>962</v>
      </c>
      <c r="D353" s="14" t="s">
        <v>162</v>
      </c>
      <c r="E353" s="14" t="s">
        <v>239</v>
      </c>
      <c r="F353" s="21">
        <v>1036</v>
      </c>
      <c r="G353" s="14" t="s">
        <v>580</v>
      </c>
      <c r="H353" s="14" t="s">
        <v>241</v>
      </c>
      <c r="I353" s="14" t="s">
        <v>242</v>
      </c>
      <c r="J353" s="53" t="s">
        <v>2477</v>
      </c>
      <c r="K353" s="23">
        <v>4.09</v>
      </c>
      <c r="L353" s="14" t="s">
        <v>49</v>
      </c>
      <c r="M353" s="13">
        <v>4.8500000000000001E-2</v>
      </c>
      <c r="N353" s="13">
        <v>5.5399999999999998E-2</v>
      </c>
      <c r="O353" s="23">
        <v>2756704</v>
      </c>
      <c r="P353" s="25">
        <v>97.6</v>
      </c>
      <c r="Q353" s="23">
        <v>0</v>
      </c>
      <c r="R353" s="23">
        <v>2690.5430999999999</v>
      </c>
      <c r="S353" s="13">
        <v>1.1175313566E-2</v>
      </c>
      <c r="T353" s="13">
        <f t="shared" si="10"/>
        <v>2.9512275650066342E-3</v>
      </c>
      <c r="U353" s="61">
        <f>+R353/'סכום נכסי הקרן'!$C$42</f>
        <v>7.2902175883664342E-4</v>
      </c>
    </row>
    <row r="354" spans="2:21" ht="13.5" thickBot="1" x14ac:dyDescent="0.25">
      <c r="B354" s="57" t="s">
        <v>963</v>
      </c>
      <c r="C354" s="14" t="s">
        <v>964</v>
      </c>
      <c r="D354" s="14" t="s">
        <v>162</v>
      </c>
      <c r="E354" s="14" t="s">
        <v>239</v>
      </c>
      <c r="F354" s="21">
        <v>2101</v>
      </c>
      <c r="G354" s="14" t="s">
        <v>635</v>
      </c>
      <c r="H354" s="14" t="s">
        <v>241</v>
      </c>
      <c r="I354" s="14" t="s">
        <v>242</v>
      </c>
      <c r="J354" s="53" t="s">
        <v>2477</v>
      </c>
      <c r="K354" s="23">
        <v>3.33</v>
      </c>
      <c r="L354" s="14" t="s">
        <v>49</v>
      </c>
      <c r="M354" s="13">
        <v>6.0499999999999998E-2</v>
      </c>
      <c r="N354" s="13">
        <v>5.8999999999999997E-2</v>
      </c>
      <c r="O354" s="23">
        <v>524000</v>
      </c>
      <c r="P354" s="25">
        <v>102.3</v>
      </c>
      <c r="Q354" s="23">
        <v>0</v>
      </c>
      <c r="R354" s="23">
        <v>536.05200000000002</v>
      </c>
      <c r="S354" s="13">
        <v>2.3818181810000001E-3</v>
      </c>
      <c r="T354" s="13">
        <f t="shared" si="10"/>
        <v>5.879896288139507E-4</v>
      </c>
      <c r="U354" s="61">
        <f>+R354/'סכום נכסי הקרן'!$C$42</f>
        <v>1.4524709597400629E-4</v>
      </c>
    </row>
    <row r="355" spans="2:21" ht="13.5" thickBot="1" x14ac:dyDescent="0.25">
      <c r="B355" s="57" t="s">
        <v>965</v>
      </c>
      <c r="C355" s="14" t="s">
        <v>966</v>
      </c>
      <c r="D355" s="14" t="s">
        <v>162</v>
      </c>
      <c r="E355" s="14" t="s">
        <v>239</v>
      </c>
      <c r="F355" s="21">
        <v>1756</v>
      </c>
      <c r="G355" s="14" t="s">
        <v>348</v>
      </c>
      <c r="H355" s="14" t="s">
        <v>241</v>
      </c>
      <c r="I355" s="14" t="s">
        <v>242</v>
      </c>
      <c r="J355" s="53" t="s">
        <v>2477</v>
      </c>
      <c r="K355" s="23">
        <v>2.39</v>
      </c>
      <c r="L355" s="14" t="s">
        <v>49</v>
      </c>
      <c r="M355" s="13">
        <v>4.4999999999999998E-2</v>
      </c>
      <c r="N355" s="13">
        <v>6.6400000000000001E-2</v>
      </c>
      <c r="O355" s="23">
        <v>6600000</v>
      </c>
      <c r="P355" s="25">
        <v>95.41</v>
      </c>
      <c r="Q355" s="23">
        <v>0</v>
      </c>
      <c r="R355" s="23">
        <v>6297.06</v>
      </c>
      <c r="S355" s="13">
        <v>1.8333333332999999E-2</v>
      </c>
      <c r="T355" s="13">
        <f t="shared" si="10"/>
        <v>6.9071768634743954E-3</v>
      </c>
      <c r="U355" s="61">
        <f>+R355/'סכום נכסי הקרן'!$C$42</f>
        <v>1.7062331232307242E-3</v>
      </c>
    </row>
    <row r="356" spans="2:21" ht="13.5" thickBot="1" x14ac:dyDescent="0.25">
      <c r="B356" s="57" t="s">
        <v>967</v>
      </c>
      <c r="C356" s="14" t="s">
        <v>968</v>
      </c>
      <c r="D356" s="14" t="s">
        <v>162</v>
      </c>
      <c r="E356" s="14" t="s">
        <v>239</v>
      </c>
      <c r="F356" s="21">
        <v>531</v>
      </c>
      <c r="G356" s="14" t="s">
        <v>499</v>
      </c>
      <c r="H356" s="14" t="s">
        <v>241</v>
      </c>
      <c r="I356" s="14" t="s">
        <v>242</v>
      </c>
      <c r="J356" s="53" t="s">
        <v>2477</v>
      </c>
      <c r="K356" s="23">
        <v>3.55</v>
      </c>
      <c r="L356" s="14" t="s">
        <v>49</v>
      </c>
      <c r="M356" s="13">
        <v>7.7499999999999999E-2</v>
      </c>
      <c r="N356" s="13">
        <v>7.6600000000000001E-2</v>
      </c>
      <c r="O356" s="23">
        <v>246000</v>
      </c>
      <c r="P356" s="25">
        <v>100.82</v>
      </c>
      <c r="Q356" s="23">
        <v>0</v>
      </c>
      <c r="R356" s="23">
        <v>248.0172</v>
      </c>
      <c r="S356" s="13">
        <v>2.8941176469999999E-3</v>
      </c>
      <c r="T356" s="13">
        <f t="shared" si="10"/>
        <v>2.7204737855184827E-4</v>
      </c>
      <c r="U356" s="61">
        <f>+R356/'סכום נכסי הקרן'!$C$42</f>
        <v>6.7202021541948006E-5</v>
      </c>
    </row>
    <row r="357" spans="2:21" ht="13.5" thickBot="1" x14ac:dyDescent="0.25">
      <c r="B357" s="57" t="s">
        <v>969</v>
      </c>
      <c r="C357" s="14" t="s">
        <v>970</v>
      </c>
      <c r="D357" s="14" t="s">
        <v>162</v>
      </c>
      <c r="E357" s="14" t="s">
        <v>239</v>
      </c>
      <c r="F357" s="21">
        <v>771</v>
      </c>
      <c r="G357" s="14" t="s">
        <v>499</v>
      </c>
      <c r="H357" s="14" t="s">
        <v>241</v>
      </c>
      <c r="I357" s="14" t="s">
        <v>242</v>
      </c>
      <c r="J357" s="53" t="s">
        <v>2477</v>
      </c>
      <c r="K357" s="23">
        <v>2.2799999999999998</v>
      </c>
      <c r="L357" s="14" t="s">
        <v>49</v>
      </c>
      <c r="M357" s="13">
        <v>3.8699999999999998E-2</v>
      </c>
      <c r="N357" s="13">
        <v>5.67E-2</v>
      </c>
      <c r="O357" s="23">
        <v>670212.77</v>
      </c>
      <c r="P357" s="25">
        <v>96.25</v>
      </c>
      <c r="Q357" s="23">
        <v>0</v>
      </c>
      <c r="R357" s="23">
        <v>645.07979</v>
      </c>
      <c r="S357" s="13">
        <v>2.0306720899999999E-3</v>
      </c>
      <c r="T357" s="13">
        <f t="shared" si="10"/>
        <v>7.0758102997000531E-4</v>
      </c>
      <c r="U357" s="61">
        <f>+R357/'סכום נכסי הקרן'!$C$42</f>
        <v>1.7478894989482704E-4</v>
      </c>
    </row>
    <row r="358" spans="2:21" ht="13.5" thickBot="1" x14ac:dyDescent="0.25">
      <c r="B358" s="57" t="s">
        <v>969</v>
      </c>
      <c r="C358" s="14" t="s">
        <v>971</v>
      </c>
      <c r="D358" s="14" t="s">
        <v>162</v>
      </c>
      <c r="E358" s="14" t="s">
        <v>239</v>
      </c>
      <c r="F358" s="21">
        <v>771</v>
      </c>
      <c r="G358" s="14" t="s">
        <v>499</v>
      </c>
      <c r="H358" s="14" t="s">
        <v>241</v>
      </c>
      <c r="I358" s="14" t="s">
        <v>242</v>
      </c>
      <c r="J358" s="53" t="s">
        <v>2477</v>
      </c>
      <c r="K358" s="23">
        <v>2.2839999999999998</v>
      </c>
      <c r="L358" s="14" t="s">
        <v>49</v>
      </c>
      <c r="M358" s="13">
        <v>3.8699999999999998E-2</v>
      </c>
      <c r="N358" s="13">
        <v>5.67E-2</v>
      </c>
      <c r="O358" s="23">
        <v>1000000</v>
      </c>
      <c r="P358" s="25">
        <v>95.996399999999994</v>
      </c>
      <c r="Q358" s="23">
        <v>0</v>
      </c>
      <c r="R358" s="23">
        <v>959.96400000000006</v>
      </c>
      <c r="S358" s="13">
        <v>3.0298916720000002E-3</v>
      </c>
      <c r="T358" s="13">
        <f t="shared" si="10"/>
        <v>1.0529741070544564E-3</v>
      </c>
      <c r="U358" s="61">
        <f>+R358/'סכום נכסי הקרן'!$C$42</f>
        <v>2.6010906262748947E-4</v>
      </c>
    </row>
    <row r="359" spans="2:21" ht="13.5" thickBot="1" x14ac:dyDescent="0.25">
      <c r="B359" s="57" t="s">
        <v>972</v>
      </c>
      <c r="C359" s="14" t="s">
        <v>973</v>
      </c>
      <c r="D359" s="14" t="s">
        <v>162</v>
      </c>
      <c r="E359" s="14" t="s">
        <v>239</v>
      </c>
      <c r="F359" s="21">
        <v>771</v>
      </c>
      <c r="G359" s="14" t="s">
        <v>499</v>
      </c>
      <c r="H359" s="14" t="s">
        <v>241</v>
      </c>
      <c r="I359" s="14" t="s">
        <v>242</v>
      </c>
      <c r="J359" s="53" t="s">
        <v>2477</v>
      </c>
      <c r="K359" s="23">
        <v>0.78</v>
      </c>
      <c r="L359" s="14" t="s">
        <v>49</v>
      </c>
      <c r="M359" s="13">
        <v>4.5900000000000003E-2</v>
      </c>
      <c r="N359" s="13">
        <v>7.0999999999999994E-2</v>
      </c>
      <c r="O359" s="23">
        <v>308000</v>
      </c>
      <c r="P359" s="25">
        <v>98.22</v>
      </c>
      <c r="Q359" s="23">
        <v>0</v>
      </c>
      <c r="R359" s="23">
        <v>302.51760000000002</v>
      </c>
      <c r="S359" s="13">
        <v>4.888888888E-3</v>
      </c>
      <c r="T359" s="13">
        <f t="shared" si="10"/>
        <v>3.318282766106408E-4</v>
      </c>
      <c r="U359" s="61">
        <f>+R359/'סכום נכסי הקרן'!$C$42</f>
        <v>8.196929193627866E-5</v>
      </c>
    </row>
    <row r="360" spans="2:21" ht="13.5" thickBot="1" x14ac:dyDescent="0.25">
      <c r="B360" s="57" t="s">
        <v>974</v>
      </c>
      <c r="C360" s="14" t="s">
        <v>975</v>
      </c>
      <c r="D360" s="14" t="s">
        <v>162</v>
      </c>
      <c r="E360" s="14" t="s">
        <v>239</v>
      </c>
      <c r="F360" s="21">
        <v>771</v>
      </c>
      <c r="G360" s="14" t="s">
        <v>499</v>
      </c>
      <c r="H360" s="14" t="s">
        <v>241</v>
      </c>
      <c r="I360" s="14" t="s">
        <v>242</v>
      </c>
      <c r="J360" s="53" t="s">
        <v>2477</v>
      </c>
      <c r="K360" s="23">
        <v>1.83</v>
      </c>
      <c r="L360" s="14" t="s">
        <v>49</v>
      </c>
      <c r="M360" s="13">
        <v>6.25E-2</v>
      </c>
      <c r="N360" s="13">
        <v>9.7500000000000003E-2</v>
      </c>
      <c r="O360" s="23">
        <v>255000</v>
      </c>
      <c r="P360" s="25">
        <v>94.36</v>
      </c>
      <c r="Q360" s="23">
        <v>0</v>
      </c>
      <c r="R360" s="23">
        <v>240.61799999999999</v>
      </c>
      <c r="S360" s="13">
        <v>3.5344015080000001E-3</v>
      </c>
      <c r="T360" s="13">
        <f t="shared" si="10"/>
        <v>2.6393127626789042E-4</v>
      </c>
      <c r="U360" s="61">
        <f>+R360/'סכום נכסי הקרן'!$C$42</f>
        <v>6.5197155759279775E-5</v>
      </c>
    </row>
    <row r="361" spans="2:21" ht="13.5" thickBot="1" x14ac:dyDescent="0.25">
      <c r="B361" s="57" t="s">
        <v>976</v>
      </c>
      <c r="C361" s="14" t="s">
        <v>977</v>
      </c>
      <c r="D361" s="14" t="s">
        <v>162</v>
      </c>
      <c r="E361" s="14" t="s">
        <v>239</v>
      </c>
      <c r="F361" s="21">
        <v>771</v>
      </c>
      <c r="G361" s="14" t="s">
        <v>499</v>
      </c>
      <c r="H361" s="14" t="s">
        <v>241</v>
      </c>
      <c r="I361" s="14" t="s">
        <v>242</v>
      </c>
      <c r="J361" s="53" t="s">
        <v>2477</v>
      </c>
      <c r="K361" s="23">
        <v>3.41</v>
      </c>
      <c r="L361" s="14" t="s">
        <v>49</v>
      </c>
      <c r="M361" s="13">
        <v>6.3E-2</v>
      </c>
      <c r="N361" s="13">
        <v>6.7100000000000007E-2</v>
      </c>
      <c r="O361" s="23">
        <v>1552000</v>
      </c>
      <c r="P361" s="26">
        <v>99</v>
      </c>
      <c r="Q361" s="23">
        <v>0</v>
      </c>
      <c r="R361" s="23">
        <v>1536.48</v>
      </c>
      <c r="S361" s="13">
        <v>8.6486953980000007E-3</v>
      </c>
      <c r="T361" s="13">
        <f t="shared" si="10"/>
        <v>1.6853482589003659E-3</v>
      </c>
      <c r="U361" s="61">
        <f>+R361/'סכום נכסי הקרן'!$C$42</f>
        <v>4.1632016674154968E-4</v>
      </c>
    </row>
    <row r="362" spans="2:21" ht="13.5" thickBot="1" x14ac:dyDescent="0.25">
      <c r="B362" s="57" t="s">
        <v>978</v>
      </c>
      <c r="C362" s="14" t="s">
        <v>979</v>
      </c>
      <c r="D362" s="14" t="s">
        <v>162</v>
      </c>
      <c r="E362" s="14" t="s">
        <v>239</v>
      </c>
      <c r="F362" s="21">
        <v>1532</v>
      </c>
      <c r="G362" s="14" t="s">
        <v>499</v>
      </c>
      <c r="H362" s="14" t="s">
        <v>241</v>
      </c>
      <c r="I362" s="14" t="s">
        <v>242</v>
      </c>
      <c r="J362" s="53" t="s">
        <v>2477</v>
      </c>
      <c r="K362" s="23">
        <v>4.05</v>
      </c>
      <c r="L362" s="14" t="s">
        <v>49</v>
      </c>
      <c r="M362" s="13">
        <v>7.0000000000000007E-2</v>
      </c>
      <c r="N362" s="13">
        <v>6.6500000000000004E-2</v>
      </c>
      <c r="O362" s="23">
        <v>260000</v>
      </c>
      <c r="P362" s="25">
        <v>103.9</v>
      </c>
      <c r="Q362" s="23">
        <v>0</v>
      </c>
      <c r="R362" s="23">
        <v>270.14</v>
      </c>
      <c r="S362" s="13">
        <v>5.0658561289999996E-3</v>
      </c>
      <c r="T362" s="13">
        <f t="shared" si="10"/>
        <v>2.9631363809443979E-4</v>
      </c>
      <c r="U362" s="61">
        <f>+R362/'סכום נכסי הקרן'!$C$42</f>
        <v>7.3196351298788286E-5</v>
      </c>
    </row>
    <row r="363" spans="2:21" ht="13.5" thickBot="1" x14ac:dyDescent="0.25">
      <c r="B363" s="57" t="s">
        <v>980</v>
      </c>
      <c r="C363" s="14" t="s">
        <v>981</v>
      </c>
      <c r="D363" s="14" t="s">
        <v>162</v>
      </c>
      <c r="E363" s="14" t="s">
        <v>239</v>
      </c>
      <c r="F363" s="21">
        <v>1095</v>
      </c>
      <c r="G363" s="14" t="s">
        <v>720</v>
      </c>
      <c r="H363" s="14" t="s">
        <v>241</v>
      </c>
      <c r="I363" s="14" t="s">
        <v>242</v>
      </c>
      <c r="J363" s="53" t="s">
        <v>2477</v>
      </c>
      <c r="K363" s="23">
        <v>2.69</v>
      </c>
      <c r="L363" s="14" t="s">
        <v>49</v>
      </c>
      <c r="M363" s="13">
        <v>7.1999999999999995E-2</v>
      </c>
      <c r="N363" s="13">
        <v>5.6399999999999999E-2</v>
      </c>
      <c r="O363" s="23">
        <v>2876712.05</v>
      </c>
      <c r="P363" s="25">
        <v>104.33</v>
      </c>
      <c r="Q363" s="23">
        <v>0</v>
      </c>
      <c r="R363" s="23">
        <v>3001.2736799999998</v>
      </c>
      <c r="S363" s="13">
        <v>5.6518280810000003E-3</v>
      </c>
      <c r="T363" s="13">
        <f t="shared" si="10"/>
        <v>3.2920645703630987E-3</v>
      </c>
      <c r="U363" s="61">
        <f>+R363/'סכום נכסי הקרן'!$C$42</f>
        <v>8.1321641602534651E-4</v>
      </c>
    </row>
    <row r="364" spans="2:21" ht="13.5" thickBot="1" x14ac:dyDescent="0.25">
      <c r="B364" s="57" t="s">
        <v>982</v>
      </c>
      <c r="C364" s="14" t="s">
        <v>983</v>
      </c>
      <c r="D364" s="14" t="s">
        <v>162</v>
      </c>
      <c r="E364" s="14" t="s">
        <v>239</v>
      </c>
      <c r="F364" s="21">
        <v>486</v>
      </c>
      <c r="G364" s="14" t="s">
        <v>499</v>
      </c>
      <c r="H364" s="14" t="s">
        <v>241</v>
      </c>
      <c r="I364" s="14" t="s">
        <v>242</v>
      </c>
      <c r="J364" s="53" t="s">
        <v>2477</v>
      </c>
      <c r="K364" s="23">
        <v>0.62</v>
      </c>
      <c r="L364" s="14" t="s">
        <v>49</v>
      </c>
      <c r="M364" s="13">
        <v>9.6500000000000002E-2</v>
      </c>
      <c r="N364" s="13">
        <v>8.2299999999999998E-2</v>
      </c>
      <c r="O364" s="23">
        <v>3942381.6</v>
      </c>
      <c r="P364" s="26">
        <v>101</v>
      </c>
      <c r="Q364" s="23">
        <v>0</v>
      </c>
      <c r="R364" s="23">
        <v>3981.8054200000001</v>
      </c>
      <c r="S364" s="13">
        <v>2.1372717780000001E-2</v>
      </c>
      <c r="T364" s="13">
        <f t="shared" si="10"/>
        <v>4.3675992085006254E-3</v>
      </c>
      <c r="U364" s="61">
        <f>+R364/'סכום נכסי הקרן'!$C$42</f>
        <v>1.0788984538599958E-3</v>
      </c>
    </row>
    <row r="365" spans="2:21" ht="13.5" thickBot="1" x14ac:dyDescent="0.25">
      <c r="B365" s="57" t="s">
        <v>984</v>
      </c>
      <c r="C365" s="14" t="s">
        <v>985</v>
      </c>
      <c r="D365" s="14" t="s">
        <v>162</v>
      </c>
      <c r="E365" s="14" t="s">
        <v>239</v>
      </c>
      <c r="F365" s="21">
        <v>823</v>
      </c>
      <c r="G365" s="14" t="s">
        <v>499</v>
      </c>
      <c r="H365" s="14" t="s">
        <v>241</v>
      </c>
      <c r="I365" s="14" t="s">
        <v>242</v>
      </c>
      <c r="J365" s="53" t="s">
        <v>2477</v>
      </c>
      <c r="K365" s="23">
        <v>2.2599999999999998</v>
      </c>
      <c r="L365" s="14" t="s">
        <v>49</v>
      </c>
      <c r="M365" s="13">
        <v>2.9000000000000001E-2</v>
      </c>
      <c r="N365" s="13">
        <v>8.2799999999999999E-2</v>
      </c>
      <c r="O365" s="23">
        <v>1162800</v>
      </c>
      <c r="P365" s="25">
        <v>89.05</v>
      </c>
      <c r="Q365" s="23">
        <v>16.860600000000002</v>
      </c>
      <c r="R365" s="23">
        <v>1052.3340000000001</v>
      </c>
      <c r="S365" s="13">
        <v>5.4083720929999999E-3</v>
      </c>
      <c r="T365" s="13">
        <f t="shared" si="10"/>
        <v>1.1542937589045467E-3</v>
      </c>
      <c r="U365" s="61">
        <f>+R365/'סכום נכסי הקרן'!$C$42</f>
        <v>2.8513737005870691E-4</v>
      </c>
    </row>
    <row r="366" spans="2:21" ht="13.5" thickBot="1" x14ac:dyDescent="0.25">
      <c r="B366" s="57" t="s">
        <v>986</v>
      </c>
      <c r="C366" s="14" t="s">
        <v>987</v>
      </c>
      <c r="D366" s="14" t="s">
        <v>162</v>
      </c>
      <c r="E366" s="14" t="s">
        <v>239</v>
      </c>
      <c r="F366" s="21">
        <v>823</v>
      </c>
      <c r="G366" s="14" t="s">
        <v>499</v>
      </c>
      <c r="H366" s="14" t="s">
        <v>241</v>
      </c>
      <c r="I366" s="14" t="s">
        <v>242</v>
      </c>
      <c r="J366" s="53" t="s">
        <v>2477</v>
      </c>
      <c r="K366" s="23">
        <v>1.1100000000000001</v>
      </c>
      <c r="L366" s="14" t="s">
        <v>49</v>
      </c>
      <c r="M366" s="13">
        <v>5.62E-2</v>
      </c>
      <c r="N366" s="13">
        <v>8.6999999999999994E-2</v>
      </c>
      <c r="O366" s="23">
        <v>1143200</v>
      </c>
      <c r="P366" s="25">
        <v>96.93</v>
      </c>
      <c r="Q366" s="23">
        <v>15.263920000000001</v>
      </c>
      <c r="R366" s="23">
        <v>1123.3676800000001</v>
      </c>
      <c r="S366" s="13">
        <v>4.8389827630000003E-3</v>
      </c>
      <c r="T366" s="13">
        <f t="shared" si="10"/>
        <v>1.232209832599802E-3</v>
      </c>
      <c r="U366" s="61">
        <f>+R366/'סכום נכסי הקרן'!$C$42</f>
        <v>3.0438445007397938E-4</v>
      </c>
    </row>
    <row r="367" spans="2:21" ht="13.5" thickBot="1" x14ac:dyDescent="0.25">
      <c r="B367" s="57" t="s">
        <v>986</v>
      </c>
      <c r="C367" s="14" t="s">
        <v>988</v>
      </c>
      <c r="D367" s="14" t="s">
        <v>162</v>
      </c>
      <c r="E367" s="14" t="s">
        <v>239</v>
      </c>
      <c r="F367" s="21">
        <v>823</v>
      </c>
      <c r="G367" s="14" t="s">
        <v>499</v>
      </c>
      <c r="H367" s="14" t="s">
        <v>241</v>
      </c>
      <c r="I367" s="14" t="s">
        <v>242</v>
      </c>
      <c r="J367" s="53" t="s">
        <v>2477</v>
      </c>
      <c r="K367" s="36">
        <v>1.1100000000000001</v>
      </c>
      <c r="L367" s="32" t="s">
        <v>49</v>
      </c>
      <c r="M367" s="35">
        <v>5.62E-2</v>
      </c>
      <c r="N367" s="35">
        <v>8.6999999999999994E-2</v>
      </c>
      <c r="O367" s="53" t="s">
        <v>2477</v>
      </c>
      <c r="P367" s="25">
        <v>96.93</v>
      </c>
      <c r="Q367" s="23">
        <v>16.86</v>
      </c>
      <c r="R367" s="23">
        <v>16.86</v>
      </c>
      <c r="S367" s="53" t="s">
        <v>2477</v>
      </c>
      <c r="T367" s="13">
        <f t="shared" si="10"/>
        <v>1.8493551263316263E-5</v>
      </c>
      <c r="U367" s="61">
        <f>+R367/'סכום נכסי הקרן'!$C$42</f>
        <v>4.5683367250224719E-6</v>
      </c>
    </row>
    <row r="368" spans="2:21" ht="13.5" thickBot="1" x14ac:dyDescent="0.25">
      <c r="B368" s="77" t="s">
        <v>2397</v>
      </c>
      <c r="C368" s="14" t="s">
        <v>989</v>
      </c>
      <c r="D368" s="14" t="s">
        <v>162</v>
      </c>
      <c r="E368" s="14" t="s">
        <v>239</v>
      </c>
      <c r="F368" s="21">
        <v>823</v>
      </c>
      <c r="G368" s="14" t="s">
        <v>499</v>
      </c>
      <c r="H368" s="14" t="s">
        <v>241</v>
      </c>
      <c r="I368" s="14" t="s">
        <v>242</v>
      </c>
      <c r="J368" s="53" t="s">
        <v>2477</v>
      </c>
      <c r="K368" s="36">
        <v>2.2599999999999998</v>
      </c>
      <c r="L368" s="32" t="s">
        <v>49</v>
      </c>
      <c r="M368" s="35">
        <v>2.9000000000000001E-2</v>
      </c>
      <c r="N368" s="35">
        <v>8.2799999999999999E-2</v>
      </c>
      <c r="O368" s="23">
        <v>2000000</v>
      </c>
      <c r="P368" s="25">
        <v>88.708500000000001</v>
      </c>
      <c r="Q368" s="23">
        <v>29</v>
      </c>
      <c r="R368" s="23">
        <v>1803.17</v>
      </c>
      <c r="S368" s="13">
        <v>3.3874017414E-2</v>
      </c>
      <c r="T368" s="13">
        <f t="shared" si="10"/>
        <v>1.9778776293875437E-3</v>
      </c>
      <c r="U368" s="61">
        <f>+R368/'סכום נכסי הקרן'!$C$42</f>
        <v>4.8858171604144551E-4</v>
      </c>
    </row>
    <row r="369" spans="2:21" ht="13.5" thickBot="1" x14ac:dyDescent="0.25">
      <c r="B369" s="57" t="s">
        <v>990</v>
      </c>
      <c r="C369" s="14" t="s">
        <v>991</v>
      </c>
      <c r="D369" s="14" t="s">
        <v>162</v>
      </c>
      <c r="E369" s="14" t="s">
        <v>239</v>
      </c>
      <c r="F369" s="21">
        <v>1331</v>
      </c>
      <c r="G369" s="14" t="s">
        <v>499</v>
      </c>
      <c r="H369" s="14" t="s">
        <v>241</v>
      </c>
      <c r="I369" s="14" t="s">
        <v>242</v>
      </c>
      <c r="J369" s="53" t="s">
        <v>2477</v>
      </c>
      <c r="K369" s="23">
        <v>1.68</v>
      </c>
      <c r="L369" s="14" t="s">
        <v>49</v>
      </c>
      <c r="M369" s="13">
        <v>4.3999999999999997E-2</v>
      </c>
      <c r="N369" s="13">
        <v>0.86419999999999997</v>
      </c>
      <c r="O369" s="23">
        <v>900000</v>
      </c>
      <c r="P369" s="25">
        <v>35.65</v>
      </c>
      <c r="Q369" s="23">
        <v>0</v>
      </c>
      <c r="R369" s="23">
        <v>320.85000000000002</v>
      </c>
      <c r="S369" s="13">
        <v>5.2988088070000001E-3</v>
      </c>
      <c r="T369" s="13">
        <f t="shared" si="10"/>
        <v>3.5193688747538692E-4</v>
      </c>
      <c r="U369" s="61">
        <f>+R369/'סכום נכסי הקרן'!$C$42</f>
        <v>8.6936585897002392E-5</v>
      </c>
    </row>
    <row r="370" spans="2:21" ht="13.5" thickBot="1" x14ac:dyDescent="0.25">
      <c r="B370" s="78" t="s">
        <v>2396</v>
      </c>
      <c r="C370" s="14">
        <v>4480190</v>
      </c>
      <c r="D370" s="14" t="s">
        <v>162</v>
      </c>
      <c r="E370" s="14" t="s">
        <v>239</v>
      </c>
      <c r="F370" s="21">
        <v>448</v>
      </c>
      <c r="G370" s="14" t="s">
        <v>525</v>
      </c>
      <c r="H370" s="14" t="s">
        <v>241</v>
      </c>
      <c r="I370" s="14" t="s">
        <v>242</v>
      </c>
      <c r="J370" s="53" t="s">
        <v>2477</v>
      </c>
      <c r="K370" s="23">
        <v>1.99</v>
      </c>
      <c r="L370" s="14" t="s">
        <v>49</v>
      </c>
      <c r="M370" s="13">
        <v>0</v>
      </c>
      <c r="N370" s="13">
        <v>0.56630000000000003</v>
      </c>
      <c r="O370" s="23">
        <v>1197000</v>
      </c>
      <c r="P370" s="26">
        <v>25</v>
      </c>
      <c r="Q370" s="23">
        <v>0</v>
      </c>
      <c r="R370" s="23">
        <v>299.25</v>
      </c>
      <c r="S370" s="13">
        <v>9.3931012879999998E-3</v>
      </c>
      <c r="T370" s="13">
        <f t="shared" si="10"/>
        <v>3.2824408158644078E-4</v>
      </c>
      <c r="U370" s="61">
        <f>+R370/'סכום נכסי הקרן'!$C$42</f>
        <v>8.1083912512631954E-5</v>
      </c>
    </row>
    <row r="371" spans="2:21" ht="13.5" thickBot="1" x14ac:dyDescent="0.25">
      <c r="B371" s="57" t="s">
        <v>992</v>
      </c>
      <c r="C371" s="14" t="s">
        <v>993</v>
      </c>
      <c r="D371" s="14" t="s">
        <v>162</v>
      </c>
      <c r="E371" s="14" t="s">
        <v>239</v>
      </c>
      <c r="F371" s="21">
        <v>1903</v>
      </c>
      <c r="G371" s="14" t="s">
        <v>499</v>
      </c>
      <c r="H371" s="14" t="s">
        <v>241</v>
      </c>
      <c r="I371" s="14" t="s">
        <v>242</v>
      </c>
      <c r="J371" s="53" t="s">
        <v>2477</v>
      </c>
      <c r="K371" s="23">
        <v>2.19</v>
      </c>
      <c r="L371" s="14" t="s">
        <v>49</v>
      </c>
      <c r="M371" s="13">
        <v>5.6000000000000001E-2</v>
      </c>
      <c r="N371" s="13">
        <v>8.8400000000000006E-2</v>
      </c>
      <c r="O371" s="23">
        <v>904000</v>
      </c>
      <c r="P371" s="25">
        <v>93.69</v>
      </c>
      <c r="Q371" s="23">
        <v>25.312000000000001</v>
      </c>
      <c r="R371" s="23">
        <v>872.26959999999997</v>
      </c>
      <c r="S371" s="13">
        <v>5.3176470579999998E-3</v>
      </c>
      <c r="T371" s="13">
        <f t="shared" si="10"/>
        <v>9.5678307016799349E-4</v>
      </c>
      <c r="U371" s="61">
        <f>+R371/'סכום נכסי הקרן'!$C$42</f>
        <v>2.3634764221830732E-4</v>
      </c>
    </row>
    <row r="372" spans="2:21" ht="13.5" thickBot="1" x14ac:dyDescent="0.25">
      <c r="B372" s="57" t="s">
        <v>994</v>
      </c>
      <c r="C372" s="14" t="s">
        <v>995</v>
      </c>
      <c r="D372" s="14" t="s">
        <v>162</v>
      </c>
      <c r="E372" s="14" t="s">
        <v>239</v>
      </c>
      <c r="F372" s="21">
        <v>1903</v>
      </c>
      <c r="G372" s="14" t="s">
        <v>499</v>
      </c>
      <c r="H372" s="14" t="s">
        <v>241</v>
      </c>
      <c r="I372" s="14" t="s">
        <v>242</v>
      </c>
      <c r="J372" s="53" t="s">
        <v>2477</v>
      </c>
      <c r="K372" s="23">
        <v>2.23</v>
      </c>
      <c r="L372" s="14" t="s">
        <v>49</v>
      </c>
      <c r="M372" s="13">
        <v>8.8900000000000007E-2</v>
      </c>
      <c r="N372" s="13">
        <v>7.1999999999999995E-2</v>
      </c>
      <c r="O372" s="23">
        <v>200000</v>
      </c>
      <c r="P372" s="25">
        <v>103.86</v>
      </c>
      <c r="Q372" s="23">
        <v>7.258</v>
      </c>
      <c r="R372" s="23">
        <v>214.97800000000001</v>
      </c>
      <c r="S372" s="13">
        <v>2.040816326E-3</v>
      </c>
      <c r="T372" s="13">
        <f t="shared" si="10"/>
        <v>2.3580703816638218E-4</v>
      </c>
      <c r="U372" s="61">
        <f>+R372/'סכום נכסי הקרן'!$C$42</f>
        <v>5.8249815686351184E-5</v>
      </c>
    </row>
    <row r="373" spans="2:21" ht="13.5" thickBot="1" x14ac:dyDescent="0.25">
      <c r="B373" s="57" t="s">
        <v>996</v>
      </c>
      <c r="C373" s="14" t="s">
        <v>997</v>
      </c>
      <c r="D373" s="14" t="s">
        <v>162</v>
      </c>
      <c r="E373" s="14" t="s">
        <v>239</v>
      </c>
      <c r="F373" s="21">
        <v>434</v>
      </c>
      <c r="G373" s="14" t="s">
        <v>499</v>
      </c>
      <c r="H373" s="14" t="s">
        <v>241</v>
      </c>
      <c r="I373" s="14" t="s">
        <v>242</v>
      </c>
      <c r="J373" s="53" t="s">
        <v>2477</v>
      </c>
      <c r="K373" s="23">
        <v>2.41</v>
      </c>
      <c r="L373" s="14" t="s">
        <v>49</v>
      </c>
      <c r="M373" s="13">
        <v>3.95E-2</v>
      </c>
      <c r="N373" s="13">
        <v>7.3400000000000007E-2</v>
      </c>
      <c r="O373" s="23">
        <v>2063586</v>
      </c>
      <c r="P373" s="25">
        <v>92.62</v>
      </c>
      <c r="Q373" s="23">
        <v>0</v>
      </c>
      <c r="R373" s="23">
        <v>1911.2933499999999</v>
      </c>
      <c r="S373" s="13">
        <v>2.4612854200000002E-3</v>
      </c>
      <c r="T373" s="13">
        <f t="shared" si="10"/>
        <v>2.0964769601103483E-3</v>
      </c>
      <c r="U373" s="61">
        <f>+R373/'סכום נכסי הקרן'!$C$42</f>
        <v>5.1787850552172175E-4</v>
      </c>
    </row>
    <row r="374" spans="2:21" ht="13.5" thickBot="1" x14ac:dyDescent="0.25">
      <c r="B374" s="57" t="s">
        <v>998</v>
      </c>
      <c r="C374" s="14" t="s">
        <v>999</v>
      </c>
      <c r="D374" s="14" t="s">
        <v>162</v>
      </c>
      <c r="E374" s="14" t="s">
        <v>239</v>
      </c>
      <c r="F374" s="21">
        <v>473</v>
      </c>
      <c r="G374" s="14" t="s">
        <v>499</v>
      </c>
      <c r="H374" s="14" t="s">
        <v>241</v>
      </c>
      <c r="I374" s="14" t="s">
        <v>242</v>
      </c>
      <c r="J374" s="53" t="s">
        <v>2477</v>
      </c>
      <c r="K374" s="23">
        <v>1.39</v>
      </c>
      <c r="L374" s="14" t="s">
        <v>49</v>
      </c>
      <c r="M374" s="13">
        <v>0.10249999999999999</v>
      </c>
      <c r="N374" s="13">
        <v>5.67E-2</v>
      </c>
      <c r="O374" s="23">
        <v>74751.83</v>
      </c>
      <c r="P374" s="25">
        <v>105.51</v>
      </c>
      <c r="Q374" s="23">
        <v>0</v>
      </c>
      <c r="R374" s="23">
        <v>78.870660000000001</v>
      </c>
      <c r="S374" s="13">
        <v>1.4275467299999999E-3</v>
      </c>
      <c r="T374" s="13">
        <f t="shared" si="10"/>
        <v>8.6512372116345632E-5</v>
      </c>
      <c r="U374" s="61">
        <f>+R374/'סכום נכסי הקרן'!$C$42</f>
        <v>2.1370565397672651E-5</v>
      </c>
    </row>
    <row r="375" spans="2:21" ht="13.5" thickBot="1" x14ac:dyDescent="0.25">
      <c r="B375" s="57" t="s">
        <v>1000</v>
      </c>
      <c r="C375" s="14" t="s">
        <v>1001</v>
      </c>
      <c r="D375" s="14" t="s">
        <v>162</v>
      </c>
      <c r="E375" s="14" t="s">
        <v>239</v>
      </c>
      <c r="F375" s="21">
        <v>2429</v>
      </c>
      <c r="G375" s="14" t="s">
        <v>499</v>
      </c>
      <c r="H375" s="14" t="s">
        <v>241</v>
      </c>
      <c r="I375" s="14" t="s">
        <v>242</v>
      </c>
      <c r="J375" s="53" t="s">
        <v>2477</v>
      </c>
      <c r="K375" s="23">
        <v>3.96</v>
      </c>
      <c r="L375" s="14" t="s">
        <v>49</v>
      </c>
      <c r="M375" s="13">
        <v>8.1500000000000003E-2</v>
      </c>
      <c r="N375" s="13">
        <v>8.3099999999999993E-2</v>
      </c>
      <c r="O375" s="23">
        <v>2250000</v>
      </c>
      <c r="P375" s="26">
        <v>0</v>
      </c>
      <c r="Q375" s="23">
        <v>0</v>
      </c>
      <c r="R375" s="23">
        <v>2238.75</v>
      </c>
      <c r="S375" s="13">
        <v>1.0907028488999999E-2</v>
      </c>
      <c r="T375" s="13">
        <f t="shared" si="10"/>
        <v>2.4556606103647259E-3</v>
      </c>
      <c r="U375" s="61">
        <f>+R375/'סכום נכסי הקרן'!$C$42</f>
        <v>6.0660521015089318E-4</v>
      </c>
    </row>
    <row r="376" spans="2:21" ht="13.5" thickBot="1" x14ac:dyDescent="0.25">
      <c r="B376" s="57" t="s">
        <v>1002</v>
      </c>
      <c r="C376" s="14" t="s">
        <v>1003</v>
      </c>
      <c r="D376" s="14" t="s">
        <v>162</v>
      </c>
      <c r="E376" s="14" t="s">
        <v>239</v>
      </c>
      <c r="F376" s="21">
        <v>1831</v>
      </c>
      <c r="G376" s="14" t="s">
        <v>635</v>
      </c>
      <c r="H376" s="14" t="s">
        <v>241</v>
      </c>
      <c r="I376" s="14" t="s">
        <v>242</v>
      </c>
      <c r="J376" s="53" t="s">
        <v>2477</v>
      </c>
      <c r="K376" s="23">
        <v>4.49</v>
      </c>
      <c r="L376" s="14" t="s">
        <v>49</v>
      </c>
      <c r="M376" s="13">
        <v>0.05</v>
      </c>
      <c r="N376" s="13">
        <v>4.2799999999999998E-2</v>
      </c>
      <c r="O376" s="23">
        <v>1557500</v>
      </c>
      <c r="P376" s="25">
        <v>103.4</v>
      </c>
      <c r="Q376" s="23">
        <v>0</v>
      </c>
      <c r="R376" s="23">
        <v>1610.4549999999999</v>
      </c>
      <c r="S376" s="13">
        <v>3.8216169789999999E-3</v>
      </c>
      <c r="T376" s="13">
        <f t="shared" si="10"/>
        <v>1.7664906346241988E-3</v>
      </c>
      <c r="U376" s="61">
        <f>+R376/'סכום נכסי הקרן'!$C$42</f>
        <v>4.3636421829751273E-4</v>
      </c>
    </row>
    <row r="377" spans="2:21" ht="13.5" thickBot="1" x14ac:dyDescent="0.25">
      <c r="B377" s="57" t="s">
        <v>1004</v>
      </c>
      <c r="C377" s="14" t="s">
        <v>1005</v>
      </c>
      <c r="D377" s="14" t="s">
        <v>162</v>
      </c>
      <c r="E377" s="14" t="s">
        <v>239</v>
      </c>
      <c r="F377" s="21">
        <v>1831</v>
      </c>
      <c r="G377" s="14" t="s">
        <v>635</v>
      </c>
      <c r="H377" s="14" t="s">
        <v>241</v>
      </c>
      <c r="I377" s="14" t="s">
        <v>242</v>
      </c>
      <c r="J377" s="53" t="s">
        <v>2477</v>
      </c>
      <c r="K377" s="23">
        <v>4.24</v>
      </c>
      <c r="L377" s="14" t="s">
        <v>49</v>
      </c>
      <c r="M377" s="13">
        <v>6.9500000000000006E-2</v>
      </c>
      <c r="N377" s="13">
        <v>6.0900000000000003E-2</v>
      </c>
      <c r="O377" s="23">
        <v>1699000</v>
      </c>
      <c r="P377" s="26">
        <v>104</v>
      </c>
      <c r="Q377" s="23">
        <v>0</v>
      </c>
      <c r="R377" s="23">
        <v>1766.96</v>
      </c>
      <c r="S377" s="13">
        <v>7.2622044780000002E-3</v>
      </c>
      <c r="T377" s="13">
        <f t="shared" si="10"/>
        <v>1.9381592728487131E-3</v>
      </c>
      <c r="U377" s="61">
        <f>+R377/'סכום נכסי הקרן'!$C$42</f>
        <v>4.7877035940959117E-4</v>
      </c>
    </row>
    <row r="378" spans="2:21" ht="13.5" thickBot="1" x14ac:dyDescent="0.25">
      <c r="B378" s="57" t="s">
        <v>1006</v>
      </c>
      <c r="C378" s="14" t="s">
        <v>1007</v>
      </c>
      <c r="D378" s="14" t="s">
        <v>162</v>
      </c>
      <c r="E378" s="14" t="s">
        <v>239</v>
      </c>
      <c r="F378" s="21">
        <v>1298</v>
      </c>
      <c r="G378" s="14" t="s">
        <v>303</v>
      </c>
      <c r="H378" s="14" t="s">
        <v>241</v>
      </c>
      <c r="I378" s="14" t="s">
        <v>242</v>
      </c>
      <c r="J378" s="53" t="s">
        <v>2477</v>
      </c>
      <c r="K378" s="23">
        <v>0.5</v>
      </c>
      <c r="L378" s="14" t="s">
        <v>49</v>
      </c>
      <c r="M378" s="13">
        <v>4.65E-2</v>
      </c>
      <c r="N378" s="13">
        <v>4.8599999999999997E-2</v>
      </c>
      <c r="O378" s="23">
        <v>55000</v>
      </c>
      <c r="P378" s="25">
        <v>99.93</v>
      </c>
      <c r="Q378" s="23">
        <v>0</v>
      </c>
      <c r="R378" s="23">
        <v>54.961500000000001</v>
      </c>
      <c r="S378" s="13">
        <v>3.527902501E-3</v>
      </c>
      <c r="T378" s="13">
        <f t="shared" si="10"/>
        <v>6.0286673651171811E-5</v>
      </c>
      <c r="U378" s="61">
        <f>+R378/'סכום נכסי הקרן'!$C$42</f>
        <v>1.4892208713660889E-5</v>
      </c>
    </row>
    <row r="379" spans="2:21" ht="13.5" thickBot="1" x14ac:dyDescent="0.25">
      <c r="B379" s="57" t="s">
        <v>1008</v>
      </c>
      <c r="C379" s="14" t="s">
        <v>1009</v>
      </c>
      <c r="D379" s="14" t="s">
        <v>162</v>
      </c>
      <c r="E379" s="14" t="s">
        <v>239</v>
      </c>
      <c r="F379" s="21">
        <v>365</v>
      </c>
      <c r="G379" s="14" t="s">
        <v>348</v>
      </c>
      <c r="H379" s="14" t="s">
        <v>241</v>
      </c>
      <c r="I379" s="14" t="s">
        <v>242</v>
      </c>
      <c r="J379" s="53" t="s">
        <v>2477</v>
      </c>
      <c r="K379" s="23">
        <v>0.96</v>
      </c>
      <c r="L379" s="14" t="s">
        <v>49</v>
      </c>
      <c r="M379" s="13">
        <v>0.06</v>
      </c>
      <c r="N379" s="13">
        <v>0.16259999999999999</v>
      </c>
      <c r="O379" s="23">
        <v>2175671.63</v>
      </c>
      <c r="P379" s="26">
        <v>94</v>
      </c>
      <c r="Q379" s="23">
        <v>0</v>
      </c>
      <c r="R379" s="23">
        <v>2045.1313299999999</v>
      </c>
      <c r="S379" s="13">
        <v>1.485777309E-2</v>
      </c>
      <c r="T379" s="13">
        <f t="shared" si="10"/>
        <v>2.2432823897727858E-3</v>
      </c>
      <c r="U379" s="61">
        <f>+R379/'סכום נכסי הקרן'!$C$42</f>
        <v>5.5414285660338391E-4</v>
      </c>
    </row>
    <row r="380" spans="2:21" ht="13.5" thickBot="1" x14ac:dyDescent="0.25">
      <c r="B380" s="57" t="s">
        <v>1010</v>
      </c>
      <c r="C380" s="14" t="s">
        <v>1011</v>
      </c>
      <c r="D380" s="14" t="s">
        <v>162</v>
      </c>
      <c r="E380" s="14" t="s">
        <v>239</v>
      </c>
      <c r="F380" s="21">
        <v>365</v>
      </c>
      <c r="G380" s="14" t="s">
        <v>348</v>
      </c>
      <c r="H380" s="14" t="s">
        <v>241</v>
      </c>
      <c r="I380" s="14" t="s">
        <v>242</v>
      </c>
      <c r="J380" s="53" t="s">
        <v>2477</v>
      </c>
      <c r="K380" s="23">
        <v>2.34</v>
      </c>
      <c r="L380" s="14" t="s">
        <v>49</v>
      </c>
      <c r="M380" s="13">
        <v>6.7500000000000004E-2</v>
      </c>
      <c r="N380" s="13">
        <v>7.9399999999999998E-2</v>
      </c>
      <c r="O380" s="23">
        <v>3500000</v>
      </c>
      <c r="P380" s="25">
        <v>97.72</v>
      </c>
      <c r="Q380" s="23">
        <v>0</v>
      </c>
      <c r="R380" s="23">
        <v>3420.2</v>
      </c>
      <c r="S380" s="13">
        <v>1.0975817608E-2</v>
      </c>
      <c r="T380" s="13">
        <f t="shared" si="10"/>
        <v>3.7515803102487707E-3</v>
      </c>
      <c r="U380" s="61">
        <f>+R380/'סכום נכסי הקרן'!$C$42</f>
        <v>9.2672747727887649E-4</v>
      </c>
    </row>
    <row r="381" spans="2:21" ht="13.5" thickBot="1" x14ac:dyDescent="0.25">
      <c r="B381" s="57" t="s">
        <v>1012</v>
      </c>
      <c r="C381" s="14" t="s">
        <v>1013</v>
      </c>
      <c r="D381" s="14" t="s">
        <v>162</v>
      </c>
      <c r="E381" s="14" t="s">
        <v>239</v>
      </c>
      <c r="F381" s="21">
        <v>2385</v>
      </c>
      <c r="G381" s="14" t="s">
        <v>499</v>
      </c>
      <c r="H381" s="14" t="s">
        <v>241</v>
      </c>
      <c r="I381" s="14" t="s">
        <v>242</v>
      </c>
      <c r="J381" s="53" t="s">
        <v>2477</v>
      </c>
      <c r="K381" s="23">
        <v>1.81</v>
      </c>
      <c r="L381" s="14" t="s">
        <v>49</v>
      </c>
      <c r="M381" s="13">
        <v>0.06</v>
      </c>
      <c r="N381" s="13">
        <v>7.4200000000000002E-2</v>
      </c>
      <c r="O381" s="23">
        <v>1427000</v>
      </c>
      <c r="P381" s="25">
        <v>98.26</v>
      </c>
      <c r="Q381" s="23">
        <v>0</v>
      </c>
      <c r="R381" s="23">
        <v>1402.1702</v>
      </c>
      <c r="S381" s="13">
        <v>5.7080000000000004E-3</v>
      </c>
      <c r="T381" s="13">
        <f t="shared" si="10"/>
        <v>1.5380252949937377E-3</v>
      </c>
      <c r="U381" s="61">
        <f>+R381/'סכום נכסי הקרן'!$C$42</f>
        <v>3.7992797268043322E-4</v>
      </c>
    </row>
    <row r="382" spans="2:21" ht="13.5" thickBot="1" x14ac:dyDescent="0.25">
      <c r="B382" s="57" t="s">
        <v>1012</v>
      </c>
      <c r="C382" s="14" t="s">
        <v>1014</v>
      </c>
      <c r="D382" s="14" t="s">
        <v>162</v>
      </c>
      <c r="E382" s="14" t="s">
        <v>239</v>
      </c>
      <c r="F382" s="21">
        <v>2385</v>
      </c>
      <c r="G382" s="14" t="s">
        <v>499</v>
      </c>
      <c r="H382" s="14" t="s">
        <v>241</v>
      </c>
      <c r="I382" s="14" t="s">
        <v>242</v>
      </c>
      <c r="J382" s="53" t="s">
        <v>2477</v>
      </c>
      <c r="K382" s="23">
        <v>1.8089999999999999</v>
      </c>
      <c r="L382" s="14" t="s">
        <v>49</v>
      </c>
      <c r="M382" s="13">
        <v>0.06</v>
      </c>
      <c r="N382" s="13">
        <v>7.4200000000000002E-2</v>
      </c>
      <c r="O382" s="23">
        <v>1000000</v>
      </c>
      <c r="P382" s="25">
        <v>98.177199999999999</v>
      </c>
      <c r="Q382" s="23">
        <v>0</v>
      </c>
      <c r="R382" s="23">
        <v>981.77200000000005</v>
      </c>
      <c r="S382" s="13">
        <v>4.0000000000000001E-3</v>
      </c>
      <c r="T382" s="13">
        <f t="shared" si="10"/>
        <v>1.0768950658889996E-3</v>
      </c>
      <c r="U382" s="61">
        <f>+R382/'סכום נכסי הקרן'!$C$42</f>
        <v>2.6601809508889458E-4</v>
      </c>
    </row>
    <row r="383" spans="2:21" ht="13.5" thickBot="1" x14ac:dyDescent="0.25">
      <c r="B383" s="57" t="s">
        <v>1015</v>
      </c>
      <c r="C383" s="14" t="s">
        <v>1016</v>
      </c>
      <c r="D383" s="14" t="s">
        <v>162</v>
      </c>
      <c r="E383" s="14" t="s">
        <v>239</v>
      </c>
      <c r="F383" s="21">
        <v>2344</v>
      </c>
      <c r="G383" s="14" t="s">
        <v>580</v>
      </c>
      <c r="H383" s="14" t="s">
        <v>241</v>
      </c>
      <c r="I383" s="14" t="s">
        <v>242</v>
      </c>
      <c r="J383" s="53" t="s">
        <v>2477</v>
      </c>
      <c r="K383" s="23">
        <v>2.9</v>
      </c>
      <c r="L383" s="14" t="s">
        <v>49</v>
      </c>
      <c r="M383" s="13">
        <v>5.2999999999999999E-2</v>
      </c>
      <c r="N383" s="13">
        <v>8.7999999999999995E-2</v>
      </c>
      <c r="O383" s="23">
        <v>1448750</v>
      </c>
      <c r="P383" s="25">
        <v>91.09</v>
      </c>
      <c r="Q383" s="23">
        <v>0</v>
      </c>
      <c r="R383" s="23">
        <v>1319.6663699999999</v>
      </c>
      <c r="S383" s="13">
        <v>6.1980783920000003E-3</v>
      </c>
      <c r="T383" s="13">
        <f t="shared" si="10"/>
        <v>1.447527738082413E-3</v>
      </c>
      <c r="U383" s="61">
        <f>+R383/'סכום נכסי הקרן'!$C$42</f>
        <v>3.575729740716544E-4</v>
      </c>
    </row>
    <row r="384" spans="2:21" ht="13.5" thickBot="1" x14ac:dyDescent="0.25">
      <c r="B384" s="57" t="s">
        <v>1015</v>
      </c>
      <c r="C384" s="14" t="s">
        <v>1017</v>
      </c>
      <c r="D384" s="14" t="s">
        <v>162</v>
      </c>
      <c r="E384" s="14" t="s">
        <v>239</v>
      </c>
      <c r="F384" s="21">
        <v>2344</v>
      </c>
      <c r="G384" s="14" t="s">
        <v>580</v>
      </c>
      <c r="H384" s="14" t="s">
        <v>241</v>
      </c>
      <c r="I384" s="14" t="s">
        <v>242</v>
      </c>
      <c r="J384" s="53" t="s">
        <v>2477</v>
      </c>
      <c r="K384" s="23">
        <v>2.8980000000000001</v>
      </c>
      <c r="L384" s="14" t="s">
        <v>49</v>
      </c>
      <c r="M384" s="13">
        <v>5.2999999999999999E-2</v>
      </c>
      <c r="N384" s="13">
        <v>8.7999999999999995E-2</v>
      </c>
      <c r="O384" s="23">
        <v>475000</v>
      </c>
      <c r="P384" s="25">
        <v>90.496600000000001</v>
      </c>
      <c r="Q384" s="23">
        <v>0</v>
      </c>
      <c r="R384" s="23">
        <v>429.85885000000002</v>
      </c>
      <c r="S384" s="13">
        <v>2.0321568489999999E-3</v>
      </c>
      <c r="T384" s="13">
        <f t="shared" si="10"/>
        <v>4.7150751355072221E-4</v>
      </c>
      <c r="U384" s="61">
        <f>+R384/'סכום נכסי הקרן'!$C$42</f>
        <v>1.1647330789032776E-4</v>
      </c>
    </row>
    <row r="385" spans="2:21" ht="13.5" thickBot="1" x14ac:dyDescent="0.25">
      <c r="B385" s="57" t="s">
        <v>1020</v>
      </c>
      <c r="C385" s="14" t="s">
        <v>1021</v>
      </c>
      <c r="D385" s="14" t="s">
        <v>162</v>
      </c>
      <c r="E385" s="14" t="s">
        <v>239</v>
      </c>
      <c r="F385" s="21">
        <v>328</v>
      </c>
      <c r="G385" s="14" t="s">
        <v>1022</v>
      </c>
      <c r="H385" s="14" t="s">
        <v>241</v>
      </c>
      <c r="I385" s="14" t="s">
        <v>242</v>
      </c>
      <c r="J385" s="53" t="s">
        <v>2477</v>
      </c>
      <c r="K385" s="23">
        <v>1.97</v>
      </c>
      <c r="L385" s="14" t="s">
        <v>49</v>
      </c>
      <c r="M385" s="13">
        <v>1.9900000000000001E-2</v>
      </c>
      <c r="N385" s="13">
        <v>5.0999999999999997E-2</v>
      </c>
      <c r="O385" s="23">
        <v>150000</v>
      </c>
      <c r="P385" s="25">
        <v>94.28</v>
      </c>
      <c r="Q385" s="23">
        <v>0</v>
      </c>
      <c r="R385" s="23">
        <v>141.41999999999999</v>
      </c>
      <c r="S385" s="13">
        <v>1E-3</v>
      </c>
      <c r="T385" s="13">
        <f t="shared" si="10"/>
        <v>1.5512206522290544E-4</v>
      </c>
      <c r="U385" s="61">
        <f>+R385/'סכום נכסי הקרן'!$C$42</f>
        <v>3.8318753241558599E-5</v>
      </c>
    </row>
    <row r="386" spans="2:21" ht="13.5" thickBot="1" x14ac:dyDescent="0.25">
      <c r="B386" s="57" t="s">
        <v>1023</v>
      </c>
      <c r="C386" s="14" t="s">
        <v>1024</v>
      </c>
      <c r="D386" s="14" t="s">
        <v>162</v>
      </c>
      <c r="E386" s="14" t="s">
        <v>239</v>
      </c>
      <c r="F386" s="21">
        <v>1797</v>
      </c>
      <c r="G386" s="14" t="s">
        <v>499</v>
      </c>
      <c r="H386" s="14" t="s">
        <v>241</v>
      </c>
      <c r="I386" s="14" t="s">
        <v>242</v>
      </c>
      <c r="J386" s="53" t="s">
        <v>2477</v>
      </c>
      <c r="K386" s="23">
        <v>1.02</v>
      </c>
      <c r="L386" s="14" t="s">
        <v>49</v>
      </c>
      <c r="M386" s="13">
        <v>4.4900000000000002E-2</v>
      </c>
      <c r="N386" s="13">
        <v>6.6400000000000001E-2</v>
      </c>
      <c r="O386" s="23">
        <v>805070</v>
      </c>
      <c r="P386" s="25">
        <v>97.99</v>
      </c>
      <c r="Q386" s="23">
        <v>0</v>
      </c>
      <c r="R386" s="23">
        <v>788.88809000000003</v>
      </c>
      <c r="S386" s="13">
        <v>9.4545245370000006E-3</v>
      </c>
      <c r="T386" s="13">
        <f t="shared" si="10"/>
        <v>8.6532279557738161E-4</v>
      </c>
      <c r="U386" s="61">
        <f>+R386/'סכום נכסי הקרן'!$C$42</f>
        <v>2.1375482998101027E-4</v>
      </c>
    </row>
    <row r="387" spans="2:21" ht="13.5" thickBot="1" x14ac:dyDescent="0.25">
      <c r="B387" s="56" t="s">
        <v>1025</v>
      </c>
      <c r="C387" s="53" t="s">
        <v>2477</v>
      </c>
      <c r="D387" s="53" t="s">
        <v>2477</v>
      </c>
      <c r="E387" s="53" t="s">
        <v>2477</v>
      </c>
      <c r="F387" s="53" t="s">
        <v>2477</v>
      </c>
      <c r="G387" s="53" t="s">
        <v>2477</v>
      </c>
      <c r="H387" s="53" t="s">
        <v>2477</v>
      </c>
      <c r="I387" s="53" t="s">
        <v>2477</v>
      </c>
      <c r="J387" s="53" t="s">
        <v>2477</v>
      </c>
      <c r="K387" s="22">
        <v>2.751652654375</v>
      </c>
      <c r="L387" s="53" t="s">
        <v>2477</v>
      </c>
      <c r="M387" s="53" t="s">
        <v>2477</v>
      </c>
      <c r="N387" s="53" t="s">
        <v>2477</v>
      </c>
      <c r="O387" s="53" t="s">
        <v>2477</v>
      </c>
      <c r="P387" s="53" t="s">
        <v>2477</v>
      </c>
      <c r="Q387" s="53" t="s">
        <v>2477</v>
      </c>
      <c r="R387" s="22">
        <f>SUM(R388:R399)</f>
        <v>20575.329419999998</v>
      </c>
      <c r="S387" s="53" t="s">
        <v>2477</v>
      </c>
      <c r="T387" s="20">
        <f t="shared" ref="T387:U387" si="11">SUM(T388:T399)</f>
        <v>2.2568855835610278E-2</v>
      </c>
      <c r="U387" s="60">
        <f t="shared" si="11"/>
        <v>5.5750316144022134E-3</v>
      </c>
    </row>
    <row r="388" spans="2:21" ht="13.5" thickBot="1" x14ac:dyDescent="0.25">
      <c r="B388" s="57" t="s">
        <v>1026</v>
      </c>
      <c r="C388" s="14" t="s">
        <v>1027</v>
      </c>
      <c r="D388" s="14" t="s">
        <v>162</v>
      </c>
      <c r="E388" s="14" t="s">
        <v>239</v>
      </c>
      <c r="F388" s="21">
        <v>232</v>
      </c>
      <c r="G388" s="14" t="s">
        <v>720</v>
      </c>
      <c r="H388" s="14" t="s">
        <v>343</v>
      </c>
      <c r="I388" s="14" t="s">
        <v>96</v>
      </c>
      <c r="J388" s="53" t="s">
        <v>2477</v>
      </c>
      <c r="K388" s="23">
        <v>1</v>
      </c>
      <c r="L388" s="14" t="s">
        <v>49</v>
      </c>
      <c r="M388" s="13">
        <v>3.49E-2</v>
      </c>
      <c r="N388" s="13">
        <v>5.67E-2</v>
      </c>
      <c r="O388" s="23">
        <v>168156.28</v>
      </c>
      <c r="P388" s="25">
        <v>99.2</v>
      </c>
      <c r="Q388" s="23">
        <v>0</v>
      </c>
      <c r="R388" s="23">
        <v>166.81102999999999</v>
      </c>
      <c r="S388" s="13">
        <v>2.5035965000000002E-4</v>
      </c>
      <c r="T388" s="13">
        <f t="shared" ref="T388" si="12">+R388/$R$11</f>
        <v>1.8297321082986874E-4</v>
      </c>
      <c r="U388" s="61">
        <f>+R388/'סכום נכסי הקרן'!$C$42</f>
        <v>4.5198633125019293E-5</v>
      </c>
    </row>
    <row r="389" spans="2:21" ht="13.5" thickBot="1" x14ac:dyDescent="0.25">
      <c r="B389" s="57" t="s">
        <v>1028</v>
      </c>
      <c r="C389" s="14" t="s">
        <v>1029</v>
      </c>
      <c r="D389" s="14" t="s">
        <v>162</v>
      </c>
      <c r="E389" s="14" t="s">
        <v>239</v>
      </c>
      <c r="F389" s="21">
        <v>2356</v>
      </c>
      <c r="G389" s="14" t="s">
        <v>348</v>
      </c>
      <c r="H389" s="14" t="s">
        <v>441</v>
      </c>
      <c r="I389" s="14" t="s">
        <v>96</v>
      </c>
      <c r="J389" s="53" t="s">
        <v>2477</v>
      </c>
      <c r="K389" s="23">
        <v>2.92</v>
      </c>
      <c r="L389" s="14" t="s">
        <v>49</v>
      </c>
      <c r="M389" s="13">
        <v>4.7199999999999999E-2</v>
      </c>
      <c r="N389" s="13">
        <v>8.0199999999999994E-2</v>
      </c>
      <c r="O389" s="23">
        <v>2000000</v>
      </c>
      <c r="P389" s="25">
        <v>105.21</v>
      </c>
      <c r="Q389" s="23">
        <v>0</v>
      </c>
      <c r="R389" s="23">
        <v>2104.1999999999998</v>
      </c>
      <c r="S389" s="13">
        <v>6.0797295729999997E-3</v>
      </c>
      <c r="T389" s="13">
        <f t="shared" ref="T389:T399" si="13">+R389/$R$11</f>
        <v>2.3080741736814991E-3</v>
      </c>
      <c r="U389" s="61">
        <f>+R389/'סכום נכסי הקרן'!$C$42</f>
        <v>5.7014793219408572E-4</v>
      </c>
    </row>
    <row r="390" spans="2:21" ht="13.5" thickBot="1" x14ac:dyDescent="0.25">
      <c r="B390" s="57" t="s">
        <v>1030</v>
      </c>
      <c r="C390" s="14" t="s">
        <v>1031</v>
      </c>
      <c r="D390" s="14" t="s">
        <v>162</v>
      </c>
      <c r="E390" s="14" t="s">
        <v>239</v>
      </c>
      <c r="F390" s="21">
        <v>1742</v>
      </c>
      <c r="G390" s="14" t="s">
        <v>348</v>
      </c>
      <c r="H390" s="14" t="s">
        <v>480</v>
      </c>
      <c r="I390" s="14" t="s">
        <v>284</v>
      </c>
      <c r="J390" s="53" t="s">
        <v>2477</v>
      </c>
      <c r="K390" s="23">
        <v>3.39</v>
      </c>
      <c r="L390" s="14" t="s">
        <v>49</v>
      </c>
      <c r="M390" s="13">
        <v>4.2999999999999997E-2</v>
      </c>
      <c r="N390" s="13">
        <v>8.3299999999999999E-2</v>
      </c>
      <c r="O390" s="23">
        <v>1317787.67</v>
      </c>
      <c r="P390" s="25">
        <v>85.95</v>
      </c>
      <c r="Q390" s="23">
        <v>0</v>
      </c>
      <c r="R390" s="23">
        <v>1132.6385</v>
      </c>
      <c r="S390" s="13">
        <v>1.13486443E-3</v>
      </c>
      <c r="T390" s="13">
        <f t="shared" si="13"/>
        <v>1.2423788945762537E-3</v>
      </c>
      <c r="U390" s="61">
        <f>+R390/'סכום נכסי הקרן'!$C$42</f>
        <v>3.0689644458626128E-4</v>
      </c>
    </row>
    <row r="391" spans="2:21" ht="13.5" thickBot="1" x14ac:dyDescent="0.25">
      <c r="B391" s="57" t="s">
        <v>1032</v>
      </c>
      <c r="C391" s="14" t="s">
        <v>1033</v>
      </c>
      <c r="D391" s="14" t="s">
        <v>162</v>
      </c>
      <c r="E391" s="14" t="s">
        <v>239</v>
      </c>
      <c r="F391" s="21">
        <v>1390</v>
      </c>
      <c r="G391" s="14" t="s">
        <v>1034</v>
      </c>
      <c r="H391" s="14" t="s">
        <v>503</v>
      </c>
      <c r="I391" s="14" t="s">
        <v>96</v>
      </c>
      <c r="J391" s="53" t="s">
        <v>2477</v>
      </c>
      <c r="K391" s="23">
        <v>1.46</v>
      </c>
      <c r="L391" s="14" t="s">
        <v>49</v>
      </c>
      <c r="M391" s="13">
        <v>3.9E-2</v>
      </c>
      <c r="N391" s="13">
        <v>5.9200000000000003E-2</v>
      </c>
      <c r="O391" s="23">
        <v>70126.399999999994</v>
      </c>
      <c r="P391" s="25">
        <v>96.5</v>
      </c>
      <c r="Q391" s="23">
        <v>0</v>
      </c>
      <c r="R391" s="23">
        <v>67.671980000000005</v>
      </c>
      <c r="S391" s="13">
        <v>8.8957671499999996E-4</v>
      </c>
      <c r="T391" s="13">
        <f t="shared" si="13"/>
        <v>7.4228661400955686E-5</v>
      </c>
      <c r="U391" s="61">
        <f>+R391/'סכום נכסי הקרן'!$C$42</f>
        <v>1.8336203528409623E-5</v>
      </c>
    </row>
    <row r="392" spans="2:21" ht="13.5" thickBot="1" x14ac:dyDescent="0.25">
      <c r="B392" s="57" t="s">
        <v>1035</v>
      </c>
      <c r="C392" s="14" t="s">
        <v>1036</v>
      </c>
      <c r="D392" s="14" t="s">
        <v>162</v>
      </c>
      <c r="E392" s="14" t="s">
        <v>239</v>
      </c>
      <c r="F392" s="21">
        <v>576</v>
      </c>
      <c r="G392" s="14" t="s">
        <v>518</v>
      </c>
      <c r="H392" s="14" t="s">
        <v>503</v>
      </c>
      <c r="I392" s="14" t="s">
        <v>96</v>
      </c>
      <c r="J392" s="53" t="s">
        <v>2477</v>
      </c>
      <c r="K392" s="23">
        <v>0.41</v>
      </c>
      <c r="L392" s="14" t="s">
        <v>49</v>
      </c>
      <c r="M392" s="13">
        <v>5.45E-2</v>
      </c>
      <c r="N392" s="13">
        <v>6.4000000000000001E-2</v>
      </c>
      <c r="O392" s="23">
        <v>67966.67</v>
      </c>
      <c r="P392" s="25">
        <v>94.2</v>
      </c>
      <c r="Q392" s="23">
        <v>0</v>
      </c>
      <c r="R392" s="23">
        <v>64.024600000000007</v>
      </c>
      <c r="S392" s="13">
        <v>2.0900104500000001E-4</v>
      </c>
      <c r="T392" s="13">
        <f t="shared" si="13"/>
        <v>7.0227889810991603E-5</v>
      </c>
      <c r="U392" s="61">
        <f>+R392/'סכום נכסי הקרן'!$C$42</f>
        <v>1.7347920016896429E-5</v>
      </c>
    </row>
    <row r="393" spans="2:21" ht="13.5" thickBot="1" x14ac:dyDescent="0.25">
      <c r="B393" s="57" t="s">
        <v>1037</v>
      </c>
      <c r="C393" s="14" t="s">
        <v>1038</v>
      </c>
      <c r="D393" s="14" t="s">
        <v>162</v>
      </c>
      <c r="E393" s="14" t="s">
        <v>239</v>
      </c>
      <c r="F393" s="21">
        <v>2409</v>
      </c>
      <c r="G393" s="14" t="s">
        <v>525</v>
      </c>
      <c r="H393" s="14" t="s">
        <v>500</v>
      </c>
      <c r="I393" s="14" t="s">
        <v>284</v>
      </c>
      <c r="J393" s="53" t="s">
        <v>2477</v>
      </c>
      <c r="K393" s="23">
        <v>2.39</v>
      </c>
      <c r="L393" s="14" t="s">
        <v>49</v>
      </c>
      <c r="M393" s="13">
        <v>9.2200000000000004E-2</v>
      </c>
      <c r="N393" s="13">
        <v>6.7699999999999996E-2</v>
      </c>
      <c r="O393" s="23">
        <v>3594000</v>
      </c>
      <c r="P393" s="25">
        <v>105.99</v>
      </c>
      <c r="Q393" s="23">
        <v>0</v>
      </c>
      <c r="R393" s="23">
        <v>3809.2806</v>
      </c>
      <c r="S393" s="13">
        <v>8.5366875710000002E-3</v>
      </c>
      <c r="T393" s="13">
        <f t="shared" si="13"/>
        <v>4.1783586033485249E-3</v>
      </c>
      <c r="U393" s="61">
        <f>+R393/'סכום נכסי הקרן'!$C$42</f>
        <v>1.0321516287601208E-3</v>
      </c>
    </row>
    <row r="394" spans="2:21" ht="13.5" thickBot="1" x14ac:dyDescent="0.25">
      <c r="B394" s="57" t="s">
        <v>1037</v>
      </c>
      <c r="C394" s="14" t="s">
        <v>1039</v>
      </c>
      <c r="D394" s="14" t="s">
        <v>162</v>
      </c>
      <c r="E394" s="14" t="s">
        <v>239</v>
      </c>
      <c r="F394" s="21">
        <v>2409</v>
      </c>
      <c r="G394" s="14" t="s">
        <v>525</v>
      </c>
      <c r="H394" s="14" t="s">
        <v>500</v>
      </c>
      <c r="I394" s="14" t="s">
        <v>284</v>
      </c>
      <c r="J394" s="53" t="s">
        <v>2477</v>
      </c>
      <c r="K394" s="23">
        <v>2.3860000000000001</v>
      </c>
      <c r="L394" s="14" t="s">
        <v>49</v>
      </c>
      <c r="M394" s="13">
        <v>9.2200000000000004E-2</v>
      </c>
      <c r="N394" s="13">
        <v>6.7699999999999996E-2</v>
      </c>
      <c r="O394" s="23">
        <v>800000</v>
      </c>
      <c r="P394" s="25">
        <v>104.47029999999999</v>
      </c>
      <c r="Q394" s="23">
        <v>0</v>
      </c>
      <c r="R394" s="23">
        <v>835.76239999999996</v>
      </c>
      <c r="S394" s="13">
        <v>1.9002086970000001E-3</v>
      </c>
      <c r="T394" s="13">
        <f t="shared" si="13"/>
        <v>9.1673871817035766E-4</v>
      </c>
      <c r="U394" s="61">
        <f>+R394/'סכום נכסי הקרן'!$C$42</f>
        <v>2.264557571359977E-4</v>
      </c>
    </row>
    <row r="395" spans="2:21" ht="13.5" thickBot="1" x14ac:dyDescent="0.25">
      <c r="B395" s="57" t="s">
        <v>1040</v>
      </c>
      <c r="C395" s="14" t="s">
        <v>1041</v>
      </c>
      <c r="D395" s="14" t="s">
        <v>162</v>
      </c>
      <c r="E395" s="14" t="s">
        <v>239</v>
      </c>
      <c r="F395" s="21">
        <v>1689</v>
      </c>
      <c r="G395" s="14" t="s">
        <v>720</v>
      </c>
      <c r="H395" s="14" t="s">
        <v>500</v>
      </c>
      <c r="I395" s="14" t="s">
        <v>284</v>
      </c>
      <c r="J395" s="53" t="s">
        <v>2477</v>
      </c>
      <c r="K395" s="23">
        <v>3.3</v>
      </c>
      <c r="L395" s="14" t="s">
        <v>49</v>
      </c>
      <c r="M395" s="13">
        <v>4.6899999999999997E-2</v>
      </c>
      <c r="N395" s="13">
        <v>7.4099999999999999E-2</v>
      </c>
      <c r="O395" s="23">
        <v>4947455.2</v>
      </c>
      <c r="P395" s="25">
        <v>96.21</v>
      </c>
      <c r="Q395" s="23">
        <v>0</v>
      </c>
      <c r="R395" s="23">
        <v>4759.9466499999999</v>
      </c>
      <c r="S395" s="13">
        <v>3.3767918159999999E-3</v>
      </c>
      <c r="T395" s="13">
        <f t="shared" si="13"/>
        <v>5.221133889823577E-3</v>
      </c>
      <c r="U395" s="61">
        <f>+R395/'סכום נכסי הקרן'!$C$42</f>
        <v>1.2897413458091748E-3</v>
      </c>
    </row>
    <row r="396" spans="2:21" ht="13.5" thickBot="1" x14ac:dyDescent="0.25">
      <c r="B396" s="57" t="s">
        <v>1042</v>
      </c>
      <c r="C396" s="14" t="s">
        <v>1043</v>
      </c>
      <c r="D396" s="14" t="s">
        <v>162</v>
      </c>
      <c r="E396" s="14" t="s">
        <v>239</v>
      </c>
      <c r="F396" s="21">
        <v>1689</v>
      </c>
      <c r="G396" s="14" t="s">
        <v>720</v>
      </c>
      <c r="H396" s="14" t="s">
        <v>500</v>
      </c>
      <c r="I396" s="14" t="s">
        <v>284</v>
      </c>
      <c r="J396" s="53" t="s">
        <v>2477</v>
      </c>
      <c r="K396" s="23">
        <v>3.45</v>
      </c>
      <c r="L396" s="14" t="s">
        <v>49</v>
      </c>
      <c r="M396" s="13">
        <v>4.6899999999999997E-2</v>
      </c>
      <c r="N396" s="13">
        <v>7.5300000000000006E-2</v>
      </c>
      <c r="O396" s="23">
        <v>5254932.26</v>
      </c>
      <c r="P396" s="25">
        <v>97.2</v>
      </c>
      <c r="Q396" s="23">
        <v>0</v>
      </c>
      <c r="R396" s="23">
        <v>5107.7941600000004</v>
      </c>
      <c r="S396" s="13">
        <v>4.2453155999999997E-3</v>
      </c>
      <c r="T396" s="13">
        <f t="shared" si="13"/>
        <v>5.6026840534061347E-3</v>
      </c>
      <c r="U396" s="61">
        <f>+R396/'סכום נכסי הקרן'!$C$42</f>
        <v>1.3839930987534583E-3</v>
      </c>
    </row>
    <row r="397" spans="2:21" ht="13.5" thickBot="1" x14ac:dyDescent="0.25">
      <c r="B397" s="57" t="s">
        <v>1044</v>
      </c>
      <c r="C397" s="14" t="s">
        <v>1045</v>
      </c>
      <c r="D397" s="14" t="s">
        <v>162</v>
      </c>
      <c r="E397" s="14" t="s">
        <v>239</v>
      </c>
      <c r="F397" s="21">
        <v>1613</v>
      </c>
      <c r="G397" s="14" t="s">
        <v>348</v>
      </c>
      <c r="H397" s="14" t="s">
        <v>936</v>
      </c>
      <c r="I397" s="14" t="s">
        <v>284</v>
      </c>
      <c r="J397" s="53" t="s">
        <v>2477</v>
      </c>
      <c r="K397" s="23">
        <v>0.5</v>
      </c>
      <c r="L397" s="14" t="s">
        <v>49</v>
      </c>
      <c r="M397" s="13">
        <v>5.8999999999999997E-2</v>
      </c>
      <c r="N397" s="13">
        <v>8.4400000000000003E-2</v>
      </c>
      <c r="O397" s="23">
        <v>225500</v>
      </c>
      <c r="P397" s="25">
        <v>104.44</v>
      </c>
      <c r="Q397" s="23">
        <v>0</v>
      </c>
      <c r="R397" s="23">
        <v>235.51220000000001</v>
      </c>
      <c r="S397" s="13">
        <v>1.606043372E-3</v>
      </c>
      <c r="T397" s="13">
        <f t="shared" si="13"/>
        <v>2.5833077958697465E-4</v>
      </c>
      <c r="U397" s="61">
        <f>+R397/'סכום נכסי הקרן'!$C$42</f>
        <v>6.3813702992339112E-5</v>
      </c>
    </row>
    <row r="398" spans="2:21" ht="13.5" thickBot="1" x14ac:dyDescent="0.25">
      <c r="B398" s="57" t="s">
        <v>1046</v>
      </c>
      <c r="C398" s="14" t="s">
        <v>1047</v>
      </c>
      <c r="D398" s="14" t="s">
        <v>162</v>
      </c>
      <c r="E398" s="14" t="s">
        <v>239</v>
      </c>
      <c r="F398" s="21">
        <v>1132</v>
      </c>
      <c r="G398" s="14" t="s">
        <v>446</v>
      </c>
      <c r="H398" s="14" t="s">
        <v>241</v>
      </c>
      <c r="I398" s="14" t="s">
        <v>242</v>
      </c>
      <c r="J398" s="53" t="s">
        <v>2477</v>
      </c>
      <c r="K398" s="23">
        <v>0.5</v>
      </c>
      <c r="L398" s="14" t="s">
        <v>49</v>
      </c>
      <c r="M398" s="13">
        <v>6.4500000000000002E-2</v>
      </c>
      <c r="N398" s="13">
        <v>0.61150000000000004</v>
      </c>
      <c r="O398" s="23">
        <v>2732814</v>
      </c>
      <c r="P398" s="26">
        <v>75</v>
      </c>
      <c r="Q398" s="23">
        <v>0</v>
      </c>
      <c r="R398" s="23">
        <v>2049.6104999999998</v>
      </c>
      <c r="S398" s="13">
        <v>3.3088472140000002E-3</v>
      </c>
      <c r="T398" s="13">
        <f t="shared" si="13"/>
        <v>2.2481955427984149E-3</v>
      </c>
      <c r="U398" s="61">
        <f>+R398/'סכום נכסי הקרן'!$C$42</f>
        <v>5.5535651952204454E-4</v>
      </c>
    </row>
    <row r="399" spans="2:21" ht="13.5" thickBot="1" x14ac:dyDescent="0.25">
      <c r="B399" s="57" t="s">
        <v>1048</v>
      </c>
      <c r="C399" s="14" t="s">
        <v>1049</v>
      </c>
      <c r="D399" s="14" t="s">
        <v>162</v>
      </c>
      <c r="E399" s="14" t="s">
        <v>239</v>
      </c>
      <c r="F399" s="21">
        <v>1625</v>
      </c>
      <c r="G399" s="14" t="s">
        <v>720</v>
      </c>
      <c r="H399" s="14" t="s">
        <v>241</v>
      </c>
      <c r="I399" s="14" t="s">
        <v>242</v>
      </c>
      <c r="J399" s="53" t="s">
        <v>2477</v>
      </c>
      <c r="K399" s="23">
        <v>3.18</v>
      </c>
      <c r="L399" s="14" t="s">
        <v>49</v>
      </c>
      <c r="M399" s="13">
        <v>5.7000000000000002E-2</v>
      </c>
      <c r="N399" s="13">
        <v>7.2900000000000006E-2</v>
      </c>
      <c r="O399" s="23">
        <v>225628.48</v>
      </c>
      <c r="P399" s="25">
        <v>107.29</v>
      </c>
      <c r="Q399" s="23">
        <v>0</v>
      </c>
      <c r="R399" s="23">
        <v>242.07679999999999</v>
      </c>
      <c r="S399" s="13">
        <v>8.54653333E-4</v>
      </c>
      <c r="T399" s="13">
        <f t="shared" si="13"/>
        <v>2.655314181767235E-4</v>
      </c>
      <c r="U399" s="61">
        <f>+R399/'סכום נכסי הקרן'!$C$42</f>
        <v>6.559242797840569E-5</v>
      </c>
    </row>
    <row r="400" spans="2:21" ht="13.5" thickBot="1" x14ac:dyDescent="0.25">
      <c r="B400" s="56" t="s">
        <v>1050</v>
      </c>
      <c r="C400" s="53" t="s">
        <v>2477</v>
      </c>
      <c r="D400" s="53" t="s">
        <v>2477</v>
      </c>
      <c r="E400" s="53" t="s">
        <v>2477</v>
      </c>
      <c r="F400" s="53" t="s">
        <v>2477</v>
      </c>
      <c r="G400" s="53" t="s">
        <v>2477</v>
      </c>
      <c r="H400" s="53" t="s">
        <v>2477</v>
      </c>
      <c r="I400" s="53" t="s">
        <v>2477</v>
      </c>
      <c r="J400" s="53" t="s">
        <v>2477</v>
      </c>
      <c r="K400" s="53" t="s">
        <v>2477</v>
      </c>
      <c r="L400" s="53" t="s">
        <v>2477</v>
      </c>
      <c r="M400" s="53" t="s">
        <v>2477</v>
      </c>
      <c r="N400" s="53" t="s">
        <v>2477</v>
      </c>
      <c r="O400" s="53" t="s">
        <v>2477</v>
      </c>
      <c r="P400" s="53" t="s">
        <v>2477</v>
      </c>
      <c r="Q400" s="53" t="s">
        <v>2477</v>
      </c>
      <c r="R400" s="53" t="s">
        <v>2477</v>
      </c>
      <c r="S400" s="53" t="s">
        <v>2477</v>
      </c>
      <c r="T400" s="53" t="s">
        <v>2477</v>
      </c>
      <c r="U400" s="67" t="s">
        <v>2477</v>
      </c>
    </row>
    <row r="401" spans="2:21" ht="13.5" thickBot="1" x14ac:dyDescent="0.25">
      <c r="B401" s="56" t="s">
        <v>1051</v>
      </c>
      <c r="C401" s="53" t="s">
        <v>2477</v>
      </c>
      <c r="D401" s="53" t="s">
        <v>2477</v>
      </c>
      <c r="E401" s="53" t="s">
        <v>2477</v>
      </c>
      <c r="F401" s="53" t="s">
        <v>2477</v>
      </c>
      <c r="G401" s="53" t="s">
        <v>2477</v>
      </c>
      <c r="H401" s="53" t="s">
        <v>2477</v>
      </c>
      <c r="I401" s="53" t="s">
        <v>2477</v>
      </c>
      <c r="J401" s="53" t="s">
        <v>2477</v>
      </c>
      <c r="K401" s="22">
        <v>3.6858040207879998</v>
      </c>
      <c r="L401" s="53" t="s">
        <v>2477</v>
      </c>
      <c r="M401" s="53" t="s">
        <v>2477</v>
      </c>
      <c r="N401" s="53" t="s">
        <v>2477</v>
      </c>
      <c r="O401" s="53" t="s">
        <v>2477</v>
      </c>
      <c r="P401" s="53" t="s">
        <v>2477</v>
      </c>
      <c r="Q401" s="53" t="s">
        <v>2477</v>
      </c>
      <c r="R401" s="22">
        <f>+R402+R422</f>
        <v>177382.29019000003</v>
      </c>
      <c r="S401" s="53" t="s">
        <v>2477</v>
      </c>
      <c r="T401" s="20">
        <f t="shared" ref="T401:U401" si="14">+T402+T422</f>
        <v>0.19456871155594346</v>
      </c>
      <c r="U401" s="60">
        <f t="shared" si="14"/>
        <v>4.8062991141374273E-2</v>
      </c>
    </row>
    <row r="402" spans="2:21" ht="13.5" thickBot="1" x14ac:dyDescent="0.25">
      <c r="B402" s="56" t="s">
        <v>1052</v>
      </c>
      <c r="C402" s="53" t="s">
        <v>2477</v>
      </c>
      <c r="D402" s="53" t="s">
        <v>2477</v>
      </c>
      <c r="E402" s="53" t="s">
        <v>2477</v>
      </c>
      <c r="F402" s="53" t="s">
        <v>2477</v>
      </c>
      <c r="G402" s="53" t="s">
        <v>2477</v>
      </c>
      <c r="H402" s="53" t="s">
        <v>2477</v>
      </c>
      <c r="I402" s="53" t="s">
        <v>2477</v>
      </c>
      <c r="J402" s="53" t="s">
        <v>2477</v>
      </c>
      <c r="K402" s="22">
        <v>3.8510504479029999</v>
      </c>
      <c r="L402" s="53" t="s">
        <v>2477</v>
      </c>
      <c r="M402" s="53" t="s">
        <v>2477</v>
      </c>
      <c r="N402" s="53" t="s">
        <v>2477</v>
      </c>
      <c r="O402" s="53" t="s">
        <v>2477</v>
      </c>
      <c r="P402" s="53" t="s">
        <v>2477</v>
      </c>
      <c r="Q402" s="53" t="s">
        <v>2477</v>
      </c>
      <c r="R402" s="22">
        <f>SUM(R403:R421)</f>
        <v>61550.958109999992</v>
      </c>
      <c r="S402" s="53" t="s">
        <v>2477</v>
      </c>
      <c r="T402" s="20">
        <f t="shared" ref="T402:U402" si="15">SUM(T403:T421)</f>
        <v>6.751457883235569E-2</v>
      </c>
      <c r="U402" s="60">
        <f t="shared" si="15"/>
        <v>1.6677669181152596E-2</v>
      </c>
    </row>
    <row r="403" spans="2:21" ht="13.5" thickBot="1" x14ac:dyDescent="0.25">
      <c r="B403" s="57" t="s">
        <v>1053</v>
      </c>
      <c r="C403" s="14" t="s">
        <v>1054</v>
      </c>
      <c r="D403" s="14" t="s">
        <v>210</v>
      </c>
      <c r="E403" s="14" t="s">
        <v>1055</v>
      </c>
      <c r="F403" s="53" t="s">
        <v>2477</v>
      </c>
      <c r="G403" s="14" t="s">
        <v>1056</v>
      </c>
      <c r="H403" s="14" t="s">
        <v>1057</v>
      </c>
      <c r="I403" s="14" t="s">
        <v>206</v>
      </c>
      <c r="J403" s="53" t="s">
        <v>2477</v>
      </c>
      <c r="K403" s="23">
        <v>3.6160000000000001</v>
      </c>
      <c r="L403" s="14" t="s">
        <v>50</v>
      </c>
      <c r="M403" s="13">
        <v>5.3749999999999999E-2</v>
      </c>
      <c r="N403" s="13">
        <v>6.1010000000000002E-2</v>
      </c>
      <c r="O403" s="23">
        <v>370000</v>
      </c>
      <c r="P403" s="25">
        <v>99.744200000000006</v>
      </c>
      <c r="Q403" s="23">
        <v>0</v>
      </c>
      <c r="R403" s="23">
        <v>1338.55719</v>
      </c>
      <c r="S403" s="13">
        <v>4.6250000000000002E-4</v>
      </c>
      <c r="T403" s="13">
        <f t="shared" ref="T403:T421" si="16">+R403/$R$11</f>
        <v>1.4682488737927382E-3</v>
      </c>
      <c r="U403" s="61">
        <f>+R403/'סכום נכסי הקרן'!$C$42</f>
        <v>3.6269157589679022E-4</v>
      </c>
    </row>
    <row r="404" spans="2:21" ht="13.5" thickBot="1" x14ac:dyDescent="0.25">
      <c r="B404" s="57" t="s">
        <v>1058</v>
      </c>
      <c r="C404" s="14" t="s">
        <v>1059</v>
      </c>
      <c r="D404" s="14" t="s">
        <v>210</v>
      </c>
      <c r="E404" s="14" t="s">
        <v>1055</v>
      </c>
      <c r="F404" s="53" t="s">
        <v>2477</v>
      </c>
      <c r="G404" s="14" t="s">
        <v>1056</v>
      </c>
      <c r="H404" s="14" t="s">
        <v>1060</v>
      </c>
      <c r="I404" s="14" t="s">
        <v>212</v>
      </c>
      <c r="J404" s="53" t="s">
        <v>2477</v>
      </c>
      <c r="K404" s="23">
        <v>2.6419999999999999</v>
      </c>
      <c r="L404" s="14" t="s">
        <v>50</v>
      </c>
      <c r="M404" s="13">
        <v>3.2550000000000003E-2</v>
      </c>
      <c r="N404" s="13">
        <v>6.9409999999999999E-2</v>
      </c>
      <c r="O404" s="23">
        <v>2605410</v>
      </c>
      <c r="P404" s="25">
        <v>88.303799999999995</v>
      </c>
      <c r="Q404" s="23">
        <v>0</v>
      </c>
      <c r="R404" s="23">
        <v>8344.5519800000002</v>
      </c>
      <c r="S404" s="13">
        <v>2.6054099999999998E-3</v>
      </c>
      <c r="T404" s="13">
        <f t="shared" si="16"/>
        <v>9.1530486246463351E-3</v>
      </c>
      <c r="U404" s="61">
        <f>+R404/'סכום נכסי הקרן'!$C$42</f>
        <v>2.2610156147148865E-3</v>
      </c>
    </row>
    <row r="405" spans="2:21" ht="13.5" thickBot="1" x14ac:dyDescent="0.25">
      <c r="B405" s="57" t="s">
        <v>1061</v>
      </c>
      <c r="C405" s="14" t="s">
        <v>1062</v>
      </c>
      <c r="D405" s="14" t="s">
        <v>210</v>
      </c>
      <c r="E405" s="14" t="s">
        <v>1055</v>
      </c>
      <c r="F405" s="53" t="s">
        <v>2477</v>
      </c>
      <c r="G405" s="14" t="s">
        <v>1056</v>
      </c>
      <c r="H405" s="14" t="s">
        <v>1060</v>
      </c>
      <c r="I405" s="14" t="s">
        <v>212</v>
      </c>
      <c r="J405" s="53" t="s">
        <v>2477</v>
      </c>
      <c r="K405" s="23">
        <v>1.9870000000000001</v>
      </c>
      <c r="L405" s="14" t="s">
        <v>50</v>
      </c>
      <c r="M405" s="13">
        <v>3.2750000000000001E-2</v>
      </c>
      <c r="N405" s="13">
        <v>6.3990000000000005E-2</v>
      </c>
      <c r="O405" s="23">
        <v>1180000</v>
      </c>
      <c r="P405" s="25">
        <v>91.988</v>
      </c>
      <c r="Q405" s="23">
        <v>0</v>
      </c>
      <c r="R405" s="23">
        <v>3936.9576200000001</v>
      </c>
      <c r="S405" s="13">
        <v>1.5733333330000001E-3</v>
      </c>
      <c r="T405" s="13">
        <f t="shared" si="16"/>
        <v>4.3184061427623717E-3</v>
      </c>
      <c r="U405" s="61">
        <f>+R405/'סכום נכסי הקרן'!$C$42</f>
        <v>1.0667466239800158E-3</v>
      </c>
    </row>
    <row r="406" spans="2:21" ht="13.5" thickBot="1" x14ac:dyDescent="0.25">
      <c r="B406" s="57" t="s">
        <v>1063</v>
      </c>
      <c r="C406" s="14" t="s">
        <v>1064</v>
      </c>
      <c r="D406" s="14" t="s">
        <v>210</v>
      </c>
      <c r="E406" s="14" t="s">
        <v>1055</v>
      </c>
      <c r="F406" s="53" t="s">
        <v>2477</v>
      </c>
      <c r="G406" s="14" t="s">
        <v>1065</v>
      </c>
      <c r="H406" s="14" t="s">
        <v>1066</v>
      </c>
      <c r="I406" s="14" t="s">
        <v>212</v>
      </c>
      <c r="J406" s="53" t="s">
        <v>2477</v>
      </c>
      <c r="K406" s="23">
        <v>9.4570000000000007</v>
      </c>
      <c r="L406" s="14" t="s">
        <v>50</v>
      </c>
      <c r="M406" s="13">
        <v>6.3750000000000001E-2</v>
      </c>
      <c r="N406" s="13">
        <v>6.8720000000000003E-2</v>
      </c>
      <c r="O406" s="23">
        <v>892000</v>
      </c>
      <c r="P406" s="25">
        <v>96.061700000000002</v>
      </c>
      <c r="Q406" s="23">
        <v>0</v>
      </c>
      <c r="R406" s="23">
        <v>3107.8688099999999</v>
      </c>
      <c r="S406" s="13">
        <v>1.2869715759999999E-3</v>
      </c>
      <c r="T406" s="13">
        <f t="shared" si="16"/>
        <v>3.4089876131314775E-3</v>
      </c>
      <c r="U406" s="61">
        <f>+R406/'סכום נכסי הקרן'!$C$42</f>
        <v>8.4209912344453662E-4</v>
      </c>
    </row>
    <row r="407" spans="2:21" ht="13.5" thickBot="1" x14ac:dyDescent="0.25">
      <c r="B407" s="57" t="s">
        <v>1067</v>
      </c>
      <c r="C407" s="14" t="s">
        <v>1068</v>
      </c>
      <c r="D407" s="14" t="s">
        <v>210</v>
      </c>
      <c r="E407" s="14" t="s">
        <v>1055</v>
      </c>
      <c r="F407" s="53" t="s">
        <v>2477</v>
      </c>
      <c r="G407" s="14" t="s">
        <v>1056</v>
      </c>
      <c r="H407" s="14" t="s">
        <v>1066</v>
      </c>
      <c r="I407" s="14" t="s">
        <v>212</v>
      </c>
      <c r="J407" s="53" t="s">
        <v>2477</v>
      </c>
      <c r="K407" s="23">
        <v>3.8839999999999999</v>
      </c>
      <c r="L407" s="14" t="s">
        <v>52</v>
      </c>
      <c r="M407" s="13">
        <v>6.6250000000000003E-2</v>
      </c>
      <c r="N407" s="13">
        <v>6.2609999999999999E-2</v>
      </c>
      <c r="O407" s="23">
        <v>160000</v>
      </c>
      <c r="P407" s="25">
        <v>102.9332</v>
      </c>
      <c r="Q407" s="23">
        <v>0</v>
      </c>
      <c r="R407" s="23">
        <v>761.03044</v>
      </c>
      <c r="S407" s="13">
        <v>2.1333333300000001E-4</v>
      </c>
      <c r="T407" s="13">
        <f t="shared" si="16"/>
        <v>8.347660412268168E-4</v>
      </c>
      <c r="U407" s="61">
        <f>+R407/'סכום נכסי הקרן'!$C$42</f>
        <v>2.0620660189276459E-4</v>
      </c>
    </row>
    <row r="408" spans="2:21" ht="13.5" thickBot="1" x14ac:dyDescent="0.25">
      <c r="B408" s="57" t="s">
        <v>1069</v>
      </c>
      <c r="C408" s="14" t="s">
        <v>1070</v>
      </c>
      <c r="D408" s="14" t="s">
        <v>210</v>
      </c>
      <c r="E408" s="14" t="s">
        <v>1055</v>
      </c>
      <c r="F408" s="53" t="s">
        <v>2477</v>
      </c>
      <c r="G408" s="14" t="s">
        <v>1056</v>
      </c>
      <c r="H408" s="14" t="s">
        <v>1066</v>
      </c>
      <c r="I408" s="14" t="s">
        <v>212</v>
      </c>
      <c r="J408" s="53" t="s">
        <v>2477</v>
      </c>
      <c r="K408" s="23">
        <v>2.1829999999999998</v>
      </c>
      <c r="L408" s="14" t="s">
        <v>50</v>
      </c>
      <c r="M408" s="13">
        <v>3.0769999999999999E-2</v>
      </c>
      <c r="N408" s="13">
        <v>6.9750000000000006E-2</v>
      </c>
      <c r="O408" s="23">
        <v>2707465</v>
      </c>
      <c r="P408" s="25">
        <v>89.531499999999994</v>
      </c>
      <c r="Q408" s="23">
        <v>0</v>
      </c>
      <c r="R408" s="23">
        <v>8791.9714100000001</v>
      </c>
      <c r="S408" s="13">
        <v>4.5124416659999998E-3</v>
      </c>
      <c r="T408" s="13">
        <f t="shared" si="16"/>
        <v>9.6438181480691561E-3</v>
      </c>
      <c r="U408" s="61">
        <f>+R408/'סכום נכסי הקרן'!$C$42</f>
        <v>2.3822470864561449E-3</v>
      </c>
    </row>
    <row r="409" spans="2:21" ht="13.5" thickBot="1" x14ac:dyDescent="0.25">
      <c r="B409" s="57" t="s">
        <v>1071</v>
      </c>
      <c r="C409" s="14" t="s">
        <v>1072</v>
      </c>
      <c r="D409" s="14" t="s">
        <v>210</v>
      </c>
      <c r="E409" s="14" t="s">
        <v>1055</v>
      </c>
      <c r="F409" s="53" t="s">
        <v>2477</v>
      </c>
      <c r="G409" s="14" t="s">
        <v>1073</v>
      </c>
      <c r="H409" s="14" t="s">
        <v>1074</v>
      </c>
      <c r="I409" s="14" t="s">
        <v>212</v>
      </c>
      <c r="J409" s="53" t="s">
        <v>2477</v>
      </c>
      <c r="K409" s="23">
        <v>2.1219999999999999</v>
      </c>
      <c r="L409" s="14" t="s">
        <v>50</v>
      </c>
      <c r="M409" s="13">
        <v>4.8750000000000002E-2</v>
      </c>
      <c r="N409" s="13">
        <v>8.6300000000000002E-2</v>
      </c>
      <c r="O409" s="23">
        <v>75000</v>
      </c>
      <c r="P409" s="25">
        <v>93.716800000000006</v>
      </c>
      <c r="Q409" s="23">
        <v>0</v>
      </c>
      <c r="R409" s="23">
        <v>254.93313000000001</v>
      </c>
      <c r="S409" s="13">
        <v>1.2E-4</v>
      </c>
      <c r="T409" s="13">
        <f t="shared" si="16"/>
        <v>2.7963338721071585E-4</v>
      </c>
      <c r="U409" s="61">
        <f>+R409/'סכום נכסי הקרן'!$C$42</f>
        <v>6.9075941886353985E-5</v>
      </c>
    </row>
    <row r="410" spans="2:21" ht="13.5" thickBot="1" x14ac:dyDescent="0.25">
      <c r="B410" s="57" t="s">
        <v>1075</v>
      </c>
      <c r="C410" s="14" t="s">
        <v>1076</v>
      </c>
      <c r="D410" s="14" t="s">
        <v>210</v>
      </c>
      <c r="E410" s="14" t="s">
        <v>1055</v>
      </c>
      <c r="F410" s="53" t="s">
        <v>2477</v>
      </c>
      <c r="G410" s="14" t="s">
        <v>1073</v>
      </c>
      <c r="H410" s="14" t="s">
        <v>1074</v>
      </c>
      <c r="I410" s="14" t="s">
        <v>212</v>
      </c>
      <c r="J410" s="53" t="s">
        <v>2477</v>
      </c>
      <c r="K410" s="23">
        <v>3.7639999999999998</v>
      </c>
      <c r="L410" s="14" t="s">
        <v>50</v>
      </c>
      <c r="M410" s="13">
        <v>5.3749999999999999E-2</v>
      </c>
      <c r="N410" s="13">
        <v>8.7669999999999998E-2</v>
      </c>
      <c r="O410" s="23">
        <v>250000</v>
      </c>
      <c r="P410" s="25">
        <v>89.549599999999998</v>
      </c>
      <c r="Q410" s="23">
        <v>0</v>
      </c>
      <c r="R410" s="23">
        <v>811.99099999999999</v>
      </c>
      <c r="S410" s="13">
        <v>4.0000000000000002E-4</v>
      </c>
      <c r="T410" s="13">
        <f t="shared" si="16"/>
        <v>8.906641271560756E-4</v>
      </c>
      <c r="U410" s="61">
        <f>+R410/'סכום נכסי הקרן'!$C$42</f>
        <v>2.2001472750223736E-4</v>
      </c>
    </row>
    <row r="411" spans="2:21" ht="13.5" thickBot="1" x14ac:dyDescent="0.25">
      <c r="B411" s="57" t="s">
        <v>1077</v>
      </c>
      <c r="C411" s="14" t="s">
        <v>1078</v>
      </c>
      <c r="D411" s="14" t="s">
        <v>210</v>
      </c>
      <c r="E411" s="14" t="s">
        <v>1055</v>
      </c>
      <c r="F411" s="53" t="s">
        <v>2477</v>
      </c>
      <c r="G411" s="14" t="s">
        <v>1073</v>
      </c>
      <c r="H411" s="14" t="s">
        <v>1074</v>
      </c>
      <c r="I411" s="14" t="s">
        <v>212</v>
      </c>
      <c r="J411" s="53" t="s">
        <v>2477</v>
      </c>
      <c r="K411" s="23">
        <v>5.7750000000000004</v>
      </c>
      <c r="L411" s="14" t="s">
        <v>50</v>
      </c>
      <c r="M411" s="13">
        <v>5.8749999999999997E-2</v>
      </c>
      <c r="N411" s="13">
        <v>8.7620000000000003E-2</v>
      </c>
      <c r="O411" s="23">
        <v>70000</v>
      </c>
      <c r="P411" s="25">
        <v>86.240399999999994</v>
      </c>
      <c r="Q411" s="23">
        <v>0</v>
      </c>
      <c r="R411" s="23">
        <v>218.95574999999999</v>
      </c>
      <c r="S411" s="13">
        <v>1.12E-4</v>
      </c>
      <c r="T411" s="13">
        <f t="shared" si="16"/>
        <v>2.4017018902863937E-4</v>
      </c>
      <c r="U411" s="61">
        <f>+R411/'סכום נכסי הקרן'!$C$42</f>
        <v>5.9327615295364121E-5</v>
      </c>
    </row>
    <row r="412" spans="2:21" ht="13.5" thickBot="1" x14ac:dyDescent="0.25">
      <c r="B412" s="57" t="s">
        <v>1079</v>
      </c>
      <c r="C412" s="14" t="s">
        <v>1080</v>
      </c>
      <c r="D412" s="14" t="s">
        <v>210</v>
      </c>
      <c r="E412" s="14" t="s">
        <v>1055</v>
      </c>
      <c r="F412" s="53" t="s">
        <v>2477</v>
      </c>
      <c r="G412" s="14" t="s">
        <v>1073</v>
      </c>
      <c r="H412" s="14" t="s">
        <v>1074</v>
      </c>
      <c r="I412" s="14" t="s">
        <v>212</v>
      </c>
      <c r="J412" s="53" t="s">
        <v>2477</v>
      </c>
      <c r="K412" s="23">
        <v>6.48</v>
      </c>
      <c r="L412" s="14" t="s">
        <v>50</v>
      </c>
      <c r="M412" s="13">
        <v>8.5000000000000006E-2</v>
      </c>
      <c r="N412" s="13">
        <v>9.1850000000000001E-2</v>
      </c>
      <c r="O412" s="23">
        <v>1442000</v>
      </c>
      <c r="P412" s="25">
        <v>99.626499999999993</v>
      </c>
      <c r="Q412" s="23">
        <v>0</v>
      </c>
      <c r="R412" s="23">
        <v>5210.5994499999997</v>
      </c>
      <c r="S412" s="13">
        <v>1.9226666659999999E-3</v>
      </c>
      <c r="T412" s="13">
        <f t="shared" si="16"/>
        <v>5.7154500617545975E-3</v>
      </c>
      <c r="U412" s="61">
        <f>+R412/'סכום נכסי הקרן'!$C$42</f>
        <v>1.4118489221125084E-3</v>
      </c>
    </row>
    <row r="413" spans="2:21" ht="13.5" thickBot="1" x14ac:dyDescent="0.25">
      <c r="B413" s="57" t="s">
        <v>1081</v>
      </c>
      <c r="C413" s="14" t="s">
        <v>1082</v>
      </c>
      <c r="D413" s="14" t="s">
        <v>210</v>
      </c>
      <c r="E413" s="14" t="s">
        <v>1055</v>
      </c>
      <c r="F413" s="53" t="s">
        <v>2477</v>
      </c>
      <c r="G413" s="14" t="s">
        <v>1073</v>
      </c>
      <c r="H413" s="14" t="s">
        <v>1074</v>
      </c>
      <c r="I413" s="14" t="s">
        <v>212</v>
      </c>
      <c r="J413" s="53" t="s">
        <v>2477</v>
      </c>
      <c r="K413" s="23">
        <v>1.4470000000000001</v>
      </c>
      <c r="L413" s="14" t="s">
        <v>50</v>
      </c>
      <c r="M413" s="13">
        <v>6.1249999999999999E-2</v>
      </c>
      <c r="N413" s="13">
        <v>8.2489999999999994E-2</v>
      </c>
      <c r="O413" s="23">
        <v>1704555</v>
      </c>
      <c r="P413" s="25">
        <v>97.125</v>
      </c>
      <c r="Q413" s="23">
        <v>0</v>
      </c>
      <c r="R413" s="23">
        <v>6004.6763799999999</v>
      </c>
      <c r="S413" s="13">
        <v>2.8409249999999998E-3</v>
      </c>
      <c r="T413" s="13">
        <f t="shared" si="16"/>
        <v>6.586464439688868E-3</v>
      </c>
      <c r="U413" s="61">
        <f>+R413/'סכום נכסי הקרן'!$C$42</f>
        <v>1.6270097051381371E-3</v>
      </c>
    </row>
    <row r="414" spans="2:21" ht="13.5" thickBot="1" x14ac:dyDescent="0.25">
      <c r="B414" s="57" t="s">
        <v>1083</v>
      </c>
      <c r="C414" s="14" t="s">
        <v>1084</v>
      </c>
      <c r="D414" s="14" t="s">
        <v>210</v>
      </c>
      <c r="E414" s="14" t="s">
        <v>1055</v>
      </c>
      <c r="F414" s="53" t="s">
        <v>2477</v>
      </c>
      <c r="G414" s="14" t="s">
        <v>1073</v>
      </c>
      <c r="H414" s="14" t="s">
        <v>1074</v>
      </c>
      <c r="I414" s="14" t="s">
        <v>212</v>
      </c>
      <c r="J414" s="53" t="s">
        <v>2477</v>
      </c>
      <c r="K414" s="23">
        <v>3.1669999999999998</v>
      </c>
      <c r="L414" s="14" t="s">
        <v>50</v>
      </c>
      <c r="M414" s="13">
        <v>6.5000000000000002E-2</v>
      </c>
      <c r="N414" s="13">
        <v>8.362E-2</v>
      </c>
      <c r="O414" s="23">
        <v>1103935</v>
      </c>
      <c r="P414" s="25">
        <v>94.515199999999993</v>
      </c>
      <c r="Q414" s="23">
        <v>0</v>
      </c>
      <c r="R414" s="23">
        <v>3784.36238</v>
      </c>
      <c r="S414" s="13">
        <v>1.8398916659999999E-3</v>
      </c>
      <c r="T414" s="13">
        <f t="shared" si="16"/>
        <v>4.1510260779060223E-3</v>
      </c>
      <c r="U414" s="61">
        <f>+R414/'סכום נכסי הקרן'!$C$42</f>
        <v>1.0253998601036445E-3</v>
      </c>
    </row>
    <row r="415" spans="2:21" ht="13.5" thickBot="1" x14ac:dyDescent="0.25">
      <c r="B415" s="57" t="s">
        <v>1085</v>
      </c>
      <c r="C415" s="14" t="s">
        <v>1086</v>
      </c>
      <c r="D415" s="14" t="s">
        <v>210</v>
      </c>
      <c r="E415" s="14" t="s">
        <v>1055</v>
      </c>
      <c r="F415" s="53" t="s">
        <v>2477</v>
      </c>
      <c r="G415" s="14" t="s">
        <v>1073</v>
      </c>
      <c r="H415" s="14" t="s">
        <v>1074</v>
      </c>
      <c r="I415" s="14" t="s">
        <v>212</v>
      </c>
      <c r="J415" s="53" t="s">
        <v>2477</v>
      </c>
      <c r="K415" s="23">
        <v>5.2990000000000004</v>
      </c>
      <c r="L415" s="14" t="s">
        <v>50</v>
      </c>
      <c r="M415" s="13">
        <v>6.7500000000000004E-2</v>
      </c>
      <c r="N415" s="13">
        <v>8.4370000000000001E-2</v>
      </c>
      <c r="O415" s="23">
        <v>1655340</v>
      </c>
      <c r="P415" s="25">
        <v>91.753299999999996</v>
      </c>
      <c r="Q415" s="23">
        <v>0</v>
      </c>
      <c r="R415" s="23">
        <v>5508.79306</v>
      </c>
      <c r="S415" s="13">
        <v>3.0097090899999998E-3</v>
      </c>
      <c r="T415" s="13">
        <f t="shared" si="16"/>
        <v>6.0425354005996948E-3</v>
      </c>
      <c r="U415" s="61">
        <f>+R415/'סכום נכסי הקרן'!$C$42</f>
        <v>1.4926465982530795E-3</v>
      </c>
    </row>
    <row r="416" spans="2:21" ht="13.5" thickBot="1" x14ac:dyDescent="0.25">
      <c r="B416" s="57" t="s">
        <v>1087</v>
      </c>
      <c r="C416" s="14" t="s">
        <v>1088</v>
      </c>
      <c r="D416" s="14" t="s">
        <v>210</v>
      </c>
      <c r="E416" s="14" t="s">
        <v>1055</v>
      </c>
      <c r="F416" s="53" t="s">
        <v>2477</v>
      </c>
      <c r="G416" s="14" t="s">
        <v>1089</v>
      </c>
      <c r="H416" s="14" t="s">
        <v>1074</v>
      </c>
      <c r="I416" s="14" t="s">
        <v>212</v>
      </c>
      <c r="J416" s="53" t="s">
        <v>2477</v>
      </c>
      <c r="K416" s="23">
        <v>3.1589999999999998</v>
      </c>
      <c r="L416" s="14" t="s">
        <v>51</v>
      </c>
      <c r="M416" s="13">
        <v>3.7499999999999999E-2</v>
      </c>
      <c r="N416" s="13">
        <v>4.8079999999999998E-2</v>
      </c>
      <c r="O416" s="23">
        <v>470000</v>
      </c>
      <c r="P416" s="25">
        <v>97.3185</v>
      </c>
      <c r="Q416" s="23">
        <v>0</v>
      </c>
      <c r="R416" s="23">
        <v>1834.8936000000001</v>
      </c>
      <c r="S416" s="13">
        <v>4.2727272699999999E-4</v>
      </c>
      <c r="T416" s="13">
        <f t="shared" si="16"/>
        <v>2.0126749023921071E-3</v>
      </c>
      <c r="U416" s="61">
        <f>+R416/'סכום נכסי הקרן'!$C$42</f>
        <v>4.9717745073479802E-4</v>
      </c>
    </row>
    <row r="417" spans="2:21" ht="13.5" thickBot="1" x14ac:dyDescent="0.25">
      <c r="B417" s="57" t="s">
        <v>1090</v>
      </c>
      <c r="C417" s="14" t="s">
        <v>1091</v>
      </c>
      <c r="D417" s="14" t="s">
        <v>210</v>
      </c>
      <c r="E417" s="14" t="s">
        <v>1055</v>
      </c>
      <c r="F417" s="53" t="s">
        <v>2477</v>
      </c>
      <c r="G417" s="14" t="s">
        <v>1089</v>
      </c>
      <c r="H417" s="14" t="s">
        <v>1074</v>
      </c>
      <c r="I417" s="14" t="s">
        <v>212</v>
      </c>
      <c r="J417" s="53" t="s">
        <v>2477</v>
      </c>
      <c r="K417" s="23">
        <v>5.548</v>
      </c>
      <c r="L417" s="14" t="s">
        <v>51</v>
      </c>
      <c r="M417" s="13">
        <v>4.3749999999999997E-2</v>
      </c>
      <c r="N417" s="13">
        <v>5.4780000000000002E-2</v>
      </c>
      <c r="O417" s="23">
        <v>1502930</v>
      </c>
      <c r="P417" s="25">
        <v>94.801299999999998</v>
      </c>
      <c r="Q417" s="23">
        <v>0</v>
      </c>
      <c r="R417" s="23">
        <v>5715.7163600000003</v>
      </c>
      <c r="S417" s="13">
        <v>1.0019533330000001E-3</v>
      </c>
      <c r="T417" s="13">
        <f t="shared" si="16"/>
        <v>6.2695073256367395E-3</v>
      </c>
      <c r="U417" s="61">
        <f>+R417/'סכום נכסי הקרן'!$C$42</f>
        <v>1.548713935776973E-3</v>
      </c>
    </row>
    <row r="418" spans="2:21" ht="13.5" thickBot="1" x14ac:dyDescent="0.25">
      <c r="B418" s="57" t="s">
        <v>1092</v>
      </c>
      <c r="C418" s="14" t="s">
        <v>1093</v>
      </c>
      <c r="D418" s="14" t="s">
        <v>210</v>
      </c>
      <c r="E418" s="14" t="s">
        <v>1055</v>
      </c>
      <c r="F418" s="53" t="s">
        <v>2477</v>
      </c>
      <c r="G418" s="14" t="s">
        <v>1089</v>
      </c>
      <c r="H418" s="14" t="s">
        <v>1074</v>
      </c>
      <c r="I418" s="14" t="s">
        <v>212</v>
      </c>
      <c r="J418" s="53" t="s">
        <v>2477</v>
      </c>
      <c r="K418" s="23">
        <v>3.11</v>
      </c>
      <c r="L418" s="14" t="s">
        <v>50</v>
      </c>
      <c r="M418" s="13">
        <v>4.7500000000000001E-2</v>
      </c>
      <c r="N418" s="13">
        <v>5.9389999999999998E-2</v>
      </c>
      <c r="O418" s="23">
        <v>173000</v>
      </c>
      <c r="P418" s="25">
        <v>97.140500000000003</v>
      </c>
      <c r="Q418" s="23">
        <v>0</v>
      </c>
      <c r="R418" s="23">
        <v>609.52846999999997</v>
      </c>
      <c r="S418" s="13">
        <v>1.73E-4</v>
      </c>
      <c r="T418" s="13">
        <f t="shared" si="16"/>
        <v>6.685851723840882E-4</v>
      </c>
      <c r="U418" s="61">
        <f>+R418/'סכום נכסי הקרן'!$C$42</f>
        <v>1.6515606728634388E-4</v>
      </c>
    </row>
    <row r="419" spans="2:21" ht="13.5" thickBot="1" x14ac:dyDescent="0.25">
      <c r="B419" s="57" t="s">
        <v>1094</v>
      </c>
      <c r="C419" s="14" t="s">
        <v>1095</v>
      </c>
      <c r="D419" s="14" t="s">
        <v>210</v>
      </c>
      <c r="E419" s="14" t="s">
        <v>1055</v>
      </c>
      <c r="F419" s="53" t="s">
        <v>2477</v>
      </c>
      <c r="G419" s="14" t="s">
        <v>1089</v>
      </c>
      <c r="H419" s="14" t="s">
        <v>1074</v>
      </c>
      <c r="I419" s="14" t="s">
        <v>212</v>
      </c>
      <c r="J419" s="53" t="s">
        <v>2477</v>
      </c>
      <c r="K419" s="23">
        <v>0.79900000000000004</v>
      </c>
      <c r="L419" s="14" t="s">
        <v>51</v>
      </c>
      <c r="M419" s="13">
        <v>0.06</v>
      </c>
      <c r="N419" s="13">
        <v>4.7109999999999999E-2</v>
      </c>
      <c r="O419" s="23">
        <v>300000</v>
      </c>
      <c r="P419" s="25">
        <v>103.86799999999999</v>
      </c>
      <c r="Q419" s="23">
        <v>0</v>
      </c>
      <c r="R419" s="23">
        <v>1250.03061</v>
      </c>
      <c r="S419" s="13">
        <v>2.9999999999999997E-4</v>
      </c>
      <c r="T419" s="13">
        <f t="shared" si="16"/>
        <v>1.3711450276838375E-3</v>
      </c>
      <c r="U419" s="61">
        <f>+R419/'סכום נכסי הקרן'!$C$42</f>
        <v>3.3870467040719113E-4</v>
      </c>
    </row>
    <row r="420" spans="2:21" ht="13.5" thickBot="1" x14ac:dyDescent="0.25">
      <c r="B420" s="57" t="s">
        <v>1096</v>
      </c>
      <c r="C420" s="14" t="s">
        <v>1097</v>
      </c>
      <c r="D420" s="14" t="s">
        <v>210</v>
      </c>
      <c r="E420" s="14" t="s">
        <v>1055</v>
      </c>
      <c r="F420" s="53" t="s">
        <v>2477</v>
      </c>
      <c r="G420" s="14" t="s">
        <v>1089</v>
      </c>
      <c r="H420" s="14" t="s">
        <v>1074</v>
      </c>
      <c r="I420" s="14" t="s">
        <v>212</v>
      </c>
      <c r="J420" s="53" t="s">
        <v>2477</v>
      </c>
      <c r="K420" s="23">
        <v>4.54</v>
      </c>
      <c r="L420" s="14" t="s">
        <v>51</v>
      </c>
      <c r="M420" s="13">
        <v>7.3749999999999996E-2</v>
      </c>
      <c r="N420" s="13">
        <v>5.3879999999999997E-2</v>
      </c>
      <c r="O420" s="23">
        <v>285000</v>
      </c>
      <c r="P420" s="25">
        <v>111.8425</v>
      </c>
      <c r="Q420" s="23">
        <v>0</v>
      </c>
      <c r="R420" s="23">
        <v>1278.70201</v>
      </c>
      <c r="S420" s="13">
        <v>3.5625000000000001E-4</v>
      </c>
      <c r="T420" s="13">
        <f t="shared" si="16"/>
        <v>1.4025943755895933E-3</v>
      </c>
      <c r="U420" s="61">
        <f>+R420/'סכום נכסי הקרן'!$C$42</f>
        <v>3.4647338983647997E-4</v>
      </c>
    </row>
    <row r="421" spans="2:21" ht="13.5" thickBot="1" x14ac:dyDescent="0.25">
      <c r="B421" s="57" t="s">
        <v>1098</v>
      </c>
      <c r="C421" s="14" t="s">
        <v>1099</v>
      </c>
      <c r="D421" s="14" t="s">
        <v>210</v>
      </c>
      <c r="E421" s="14" t="s">
        <v>1055</v>
      </c>
      <c r="F421" s="53" t="s">
        <v>2477</v>
      </c>
      <c r="G421" s="14" t="s">
        <v>1089</v>
      </c>
      <c r="H421" s="14" t="s">
        <v>1074</v>
      </c>
      <c r="I421" s="14" t="s">
        <v>212</v>
      </c>
      <c r="J421" s="53" t="s">
        <v>2477</v>
      </c>
      <c r="K421" s="23">
        <v>5.7729999999999997</v>
      </c>
      <c r="L421" s="14" t="s">
        <v>51</v>
      </c>
      <c r="M421" s="13">
        <v>7.8750000000000001E-2</v>
      </c>
      <c r="N421" s="13">
        <v>5.6959999999999997E-2</v>
      </c>
      <c r="O421" s="23">
        <v>600000</v>
      </c>
      <c r="P421" s="25">
        <v>115.7825</v>
      </c>
      <c r="Q421" s="23">
        <v>0</v>
      </c>
      <c r="R421" s="23">
        <v>2786.8384599999999</v>
      </c>
      <c r="S421" s="13">
        <v>1.1999999999999999E-3</v>
      </c>
      <c r="T421" s="13">
        <f t="shared" si="16"/>
        <v>3.0568529016958093E-3</v>
      </c>
      <c r="U421" s="61">
        <f>+R421/'סכום נכסי הקרן'!$C$42</f>
        <v>7.551136704343457E-4</v>
      </c>
    </row>
    <row r="422" spans="2:21" ht="13.5" thickBot="1" x14ac:dyDescent="0.25">
      <c r="B422" s="56" t="s">
        <v>1100</v>
      </c>
      <c r="C422" s="53" t="s">
        <v>2477</v>
      </c>
      <c r="D422" s="53" t="s">
        <v>2477</v>
      </c>
      <c r="E422" s="53" t="s">
        <v>2477</v>
      </c>
      <c r="F422" s="53" t="s">
        <v>2477</v>
      </c>
      <c r="G422" s="53" t="s">
        <v>2477</v>
      </c>
      <c r="H422" s="53" t="s">
        <v>2477</v>
      </c>
      <c r="I422" s="53" t="s">
        <v>2477</v>
      </c>
      <c r="J422" s="53" t="s">
        <v>2477</v>
      </c>
      <c r="K422" s="22">
        <v>3.5979946540949999</v>
      </c>
      <c r="L422" s="53" t="s">
        <v>2477</v>
      </c>
      <c r="M422" s="53" t="s">
        <v>2477</v>
      </c>
      <c r="N422" s="53" t="s">
        <v>2477</v>
      </c>
      <c r="O422" s="53" t="s">
        <v>2477</v>
      </c>
      <c r="P422" s="53" t="s">
        <v>2477</v>
      </c>
      <c r="Q422" s="53" t="s">
        <v>2477</v>
      </c>
      <c r="R422" s="22">
        <f>SUM(R423:R483)</f>
        <v>115831.33208000002</v>
      </c>
      <c r="S422" s="53" t="s">
        <v>2477</v>
      </c>
      <c r="T422" s="20">
        <f t="shared" ref="T422:U422" si="17">SUM(T423:T483)</f>
        <v>0.12705413272358776</v>
      </c>
      <c r="U422" s="60">
        <f t="shared" si="17"/>
        <v>3.1385321960221681E-2</v>
      </c>
    </row>
    <row r="423" spans="2:21" ht="13.5" thickBot="1" x14ac:dyDescent="0.25">
      <c r="B423" s="57" t="s">
        <v>1101</v>
      </c>
      <c r="C423" s="14" t="s">
        <v>1102</v>
      </c>
      <c r="D423" s="14" t="s">
        <v>210</v>
      </c>
      <c r="E423" s="14" t="s">
        <v>1055</v>
      </c>
      <c r="F423" s="53" t="s">
        <v>2477</v>
      </c>
      <c r="G423" s="14" t="s">
        <v>1103</v>
      </c>
      <c r="H423" s="14" t="s">
        <v>1104</v>
      </c>
      <c r="I423" s="14" t="s">
        <v>212</v>
      </c>
      <c r="J423" s="53" t="s">
        <v>2477</v>
      </c>
      <c r="K423" s="23">
        <v>7.0570000000000004</v>
      </c>
      <c r="L423" s="14" t="s">
        <v>50</v>
      </c>
      <c r="M423" s="13">
        <v>6.2E-2</v>
      </c>
      <c r="N423" s="13">
        <v>5.2600000000000001E-2</v>
      </c>
      <c r="O423" s="23">
        <v>270000</v>
      </c>
      <c r="P423" s="25">
        <v>108.05880000000001</v>
      </c>
      <c r="Q423" s="23">
        <v>0</v>
      </c>
      <c r="R423" s="23">
        <v>1058.20902</v>
      </c>
      <c r="S423" s="13">
        <v>2.9999999999999997E-4</v>
      </c>
      <c r="T423" s="13">
        <f t="shared" ref="T423" si="18">+R423/$R$11</f>
        <v>1.1607380046662909E-3</v>
      </c>
      <c r="U423" s="61">
        <f>+R423/'סכום נכסי הקרן'!$C$42</f>
        <v>2.8672924844697745E-4</v>
      </c>
    </row>
    <row r="424" spans="2:21" ht="13.5" thickBot="1" x14ac:dyDescent="0.25">
      <c r="B424" s="57" t="s">
        <v>1105</v>
      </c>
      <c r="C424" s="14" t="s">
        <v>1106</v>
      </c>
      <c r="D424" s="14" t="s">
        <v>210</v>
      </c>
      <c r="E424" s="14" t="s">
        <v>1055</v>
      </c>
      <c r="F424" s="53" t="s">
        <v>2477</v>
      </c>
      <c r="G424" s="14" t="s">
        <v>1107</v>
      </c>
      <c r="H424" s="14" t="s">
        <v>205</v>
      </c>
      <c r="I424" s="14" t="s">
        <v>206</v>
      </c>
      <c r="J424" s="53" t="s">
        <v>2477</v>
      </c>
      <c r="K424" s="23">
        <v>7.266</v>
      </c>
      <c r="L424" s="14" t="s">
        <v>50</v>
      </c>
      <c r="M424" s="13">
        <v>3.85E-2</v>
      </c>
      <c r="N424" s="13">
        <v>4.5400000000000003E-2</v>
      </c>
      <c r="O424" s="23">
        <v>380000</v>
      </c>
      <c r="P424" s="25">
        <v>96.596800000000002</v>
      </c>
      <c r="Q424" s="23">
        <v>0</v>
      </c>
      <c r="R424" s="23">
        <v>1331.3550600000001</v>
      </c>
      <c r="S424" s="13">
        <v>1.27566392E-4</v>
      </c>
      <c r="T424" s="13">
        <f t="shared" ref="T424:T483" si="19">+R424/$R$11</f>
        <v>1.4603489354558423E-3</v>
      </c>
      <c r="U424" s="61">
        <f>+R424/'סכום נכסי הקרן'!$C$42</f>
        <v>3.6074010763004135E-4</v>
      </c>
    </row>
    <row r="425" spans="2:21" ht="13.5" thickBot="1" x14ac:dyDescent="0.25">
      <c r="B425" s="57" t="s">
        <v>1108</v>
      </c>
      <c r="C425" s="14" t="s">
        <v>1109</v>
      </c>
      <c r="D425" s="14" t="s">
        <v>210</v>
      </c>
      <c r="E425" s="14" t="s">
        <v>1055</v>
      </c>
      <c r="F425" s="53" t="s">
        <v>2477</v>
      </c>
      <c r="G425" s="14" t="s">
        <v>1110</v>
      </c>
      <c r="H425" s="14" t="s">
        <v>205</v>
      </c>
      <c r="I425" s="14" t="s">
        <v>206</v>
      </c>
      <c r="J425" s="53" t="s">
        <v>2477</v>
      </c>
      <c r="K425" s="23">
        <v>7.43</v>
      </c>
      <c r="L425" s="14" t="s">
        <v>50</v>
      </c>
      <c r="M425" s="13">
        <v>4.9500000000000002E-2</v>
      </c>
      <c r="N425" s="13">
        <v>4.5280000000000001E-2</v>
      </c>
      <c r="O425" s="23">
        <v>600000</v>
      </c>
      <c r="P425" s="25">
        <v>103.84399999999999</v>
      </c>
      <c r="Q425" s="23">
        <v>0</v>
      </c>
      <c r="R425" s="23">
        <v>2259.85313</v>
      </c>
      <c r="S425" s="13">
        <v>3.4285714199999999E-4</v>
      </c>
      <c r="T425" s="13">
        <f t="shared" si="19"/>
        <v>2.4788084049359852E-3</v>
      </c>
      <c r="U425" s="61">
        <f>+R425/'סכום נכסי הקרן'!$C$42</f>
        <v>6.1232325308042599E-4</v>
      </c>
    </row>
    <row r="426" spans="2:21" ht="13.5" thickBot="1" x14ac:dyDescent="0.25">
      <c r="B426" s="57" t="s">
        <v>1111</v>
      </c>
      <c r="C426" s="14" t="s">
        <v>1112</v>
      </c>
      <c r="D426" s="14" t="s">
        <v>215</v>
      </c>
      <c r="E426" s="14" t="s">
        <v>1055</v>
      </c>
      <c r="F426" s="53" t="s">
        <v>2477</v>
      </c>
      <c r="G426" s="14" t="s">
        <v>1056</v>
      </c>
      <c r="H426" s="14" t="s">
        <v>1113</v>
      </c>
      <c r="I426" s="14" t="s">
        <v>212</v>
      </c>
      <c r="J426" s="53" t="s">
        <v>2477</v>
      </c>
      <c r="K426" s="23">
        <v>6.93</v>
      </c>
      <c r="L426" s="14" t="s">
        <v>50</v>
      </c>
      <c r="M426" s="13">
        <v>4.9119999999999997E-2</v>
      </c>
      <c r="N426" s="13">
        <v>5.2839999999999998E-2</v>
      </c>
      <c r="O426" s="23">
        <v>472000</v>
      </c>
      <c r="P426" s="25">
        <v>100.99979999999999</v>
      </c>
      <c r="Q426" s="23">
        <v>0</v>
      </c>
      <c r="R426" s="23">
        <v>1729.0600199999999</v>
      </c>
      <c r="S426" s="13">
        <v>1.0488888800000001E-4</v>
      </c>
      <c r="T426" s="13">
        <f t="shared" si="19"/>
        <v>1.8965871955646881E-3</v>
      </c>
      <c r="U426" s="61">
        <f>+R426/'סכום נכסי הקרן'!$C$42</f>
        <v>4.6850109069597207E-4</v>
      </c>
    </row>
    <row r="427" spans="2:21" ht="13.5" thickBot="1" x14ac:dyDescent="0.25">
      <c r="B427" s="57" t="s">
        <v>1114</v>
      </c>
      <c r="C427" s="14" t="s">
        <v>1115</v>
      </c>
      <c r="D427" s="14" t="s">
        <v>210</v>
      </c>
      <c r="E427" s="14" t="s">
        <v>1055</v>
      </c>
      <c r="F427" s="53" t="s">
        <v>2477</v>
      </c>
      <c r="G427" s="14" t="s">
        <v>1116</v>
      </c>
      <c r="H427" s="14" t="s">
        <v>1117</v>
      </c>
      <c r="I427" s="14" t="s">
        <v>212</v>
      </c>
      <c r="J427" s="53" t="s">
        <v>2477</v>
      </c>
      <c r="K427" s="23">
        <v>3.2549999999999999</v>
      </c>
      <c r="L427" s="14" t="s">
        <v>51</v>
      </c>
      <c r="M427" s="13">
        <v>3.7499999999999999E-3</v>
      </c>
      <c r="N427" s="13">
        <v>7.1929999999999994E-2</v>
      </c>
      <c r="O427" s="23">
        <v>387000</v>
      </c>
      <c r="P427" s="25">
        <v>80.948499999999996</v>
      </c>
      <c r="Q427" s="23">
        <v>0</v>
      </c>
      <c r="R427" s="23">
        <v>1256.7167199999999</v>
      </c>
      <c r="S427" s="13">
        <v>3.0959999999999999E-4</v>
      </c>
      <c r="T427" s="13">
        <f t="shared" si="19"/>
        <v>1.378478949275603E-3</v>
      </c>
      <c r="U427" s="61">
        <f>+R427/'סכום נכסי הקרן'!$C$42</f>
        <v>3.4051631939061581E-4</v>
      </c>
    </row>
    <row r="428" spans="2:21" ht="13.5" thickBot="1" x14ac:dyDescent="0.25">
      <c r="B428" s="57" t="s">
        <v>1118</v>
      </c>
      <c r="C428" s="14" t="s">
        <v>1119</v>
      </c>
      <c r="D428" s="14" t="s">
        <v>210</v>
      </c>
      <c r="E428" s="14" t="s">
        <v>1055</v>
      </c>
      <c r="F428" s="53" t="s">
        <v>2477</v>
      </c>
      <c r="G428" s="14" t="s">
        <v>1116</v>
      </c>
      <c r="H428" s="14" t="s">
        <v>1117</v>
      </c>
      <c r="I428" s="14" t="s">
        <v>212</v>
      </c>
      <c r="J428" s="53" t="s">
        <v>2477</v>
      </c>
      <c r="K428" s="23">
        <v>2.5329999999999999</v>
      </c>
      <c r="L428" s="14" t="s">
        <v>51</v>
      </c>
      <c r="M428" s="13">
        <v>0</v>
      </c>
      <c r="N428" s="13">
        <v>7.0660000000000001E-2</v>
      </c>
      <c r="O428" s="23">
        <v>1170000</v>
      </c>
      <c r="P428" s="25">
        <v>84.119</v>
      </c>
      <c r="Q428" s="23">
        <v>0</v>
      </c>
      <c r="R428" s="23">
        <v>3948.1858299999999</v>
      </c>
      <c r="S428" s="13">
        <v>1.17E-3</v>
      </c>
      <c r="T428" s="13">
        <f t="shared" si="19"/>
        <v>4.3307222446147013E-3</v>
      </c>
      <c r="U428" s="61">
        <f>+R428/'סכום נכסי הקרן'!$C$42</f>
        <v>1.0697889872124751E-3</v>
      </c>
    </row>
    <row r="429" spans="2:21" ht="13.5" thickBot="1" x14ac:dyDescent="0.25">
      <c r="B429" s="57" t="s">
        <v>1120</v>
      </c>
      <c r="C429" s="14" t="s">
        <v>1121</v>
      </c>
      <c r="D429" s="14" t="s">
        <v>210</v>
      </c>
      <c r="E429" s="14" t="s">
        <v>1055</v>
      </c>
      <c r="F429" s="53" t="s">
        <v>2477</v>
      </c>
      <c r="G429" s="14" t="s">
        <v>1116</v>
      </c>
      <c r="H429" s="14" t="s">
        <v>1117</v>
      </c>
      <c r="I429" s="14" t="s">
        <v>212</v>
      </c>
      <c r="J429" s="53" t="s">
        <v>2477</v>
      </c>
      <c r="K429" s="23">
        <v>1.5069999999999999</v>
      </c>
      <c r="L429" s="14" t="s">
        <v>51</v>
      </c>
      <c r="M429" s="13">
        <v>6.2500000000000003E-3</v>
      </c>
      <c r="N429" s="13">
        <v>5.8430000000000003E-2</v>
      </c>
      <c r="O429" s="23">
        <v>180000</v>
      </c>
      <c r="P429" s="25">
        <v>92.944000000000003</v>
      </c>
      <c r="Q429" s="23">
        <v>0</v>
      </c>
      <c r="R429" s="23">
        <v>671.13747000000001</v>
      </c>
      <c r="S429" s="13">
        <v>2.2499999999999999E-4</v>
      </c>
      <c r="T429" s="13">
        <f t="shared" si="19"/>
        <v>7.3616341673649944E-4</v>
      </c>
      <c r="U429" s="61">
        <f>+R429/'סכום נכסי הקרן'!$C$42</f>
        <v>1.8184946332975489E-4</v>
      </c>
    </row>
    <row r="430" spans="2:21" ht="13.5" thickBot="1" x14ac:dyDescent="0.25">
      <c r="B430" s="57" t="s">
        <v>1122</v>
      </c>
      <c r="C430" s="14" t="s">
        <v>1123</v>
      </c>
      <c r="D430" s="14" t="s">
        <v>215</v>
      </c>
      <c r="E430" s="14" t="s">
        <v>1055</v>
      </c>
      <c r="F430" s="53" t="s">
        <v>2477</v>
      </c>
      <c r="G430" s="14" t="s">
        <v>1116</v>
      </c>
      <c r="H430" s="14" t="s">
        <v>1117</v>
      </c>
      <c r="I430" s="14" t="s">
        <v>212</v>
      </c>
      <c r="J430" s="53" t="s">
        <v>2477</v>
      </c>
      <c r="K430" s="23">
        <v>4.3479999999999999</v>
      </c>
      <c r="L430" s="14" t="s">
        <v>51</v>
      </c>
      <c r="M430" s="13">
        <v>1.4500000000000001E-2</v>
      </c>
      <c r="N430" s="13">
        <v>7.2849999999999998E-2</v>
      </c>
      <c r="O430" s="23">
        <v>1380000</v>
      </c>
      <c r="P430" s="25">
        <v>78.910200000000003</v>
      </c>
      <c r="Q430" s="23">
        <v>0</v>
      </c>
      <c r="R430" s="23">
        <v>4368.47498</v>
      </c>
      <c r="S430" s="13">
        <v>2.3E-3</v>
      </c>
      <c r="T430" s="13">
        <f t="shared" si="19"/>
        <v>4.7917328579563752E-3</v>
      </c>
      <c r="U430" s="61">
        <f>+R430/'סכום נכסי הקרן'!$C$42</f>
        <v>1.1836693169321357E-3</v>
      </c>
    </row>
    <row r="431" spans="2:21" ht="13.5" thickBot="1" x14ac:dyDescent="0.25">
      <c r="B431" s="57" t="s">
        <v>1124</v>
      </c>
      <c r="C431" s="14" t="s">
        <v>1125</v>
      </c>
      <c r="D431" s="14" t="s">
        <v>1126</v>
      </c>
      <c r="E431" s="14" t="s">
        <v>1055</v>
      </c>
      <c r="F431" s="53" t="s">
        <v>2477</v>
      </c>
      <c r="G431" s="14" t="s">
        <v>1116</v>
      </c>
      <c r="H431" s="14" t="s">
        <v>1117</v>
      </c>
      <c r="I431" s="14" t="s">
        <v>212</v>
      </c>
      <c r="J431" s="53" t="s">
        <v>2477</v>
      </c>
      <c r="K431" s="23">
        <v>3.8940000000000001</v>
      </c>
      <c r="L431" s="14" t="s">
        <v>51</v>
      </c>
      <c r="M431" s="13">
        <v>1.6250000000000001E-2</v>
      </c>
      <c r="N431" s="13">
        <v>7.0150000000000004E-2</v>
      </c>
      <c r="O431" s="23">
        <v>645000</v>
      </c>
      <c r="P431" s="25">
        <v>82.941299999999998</v>
      </c>
      <c r="Q431" s="23">
        <v>0</v>
      </c>
      <c r="R431" s="23">
        <v>2146.09121</v>
      </c>
      <c r="S431" s="13">
        <v>8.0625E-4</v>
      </c>
      <c r="T431" s="13">
        <f t="shared" si="19"/>
        <v>2.354024187893679E-3</v>
      </c>
      <c r="U431" s="61">
        <f>+R431/'סכום נכסי הקרן'!$C$42</f>
        <v>5.8149865301844092E-4</v>
      </c>
    </row>
    <row r="432" spans="2:21" ht="13.5" thickBot="1" x14ac:dyDescent="0.25">
      <c r="B432" s="57" t="s">
        <v>1127</v>
      </c>
      <c r="C432" s="14" t="s">
        <v>1128</v>
      </c>
      <c r="D432" s="14" t="s">
        <v>210</v>
      </c>
      <c r="E432" s="14" t="s">
        <v>1055</v>
      </c>
      <c r="F432" s="53" t="s">
        <v>2477</v>
      </c>
      <c r="G432" s="14" t="s">
        <v>1116</v>
      </c>
      <c r="H432" s="14" t="s">
        <v>1117</v>
      </c>
      <c r="I432" s="14" t="s">
        <v>212</v>
      </c>
      <c r="J432" s="53" t="s">
        <v>2477</v>
      </c>
      <c r="K432" s="23">
        <v>5.2709999999999999</v>
      </c>
      <c r="L432" s="14" t="s">
        <v>52</v>
      </c>
      <c r="M432" s="13">
        <v>0.03</v>
      </c>
      <c r="N432" s="13">
        <v>9.4329999999999997E-2</v>
      </c>
      <c r="O432" s="23">
        <v>330000</v>
      </c>
      <c r="P432" s="25">
        <v>72.914500000000004</v>
      </c>
      <c r="Q432" s="23">
        <v>0</v>
      </c>
      <c r="R432" s="23">
        <v>1111.87102</v>
      </c>
      <c r="S432" s="13">
        <v>6.6E-4</v>
      </c>
      <c r="T432" s="13">
        <f t="shared" si="19"/>
        <v>1.2195992708520606E-3</v>
      </c>
      <c r="U432" s="61">
        <f>+R432/'סכום נכסי הקרן'!$C$42</f>
        <v>3.0126934840772217E-4</v>
      </c>
    </row>
    <row r="433" spans="2:21" ht="13.5" thickBot="1" x14ac:dyDescent="0.25">
      <c r="B433" s="57" t="s">
        <v>1129</v>
      </c>
      <c r="C433" s="14" t="s">
        <v>1130</v>
      </c>
      <c r="D433" s="14" t="s">
        <v>1126</v>
      </c>
      <c r="E433" s="14" t="s">
        <v>1055</v>
      </c>
      <c r="F433" s="53" t="s">
        <v>2477</v>
      </c>
      <c r="G433" s="14" t="s">
        <v>1116</v>
      </c>
      <c r="H433" s="14" t="s">
        <v>1117</v>
      </c>
      <c r="I433" s="14" t="s">
        <v>212</v>
      </c>
      <c r="J433" s="53" t="s">
        <v>2477</v>
      </c>
      <c r="K433" s="23">
        <v>4.4710000000000001</v>
      </c>
      <c r="L433" s="14" t="s">
        <v>50</v>
      </c>
      <c r="M433" s="13">
        <v>5.3749999999999999E-2</v>
      </c>
      <c r="N433" s="13">
        <v>9.4039999999999999E-2</v>
      </c>
      <c r="O433" s="23">
        <v>488000</v>
      </c>
      <c r="P433" s="25">
        <v>85.191900000000004</v>
      </c>
      <c r="Q433" s="23">
        <v>0</v>
      </c>
      <c r="R433" s="23">
        <v>1507.87618</v>
      </c>
      <c r="S433" s="13">
        <v>8.1333333300000004E-4</v>
      </c>
      <c r="T433" s="13">
        <f t="shared" si="19"/>
        <v>1.653973038764146E-3</v>
      </c>
      <c r="U433" s="61">
        <f>+R433/'סכום נכסי הקרן'!$C$42</f>
        <v>4.085697585931551E-4</v>
      </c>
    </row>
    <row r="434" spans="2:21" ht="13.5" thickBot="1" x14ac:dyDescent="0.25">
      <c r="B434" s="57" t="s">
        <v>1131</v>
      </c>
      <c r="C434" s="14" t="s">
        <v>1132</v>
      </c>
      <c r="D434" s="14" t="s">
        <v>210</v>
      </c>
      <c r="E434" s="14" t="s">
        <v>1055</v>
      </c>
      <c r="F434" s="53" t="s">
        <v>2477</v>
      </c>
      <c r="G434" s="14" t="s">
        <v>1056</v>
      </c>
      <c r="H434" s="14" t="s">
        <v>1117</v>
      </c>
      <c r="I434" s="14" t="s">
        <v>212</v>
      </c>
      <c r="J434" s="53" t="s">
        <v>2477</v>
      </c>
      <c r="K434" s="23">
        <v>3.246</v>
      </c>
      <c r="L434" s="14" t="s">
        <v>50</v>
      </c>
      <c r="M434" s="13">
        <v>5.5E-2</v>
      </c>
      <c r="N434" s="13">
        <v>5.7169999999999999E-2</v>
      </c>
      <c r="O434" s="23">
        <v>240000</v>
      </c>
      <c r="P434" s="25">
        <v>102.8494</v>
      </c>
      <c r="Q434" s="23">
        <v>0</v>
      </c>
      <c r="R434" s="23">
        <v>895.28345999999999</v>
      </c>
      <c r="S434" s="13">
        <v>1.37142857E-4</v>
      </c>
      <c r="T434" s="13">
        <f t="shared" si="19"/>
        <v>9.8202672376685373E-4</v>
      </c>
      <c r="U434" s="61">
        <f>+R434/'סכום נכסי הקרן'!$C$42</f>
        <v>2.4258341100967895E-4</v>
      </c>
    </row>
    <row r="435" spans="2:21" ht="13.5" thickBot="1" x14ac:dyDescent="0.25">
      <c r="B435" s="57" t="s">
        <v>1133</v>
      </c>
      <c r="C435" s="14" t="s">
        <v>1134</v>
      </c>
      <c r="D435" s="14" t="s">
        <v>210</v>
      </c>
      <c r="E435" s="14" t="s">
        <v>1055</v>
      </c>
      <c r="F435" s="53" t="s">
        <v>2477</v>
      </c>
      <c r="G435" s="14" t="s">
        <v>1135</v>
      </c>
      <c r="H435" s="14" t="s">
        <v>1117</v>
      </c>
      <c r="I435" s="14" t="s">
        <v>212</v>
      </c>
      <c r="J435" s="53" t="s">
        <v>2477</v>
      </c>
      <c r="K435" s="23">
        <v>5.6550000000000002</v>
      </c>
      <c r="L435" s="14" t="s">
        <v>50</v>
      </c>
      <c r="M435" s="13">
        <v>3.7499999999999999E-2</v>
      </c>
      <c r="N435" s="13">
        <v>5.1830000000000001E-2</v>
      </c>
      <c r="O435" s="23">
        <v>96000</v>
      </c>
      <c r="P435" s="25">
        <v>92.836799999999997</v>
      </c>
      <c r="Q435" s="23">
        <v>0</v>
      </c>
      <c r="R435" s="23">
        <v>323.25031000000001</v>
      </c>
      <c r="S435" s="13">
        <v>1.92E-4</v>
      </c>
      <c r="T435" s="13">
        <f t="shared" si="19"/>
        <v>3.5456976149868762E-4</v>
      </c>
      <c r="U435" s="61">
        <f>+R435/'סכום נכסי הקרן'!$C$42</f>
        <v>8.7586966936411553E-5</v>
      </c>
    </row>
    <row r="436" spans="2:21" ht="13.5" thickBot="1" x14ac:dyDescent="0.25">
      <c r="B436" s="57" t="s">
        <v>1136</v>
      </c>
      <c r="C436" s="14" t="s">
        <v>1137</v>
      </c>
      <c r="D436" s="14" t="s">
        <v>210</v>
      </c>
      <c r="E436" s="14" t="s">
        <v>1055</v>
      </c>
      <c r="F436" s="53" t="s">
        <v>2477</v>
      </c>
      <c r="G436" s="14" t="s">
        <v>1116</v>
      </c>
      <c r="H436" s="14" t="s">
        <v>1138</v>
      </c>
      <c r="I436" s="14" t="s">
        <v>206</v>
      </c>
      <c r="J436" s="53" t="s">
        <v>2477</v>
      </c>
      <c r="K436" s="23">
        <v>2.351</v>
      </c>
      <c r="L436" s="14" t="s">
        <v>51</v>
      </c>
      <c r="M436" s="13">
        <v>1.4999999999999999E-2</v>
      </c>
      <c r="N436" s="13">
        <v>6.2700000000000006E-2</v>
      </c>
      <c r="O436" s="23">
        <v>612000</v>
      </c>
      <c r="P436" s="25">
        <v>90.563599999999994</v>
      </c>
      <c r="Q436" s="23">
        <v>0</v>
      </c>
      <c r="R436" s="23">
        <v>2223.4262199999998</v>
      </c>
      <c r="S436" s="13">
        <v>1.0200000000000001E-3</v>
      </c>
      <c r="T436" s="13">
        <f t="shared" si="19"/>
        <v>2.4388521221691281E-3</v>
      </c>
      <c r="U436" s="61">
        <f>+R436/'סכום נכסי הקרן'!$C$42</f>
        <v>6.0245312314376588E-4</v>
      </c>
    </row>
    <row r="437" spans="2:21" ht="13.5" thickBot="1" x14ac:dyDescent="0.25">
      <c r="B437" s="57" t="s">
        <v>1139</v>
      </c>
      <c r="C437" s="14" t="s">
        <v>1140</v>
      </c>
      <c r="D437" s="14" t="s">
        <v>210</v>
      </c>
      <c r="E437" s="14" t="s">
        <v>1055</v>
      </c>
      <c r="F437" s="53" t="s">
        <v>2477</v>
      </c>
      <c r="G437" s="14" t="s">
        <v>1089</v>
      </c>
      <c r="H437" s="14" t="s">
        <v>1060</v>
      </c>
      <c r="I437" s="14" t="s">
        <v>212</v>
      </c>
      <c r="J437" s="53" t="s">
        <v>2477</v>
      </c>
      <c r="K437" s="23">
        <v>7.367</v>
      </c>
      <c r="L437" s="14" t="s">
        <v>50</v>
      </c>
      <c r="M437" s="13">
        <v>1.8749999999999999E-2</v>
      </c>
      <c r="N437" s="13">
        <v>4.9520000000000002E-2</v>
      </c>
      <c r="O437" s="23">
        <v>560000</v>
      </c>
      <c r="P437" s="25">
        <v>103.06010000000001</v>
      </c>
      <c r="Q437" s="23">
        <v>0</v>
      </c>
      <c r="R437" s="23">
        <v>2093.2743</v>
      </c>
      <c r="S437" s="13">
        <v>4.4799999999999999E-4</v>
      </c>
      <c r="T437" s="13">
        <f t="shared" si="19"/>
        <v>2.2960898917694225E-3</v>
      </c>
      <c r="U437" s="61">
        <f>+R437/'סכום נכסי הקרן'!$C$42</f>
        <v>5.6718753619428865E-4</v>
      </c>
    </row>
    <row r="438" spans="2:21" ht="13.5" thickBot="1" x14ac:dyDescent="0.25">
      <c r="B438" s="57" t="s">
        <v>1141</v>
      </c>
      <c r="C438" s="14" t="s">
        <v>1142</v>
      </c>
      <c r="D438" s="14" t="s">
        <v>210</v>
      </c>
      <c r="E438" s="14" t="s">
        <v>1055</v>
      </c>
      <c r="F438" s="53" t="s">
        <v>2477</v>
      </c>
      <c r="G438" s="14" t="s">
        <v>1110</v>
      </c>
      <c r="H438" s="14" t="s">
        <v>1060</v>
      </c>
      <c r="I438" s="14" t="s">
        <v>212</v>
      </c>
      <c r="J438" s="53" t="s">
        <v>2477</v>
      </c>
      <c r="K438" s="23">
        <v>6.9379999999999997</v>
      </c>
      <c r="L438" s="14" t="s">
        <v>50</v>
      </c>
      <c r="M438" s="13">
        <v>5.7500000000000002E-2</v>
      </c>
      <c r="N438" s="13">
        <v>5.0229999999999997E-2</v>
      </c>
      <c r="O438" s="23">
        <v>440000</v>
      </c>
      <c r="P438" s="25">
        <v>107.6688</v>
      </c>
      <c r="Q438" s="23">
        <v>0</v>
      </c>
      <c r="R438" s="23">
        <v>1718.26485</v>
      </c>
      <c r="S438" s="13">
        <v>4.4000000000000002E-4</v>
      </c>
      <c r="T438" s="13">
        <f t="shared" si="19"/>
        <v>1.8847460905948652E-3</v>
      </c>
      <c r="U438" s="61">
        <f>+R438/'סכום נכסי הקרן'!$C$42</f>
        <v>4.6557606272658536E-4</v>
      </c>
    </row>
    <row r="439" spans="2:21" ht="13.5" thickBot="1" x14ac:dyDescent="0.25">
      <c r="B439" s="57" t="s">
        <v>1143</v>
      </c>
      <c r="C439" s="14" t="s">
        <v>1144</v>
      </c>
      <c r="D439" s="14" t="s">
        <v>210</v>
      </c>
      <c r="E439" s="14" t="s">
        <v>1055</v>
      </c>
      <c r="F439" s="53" t="s">
        <v>2477</v>
      </c>
      <c r="G439" s="14" t="s">
        <v>1145</v>
      </c>
      <c r="H439" s="14" t="s">
        <v>1060</v>
      </c>
      <c r="I439" s="14" t="s">
        <v>212</v>
      </c>
      <c r="J439" s="53" t="s">
        <v>2477</v>
      </c>
      <c r="K439" s="23">
        <v>7.19</v>
      </c>
      <c r="L439" s="14" t="s">
        <v>50</v>
      </c>
      <c r="M439" s="13">
        <v>5.45E-2</v>
      </c>
      <c r="N439" s="13">
        <v>5.1839999999999997E-2</v>
      </c>
      <c r="O439" s="23">
        <v>115000</v>
      </c>
      <c r="P439" s="25">
        <v>105.0946</v>
      </c>
      <c r="Q439" s="23">
        <v>0</v>
      </c>
      <c r="R439" s="23">
        <v>438.35482999999999</v>
      </c>
      <c r="S439" s="13">
        <v>1.15E-4</v>
      </c>
      <c r="T439" s="13">
        <f t="shared" si="19"/>
        <v>4.8082666192925772E-4</v>
      </c>
      <c r="U439" s="61">
        <f>+R439/'סכום נכסי הקרן'!$C$42</f>
        <v>1.1877535400237143E-4</v>
      </c>
    </row>
    <row r="440" spans="2:21" ht="13.5" thickBot="1" x14ac:dyDescent="0.25">
      <c r="B440" s="57" t="s">
        <v>1146</v>
      </c>
      <c r="C440" s="14" t="s">
        <v>1147</v>
      </c>
      <c r="D440" s="14" t="s">
        <v>222</v>
      </c>
      <c r="E440" s="14" t="s">
        <v>1055</v>
      </c>
      <c r="F440" s="53" t="s">
        <v>2477</v>
      </c>
      <c r="G440" s="14" t="s">
        <v>1148</v>
      </c>
      <c r="H440" s="14" t="s">
        <v>1060</v>
      </c>
      <c r="I440" s="14" t="s">
        <v>212</v>
      </c>
      <c r="J440" s="53" t="s">
        <v>2477</v>
      </c>
      <c r="K440" s="23">
        <v>3.8639999999999999</v>
      </c>
      <c r="L440" s="14" t="s">
        <v>50</v>
      </c>
      <c r="M440" s="13">
        <v>5.7000000000000002E-2</v>
      </c>
      <c r="N440" s="13">
        <v>4.7940000000000003E-2</v>
      </c>
      <c r="O440" s="23">
        <v>50000</v>
      </c>
      <c r="P440" s="25">
        <v>104.1743</v>
      </c>
      <c r="Q440" s="23">
        <v>0</v>
      </c>
      <c r="R440" s="23">
        <v>188.92008999999999</v>
      </c>
      <c r="S440" s="13">
        <v>5.0000000000000002E-5</v>
      </c>
      <c r="T440" s="13">
        <f t="shared" si="19"/>
        <v>2.0722439911538087E-4</v>
      </c>
      <c r="U440" s="61">
        <f>+R440/'סכום נכסי הקרן'!$C$42</f>
        <v>5.1189239931290074E-5</v>
      </c>
    </row>
    <row r="441" spans="2:21" ht="13.5" thickBot="1" x14ac:dyDescent="0.25">
      <c r="B441" s="57" t="s">
        <v>1149</v>
      </c>
      <c r="C441" s="14" t="s">
        <v>1150</v>
      </c>
      <c r="D441" s="14" t="s">
        <v>210</v>
      </c>
      <c r="E441" s="14" t="s">
        <v>1055</v>
      </c>
      <c r="F441" s="53" t="s">
        <v>2477</v>
      </c>
      <c r="G441" s="14" t="s">
        <v>1148</v>
      </c>
      <c r="H441" s="14" t="s">
        <v>1060</v>
      </c>
      <c r="I441" s="14" t="s">
        <v>212</v>
      </c>
      <c r="J441" s="53" t="s">
        <v>2477</v>
      </c>
      <c r="K441" s="23">
        <v>7.1470000000000002</v>
      </c>
      <c r="L441" s="14" t="s">
        <v>50</v>
      </c>
      <c r="M441" s="13">
        <v>6.25E-2</v>
      </c>
      <c r="N441" s="13">
        <v>5.1130000000000002E-2</v>
      </c>
      <c r="O441" s="23">
        <v>260000</v>
      </c>
      <c r="P441" s="25">
        <v>109.0864</v>
      </c>
      <c r="Q441" s="23">
        <v>0</v>
      </c>
      <c r="R441" s="23">
        <v>1028.7065700000001</v>
      </c>
      <c r="S441" s="13">
        <v>2.5999999999999998E-4</v>
      </c>
      <c r="T441" s="13">
        <f t="shared" si="19"/>
        <v>1.1283770870228493E-3</v>
      </c>
      <c r="U441" s="61">
        <f>+R441/'סכום נכסי הקרן'!$C$42</f>
        <v>2.78735350118796E-4</v>
      </c>
    </row>
    <row r="442" spans="2:21" ht="13.5" thickBot="1" x14ac:dyDescent="0.25">
      <c r="B442" s="57" t="s">
        <v>1151</v>
      </c>
      <c r="C442" s="14" t="s">
        <v>1152</v>
      </c>
      <c r="D442" s="14" t="s">
        <v>210</v>
      </c>
      <c r="E442" s="14" t="s">
        <v>1055</v>
      </c>
      <c r="F442" s="53" t="s">
        <v>2477</v>
      </c>
      <c r="G442" s="14" t="s">
        <v>1135</v>
      </c>
      <c r="H442" s="14" t="s">
        <v>1060</v>
      </c>
      <c r="I442" s="14" t="s">
        <v>212</v>
      </c>
      <c r="J442" s="53" t="s">
        <v>2477</v>
      </c>
      <c r="K442" s="23">
        <v>6.8390000000000004</v>
      </c>
      <c r="L442" s="14" t="s">
        <v>50</v>
      </c>
      <c r="M442" s="13">
        <v>5.6000000000000001E-2</v>
      </c>
      <c r="N442" s="13">
        <v>5.289E-2</v>
      </c>
      <c r="O442" s="23">
        <v>150000</v>
      </c>
      <c r="P442" s="25">
        <v>103.3683</v>
      </c>
      <c r="Q442" s="23">
        <v>0</v>
      </c>
      <c r="R442" s="23">
        <v>562.37523999999996</v>
      </c>
      <c r="S442" s="13">
        <v>1.2E-4</v>
      </c>
      <c r="T442" s="13">
        <f t="shared" si="19"/>
        <v>6.1686330546617942E-4</v>
      </c>
      <c r="U442" s="61">
        <f>+R442/'סכום נכסי הקרן'!$C$42</f>
        <v>1.5237956477670976E-4</v>
      </c>
    </row>
    <row r="443" spans="2:21" ht="13.5" thickBot="1" x14ac:dyDescent="0.25">
      <c r="B443" s="57" t="s">
        <v>1153</v>
      </c>
      <c r="C443" s="14" t="s">
        <v>1154</v>
      </c>
      <c r="D443" s="14" t="s">
        <v>218</v>
      </c>
      <c r="E443" s="14" t="s">
        <v>1055</v>
      </c>
      <c r="F443" s="53" t="s">
        <v>2477</v>
      </c>
      <c r="G443" s="14" t="s">
        <v>1135</v>
      </c>
      <c r="H443" s="14" t="s">
        <v>1060</v>
      </c>
      <c r="I443" s="14" t="s">
        <v>212</v>
      </c>
      <c r="J443" s="53" t="s">
        <v>2477</v>
      </c>
      <c r="K443" s="23">
        <v>4.3479999999999999</v>
      </c>
      <c r="L443" s="14" t="s">
        <v>50</v>
      </c>
      <c r="M443" s="13">
        <v>5.8000000000000003E-2</v>
      </c>
      <c r="N443" s="13">
        <v>5.2490000000000002E-2</v>
      </c>
      <c r="O443" s="23">
        <v>150000</v>
      </c>
      <c r="P443" s="25">
        <v>102.80889999999999</v>
      </c>
      <c r="Q443" s="23">
        <v>0</v>
      </c>
      <c r="R443" s="23">
        <v>559.33181999999999</v>
      </c>
      <c r="S443" s="13">
        <v>1E-4</v>
      </c>
      <c r="T443" s="13">
        <f t="shared" si="19"/>
        <v>6.1352501105421025E-4</v>
      </c>
      <c r="U443" s="61">
        <f>+R443/'סכום נכסי הקרן'!$C$42</f>
        <v>1.51554928515994E-4</v>
      </c>
    </row>
    <row r="444" spans="2:21" ht="13.5" thickBot="1" x14ac:dyDescent="0.25">
      <c r="B444" s="57" t="s">
        <v>1155</v>
      </c>
      <c r="C444" s="14" t="s">
        <v>1156</v>
      </c>
      <c r="D444" s="14" t="s">
        <v>210</v>
      </c>
      <c r="E444" s="14" t="s">
        <v>1055</v>
      </c>
      <c r="F444" s="53" t="s">
        <v>2477</v>
      </c>
      <c r="G444" s="14" t="s">
        <v>1135</v>
      </c>
      <c r="H444" s="14" t="s">
        <v>1060</v>
      </c>
      <c r="I444" s="14" t="s">
        <v>212</v>
      </c>
      <c r="J444" s="53" t="s">
        <v>2477</v>
      </c>
      <c r="K444" s="23">
        <v>5.1580000000000004</v>
      </c>
      <c r="L444" s="14" t="s">
        <v>50</v>
      </c>
      <c r="M444" s="13">
        <v>5.8500000000000003E-2</v>
      </c>
      <c r="N444" s="13">
        <v>5.2609999999999997E-2</v>
      </c>
      <c r="O444" s="23">
        <v>110000</v>
      </c>
      <c r="P444" s="25">
        <v>104.5098</v>
      </c>
      <c r="Q444" s="23">
        <v>0</v>
      </c>
      <c r="R444" s="23">
        <v>416.96275000000003</v>
      </c>
      <c r="S444" s="13">
        <v>1.1E-4</v>
      </c>
      <c r="T444" s="13">
        <f t="shared" si="19"/>
        <v>4.57361921234776E-4</v>
      </c>
      <c r="U444" s="61">
        <f>+R444/'סכום נכסי הקרן'!$C$42</f>
        <v>1.1297901801846761E-4</v>
      </c>
    </row>
    <row r="445" spans="2:21" ht="13.5" thickBot="1" x14ac:dyDescent="0.25">
      <c r="B445" s="57" t="s">
        <v>1157</v>
      </c>
      <c r="C445" s="14" t="s">
        <v>1158</v>
      </c>
      <c r="D445" s="14" t="s">
        <v>218</v>
      </c>
      <c r="E445" s="14" t="s">
        <v>1055</v>
      </c>
      <c r="F445" s="53" t="s">
        <v>2477</v>
      </c>
      <c r="G445" s="14" t="s">
        <v>1135</v>
      </c>
      <c r="H445" s="14" t="s">
        <v>1060</v>
      </c>
      <c r="I445" s="14" t="s">
        <v>212</v>
      </c>
      <c r="J445" s="53" t="s">
        <v>2477</v>
      </c>
      <c r="K445" s="23">
        <v>7.5069999999999997</v>
      </c>
      <c r="L445" s="14" t="s">
        <v>50</v>
      </c>
      <c r="M445" s="13">
        <v>1</v>
      </c>
      <c r="N445" s="13">
        <v>5.6890000000000003E-2</v>
      </c>
      <c r="O445" s="23">
        <v>150000</v>
      </c>
      <c r="P445" s="25">
        <v>103.5346</v>
      </c>
      <c r="Q445" s="23">
        <v>0</v>
      </c>
      <c r="R445" s="23">
        <v>563.27999</v>
      </c>
      <c r="S445" s="13">
        <v>1E-4</v>
      </c>
      <c r="T445" s="13">
        <f t="shared" si="19"/>
        <v>6.1785571593506953E-4</v>
      </c>
      <c r="U445" s="61">
        <f>+R445/'סכום נכסי הקרן'!$C$42</f>
        <v>1.5262471321395555E-4</v>
      </c>
    </row>
    <row r="446" spans="2:21" ht="13.5" thickBot="1" x14ac:dyDescent="0.25">
      <c r="B446" s="57" t="s">
        <v>1159</v>
      </c>
      <c r="C446" s="14" t="s">
        <v>1160</v>
      </c>
      <c r="D446" s="14" t="s">
        <v>210</v>
      </c>
      <c r="E446" s="14" t="s">
        <v>1055</v>
      </c>
      <c r="F446" s="53" t="s">
        <v>2477</v>
      </c>
      <c r="G446" s="14" t="s">
        <v>1135</v>
      </c>
      <c r="H446" s="14" t="s">
        <v>1060</v>
      </c>
      <c r="I446" s="14" t="s">
        <v>212</v>
      </c>
      <c r="J446" s="53" t="s">
        <v>2477</v>
      </c>
      <c r="K446" s="23">
        <v>6.7160000000000002</v>
      </c>
      <c r="L446" s="14" t="s">
        <v>50</v>
      </c>
      <c r="M446" s="13">
        <v>6.4000000000000001E-2</v>
      </c>
      <c r="N446" s="13">
        <v>5.4789999999999998E-2</v>
      </c>
      <c r="O446" s="23">
        <v>540000</v>
      </c>
      <c r="P446" s="25">
        <v>109.5763</v>
      </c>
      <c r="Q446" s="23">
        <v>0</v>
      </c>
      <c r="R446" s="23">
        <v>2146.1395000000002</v>
      </c>
      <c r="S446" s="13">
        <v>5.4000000000000001E-4</v>
      </c>
      <c r="T446" s="13">
        <f t="shared" si="19"/>
        <v>2.3540771566712892E-3</v>
      </c>
      <c r="U446" s="61">
        <f>+R446/'סכום נכסי הקרן'!$C$42</f>
        <v>5.8151173753685445E-4</v>
      </c>
    </row>
    <row r="447" spans="2:21" ht="13.5" thickBot="1" x14ac:dyDescent="0.25">
      <c r="B447" s="57" t="s">
        <v>1161</v>
      </c>
      <c r="C447" s="14" t="s">
        <v>1162</v>
      </c>
      <c r="D447" s="14" t="s">
        <v>210</v>
      </c>
      <c r="E447" s="14" t="s">
        <v>1055</v>
      </c>
      <c r="F447" s="53" t="s">
        <v>2477</v>
      </c>
      <c r="G447" s="14" t="s">
        <v>1110</v>
      </c>
      <c r="H447" s="14" t="s">
        <v>1060</v>
      </c>
      <c r="I447" s="14" t="s">
        <v>212</v>
      </c>
      <c r="J447" s="53" t="s">
        <v>2477</v>
      </c>
      <c r="K447" s="23">
        <v>5.524</v>
      </c>
      <c r="L447" s="14" t="s">
        <v>50</v>
      </c>
      <c r="M447" s="13">
        <v>4.65E-2</v>
      </c>
      <c r="N447" s="13">
        <v>4.7149999999999997E-2</v>
      </c>
      <c r="O447" s="23">
        <v>40000</v>
      </c>
      <c r="P447" s="25">
        <v>100.3753</v>
      </c>
      <c r="Q447" s="23">
        <v>0</v>
      </c>
      <c r="R447" s="23">
        <v>145.62449000000001</v>
      </c>
      <c r="S447" s="13">
        <v>5.3333333333333299E-5</v>
      </c>
      <c r="T447" s="13">
        <f t="shared" si="19"/>
        <v>1.597339247336469E-4</v>
      </c>
      <c r="U447" s="61">
        <f>+R447/'סכום נכסי הקרן'!$C$42</f>
        <v>3.945798966368136E-5</v>
      </c>
    </row>
    <row r="448" spans="2:21" ht="13.5" thickBot="1" x14ac:dyDescent="0.25">
      <c r="B448" s="57" t="s">
        <v>1163</v>
      </c>
      <c r="C448" s="14" t="s">
        <v>1164</v>
      </c>
      <c r="D448" s="14" t="s">
        <v>210</v>
      </c>
      <c r="E448" s="14" t="s">
        <v>1055</v>
      </c>
      <c r="F448" s="53" t="s">
        <v>2477</v>
      </c>
      <c r="G448" s="14" t="s">
        <v>1110</v>
      </c>
      <c r="H448" s="14" t="s">
        <v>1060</v>
      </c>
      <c r="I448" s="14" t="s">
        <v>212</v>
      </c>
      <c r="J448" s="53" t="s">
        <v>2477</v>
      </c>
      <c r="K448" s="23">
        <v>7.2969999999999997</v>
      </c>
      <c r="L448" s="14" t="s">
        <v>50</v>
      </c>
      <c r="M448" s="13">
        <v>4.9000000000000002E-2</v>
      </c>
      <c r="N448" s="13">
        <v>4.931E-2</v>
      </c>
      <c r="O448" s="23">
        <v>70000</v>
      </c>
      <c r="P448" s="25">
        <v>101.77079999999999</v>
      </c>
      <c r="Q448" s="23">
        <v>0</v>
      </c>
      <c r="R448" s="23">
        <v>258.38587999999999</v>
      </c>
      <c r="S448" s="13">
        <v>4.6666666666666699E-5</v>
      </c>
      <c r="T448" s="13">
        <f t="shared" si="19"/>
        <v>2.8342067126317221E-4</v>
      </c>
      <c r="U448" s="61">
        <f>+R448/'סכום נכסי הקרן'!$C$42</f>
        <v>7.0011489017274582E-5</v>
      </c>
    </row>
    <row r="449" spans="2:21" ht="13.5" thickBot="1" x14ac:dyDescent="0.25">
      <c r="B449" s="57" t="s">
        <v>1165</v>
      </c>
      <c r="C449" s="14" t="s">
        <v>1166</v>
      </c>
      <c r="D449" s="14" t="s">
        <v>210</v>
      </c>
      <c r="E449" s="14" t="s">
        <v>1055</v>
      </c>
      <c r="F449" s="53" t="s">
        <v>2477</v>
      </c>
      <c r="G449" s="14" t="s">
        <v>1110</v>
      </c>
      <c r="H449" s="14" t="s">
        <v>1060</v>
      </c>
      <c r="I449" s="14" t="s">
        <v>212</v>
      </c>
      <c r="J449" s="53" t="s">
        <v>2477</v>
      </c>
      <c r="K449" s="23">
        <v>14.339</v>
      </c>
      <c r="L449" s="14" t="s">
        <v>50</v>
      </c>
      <c r="M449" s="13">
        <v>5.5500000000000001E-2</v>
      </c>
      <c r="N449" s="13">
        <v>5.5350000000000003E-2</v>
      </c>
      <c r="O449" s="23">
        <v>110000</v>
      </c>
      <c r="P449" s="25">
        <v>102.4753</v>
      </c>
      <c r="Q449" s="23">
        <v>0</v>
      </c>
      <c r="R449" s="23">
        <v>408.84570000000002</v>
      </c>
      <c r="S449" s="13">
        <v>4.8888888888888897E-5</v>
      </c>
      <c r="T449" s="13">
        <f t="shared" si="19"/>
        <v>4.4845841706621722E-4</v>
      </c>
      <c r="U449" s="61">
        <f>+R449/'סכום נכסי הקרן'!$C$42</f>
        <v>1.1077964568075446E-4</v>
      </c>
    </row>
    <row r="450" spans="2:21" ht="13.5" thickBot="1" x14ac:dyDescent="0.25">
      <c r="B450" s="57" t="s">
        <v>1167</v>
      </c>
      <c r="C450" s="14" t="s">
        <v>1168</v>
      </c>
      <c r="D450" s="14" t="s">
        <v>210</v>
      </c>
      <c r="E450" s="14" t="s">
        <v>1055</v>
      </c>
      <c r="F450" s="53" t="s">
        <v>2477</v>
      </c>
      <c r="G450" s="14" t="s">
        <v>1110</v>
      </c>
      <c r="H450" s="14" t="s">
        <v>1060</v>
      </c>
      <c r="I450" s="14" t="s">
        <v>212</v>
      </c>
      <c r="J450" s="53" t="s">
        <v>2477</v>
      </c>
      <c r="K450" s="23">
        <v>6.548</v>
      </c>
      <c r="L450" s="14" t="s">
        <v>50</v>
      </c>
      <c r="M450" s="13">
        <v>6.25E-2</v>
      </c>
      <c r="N450" s="13">
        <v>5.2690000000000001E-2</v>
      </c>
      <c r="O450" s="23">
        <v>883500</v>
      </c>
      <c r="P450" s="25">
        <v>109.845</v>
      </c>
      <c r="Q450" s="23">
        <v>0</v>
      </c>
      <c r="R450" s="23">
        <v>3519.9330500000001</v>
      </c>
      <c r="S450" s="13">
        <v>3.9266666600000001E-4</v>
      </c>
      <c r="T450" s="13">
        <f t="shared" si="19"/>
        <v>3.8609764118396304E-3</v>
      </c>
      <c r="U450" s="61">
        <f>+R450/'סכום נכסי הקרן'!$C$42</f>
        <v>9.537508553935564E-4</v>
      </c>
    </row>
    <row r="451" spans="2:21" ht="13.5" thickBot="1" x14ac:dyDescent="0.25">
      <c r="B451" s="57" t="s">
        <v>1169</v>
      </c>
      <c r="C451" s="14" t="s">
        <v>1170</v>
      </c>
      <c r="D451" s="14" t="s">
        <v>210</v>
      </c>
      <c r="E451" s="14" t="s">
        <v>1055</v>
      </c>
      <c r="F451" s="53" t="s">
        <v>2477</v>
      </c>
      <c r="G451" s="14" t="s">
        <v>1171</v>
      </c>
      <c r="H451" s="14" t="s">
        <v>1066</v>
      </c>
      <c r="I451" s="14" t="s">
        <v>212</v>
      </c>
      <c r="J451" s="53" t="s">
        <v>2477</v>
      </c>
      <c r="K451" s="23">
        <v>7.4059999999999997</v>
      </c>
      <c r="L451" s="14" t="s">
        <v>50</v>
      </c>
      <c r="M451" s="13">
        <v>5.5500000000000001E-2</v>
      </c>
      <c r="N451" s="13">
        <v>5.6930000000000001E-2</v>
      </c>
      <c r="O451" s="23">
        <v>35000</v>
      </c>
      <c r="P451" s="25">
        <v>99.475800000000007</v>
      </c>
      <c r="Q451" s="23">
        <v>0</v>
      </c>
      <c r="R451" s="23">
        <v>126.27955</v>
      </c>
      <c r="S451" s="13">
        <v>4.6666666666666699E-5</v>
      </c>
      <c r="T451" s="13">
        <f t="shared" si="19"/>
        <v>1.3851466971728999E-4</v>
      </c>
      <c r="U451" s="61">
        <f>+R451/'סכום נכסי הקרן'!$C$42</f>
        <v>3.421634079978123E-5</v>
      </c>
    </row>
    <row r="452" spans="2:21" ht="13.5" thickBot="1" x14ac:dyDescent="0.25">
      <c r="B452" s="57" t="s">
        <v>1172</v>
      </c>
      <c r="C452" s="14" t="s">
        <v>1173</v>
      </c>
      <c r="D452" s="14" t="s">
        <v>215</v>
      </c>
      <c r="E452" s="14" t="s">
        <v>1055</v>
      </c>
      <c r="F452" s="53" t="s">
        <v>2477</v>
      </c>
      <c r="G452" s="14" t="s">
        <v>1171</v>
      </c>
      <c r="H452" s="14" t="s">
        <v>1174</v>
      </c>
      <c r="I452" s="14" t="s">
        <v>206</v>
      </c>
      <c r="J452" s="53" t="s">
        <v>2477</v>
      </c>
      <c r="K452" s="23">
        <v>5.9889999999999999</v>
      </c>
      <c r="L452" s="14" t="s">
        <v>50</v>
      </c>
      <c r="M452" s="13">
        <v>4.1500000000000002E-2</v>
      </c>
      <c r="N452" s="13">
        <v>4.9079999999999999E-2</v>
      </c>
      <c r="O452" s="23">
        <v>140000</v>
      </c>
      <c r="P452" s="25">
        <v>96.175299999999993</v>
      </c>
      <c r="Q452" s="23">
        <v>0</v>
      </c>
      <c r="R452" s="23">
        <v>488.35894000000002</v>
      </c>
      <c r="S452" s="13">
        <v>5.0929462694168603E-5</v>
      </c>
      <c r="T452" s="13">
        <f t="shared" si="19"/>
        <v>5.3567562821997571E-4</v>
      </c>
      <c r="U452" s="61">
        <f>+R452/'סכום נכסי הקרן'!$C$42</f>
        <v>1.3232432269247009E-4</v>
      </c>
    </row>
    <row r="453" spans="2:21" ht="13.5" thickBot="1" x14ac:dyDescent="0.25">
      <c r="B453" s="57" t="s">
        <v>1175</v>
      </c>
      <c r="C453" s="14" t="s">
        <v>1176</v>
      </c>
      <c r="D453" s="14" t="s">
        <v>222</v>
      </c>
      <c r="E453" s="14" t="s">
        <v>1055</v>
      </c>
      <c r="F453" s="53" t="s">
        <v>2477</v>
      </c>
      <c r="G453" s="14" t="s">
        <v>1116</v>
      </c>
      <c r="H453" s="14" t="s">
        <v>1066</v>
      </c>
      <c r="I453" s="14" t="s">
        <v>212</v>
      </c>
      <c r="J453" s="53" t="s">
        <v>2477</v>
      </c>
      <c r="K453" s="23">
        <v>2.64</v>
      </c>
      <c r="L453" s="14" t="s">
        <v>51</v>
      </c>
      <c r="M453" s="13">
        <v>1.2500000000000001E-2</v>
      </c>
      <c r="N453" s="13">
        <v>6.5240000000000006E-2</v>
      </c>
      <c r="O453" s="23">
        <v>434565</v>
      </c>
      <c r="P453" s="25">
        <v>87.793599999999998</v>
      </c>
      <c r="Q453" s="23">
        <v>0</v>
      </c>
      <c r="R453" s="23">
        <v>1530.50667</v>
      </c>
      <c r="S453" s="13">
        <v>1.241614285E-3</v>
      </c>
      <c r="T453" s="13">
        <f t="shared" si="19"/>
        <v>1.6787961779651521E-3</v>
      </c>
      <c r="U453" s="61">
        <f>+R453/'סכום נכסי הקרן'!$C$42</f>
        <v>4.147016505606672E-4</v>
      </c>
    </row>
    <row r="454" spans="2:21" ht="13.5" thickBot="1" x14ac:dyDescent="0.25">
      <c r="B454" s="57" t="s">
        <v>1177</v>
      </c>
      <c r="C454" s="14" t="s">
        <v>1178</v>
      </c>
      <c r="D454" s="14" t="s">
        <v>1126</v>
      </c>
      <c r="E454" s="14" t="s">
        <v>1055</v>
      </c>
      <c r="F454" s="53" t="s">
        <v>2477</v>
      </c>
      <c r="G454" s="14" t="s">
        <v>1116</v>
      </c>
      <c r="H454" s="14" t="s">
        <v>1066</v>
      </c>
      <c r="I454" s="14" t="s">
        <v>212</v>
      </c>
      <c r="J454" s="53" t="s">
        <v>2477</v>
      </c>
      <c r="K454" s="23">
        <v>4.0049999999999999</v>
      </c>
      <c r="L454" s="14" t="s">
        <v>51</v>
      </c>
      <c r="M454" s="13">
        <v>1.6250000000000001E-2</v>
      </c>
      <c r="N454" s="13">
        <v>7.238E-2</v>
      </c>
      <c r="O454" s="23">
        <v>180000</v>
      </c>
      <c r="P454" s="25">
        <v>81.631600000000006</v>
      </c>
      <c r="Q454" s="23">
        <v>0</v>
      </c>
      <c r="R454" s="23">
        <v>589.45199000000002</v>
      </c>
      <c r="S454" s="13">
        <v>5.1428571400000003E-4</v>
      </c>
      <c r="T454" s="13">
        <f t="shared" si="19"/>
        <v>6.4656349907050916E-4</v>
      </c>
      <c r="U454" s="61">
        <f>+R454/'סכום נכסי הקרן'!$C$42</f>
        <v>1.5971620246468441E-4</v>
      </c>
    </row>
    <row r="455" spans="2:21" ht="13.5" thickBot="1" x14ac:dyDescent="0.25">
      <c r="B455" s="57" t="s">
        <v>1179</v>
      </c>
      <c r="C455" s="14" t="s">
        <v>1180</v>
      </c>
      <c r="D455" s="14" t="s">
        <v>1126</v>
      </c>
      <c r="E455" s="14" t="s">
        <v>1055</v>
      </c>
      <c r="F455" s="53" t="s">
        <v>2477</v>
      </c>
      <c r="G455" s="14" t="s">
        <v>1116</v>
      </c>
      <c r="H455" s="14" t="s">
        <v>1066</v>
      </c>
      <c r="I455" s="14" t="s">
        <v>212</v>
      </c>
      <c r="J455" s="53" t="s">
        <v>2477</v>
      </c>
      <c r="K455" s="23">
        <v>2.8820000000000001</v>
      </c>
      <c r="L455" s="14" t="s">
        <v>51</v>
      </c>
      <c r="M455" s="13">
        <v>2.375E-2</v>
      </c>
      <c r="N455" s="13">
        <v>6.9980000000000001E-2</v>
      </c>
      <c r="O455" s="23">
        <v>1031250</v>
      </c>
      <c r="P455" s="25">
        <v>90.041899999999998</v>
      </c>
      <c r="Q455" s="23">
        <v>0</v>
      </c>
      <c r="R455" s="23">
        <v>3724.99964</v>
      </c>
      <c r="S455" s="13">
        <v>3.4375E-3</v>
      </c>
      <c r="T455" s="13">
        <f t="shared" si="19"/>
        <v>4.0859117318015788E-3</v>
      </c>
      <c r="U455" s="61">
        <f>+R455/'סכום נכסי הקרן'!$C$42</f>
        <v>1.009315104158214E-3</v>
      </c>
    </row>
    <row r="456" spans="2:21" ht="13.5" thickBot="1" x14ac:dyDescent="0.25">
      <c r="B456" s="57" t="s">
        <v>1181</v>
      </c>
      <c r="C456" s="14" t="s">
        <v>1182</v>
      </c>
      <c r="D456" s="14" t="s">
        <v>210</v>
      </c>
      <c r="E456" s="14" t="s">
        <v>1055</v>
      </c>
      <c r="F456" s="53" t="s">
        <v>2477</v>
      </c>
      <c r="G456" s="14" t="s">
        <v>1145</v>
      </c>
      <c r="H456" s="14" t="s">
        <v>1174</v>
      </c>
      <c r="I456" s="14" t="s">
        <v>206</v>
      </c>
      <c r="J456" s="53" t="s">
        <v>2477</v>
      </c>
      <c r="K456" s="23">
        <v>1.048</v>
      </c>
      <c r="L456" s="14" t="s">
        <v>50</v>
      </c>
      <c r="M456" s="13">
        <v>6.25E-2</v>
      </c>
      <c r="N456" s="13">
        <v>5.5129999999999998E-2</v>
      </c>
      <c r="O456" s="23">
        <v>300000</v>
      </c>
      <c r="P456" s="25">
        <v>101.9984</v>
      </c>
      <c r="Q456" s="23">
        <v>0</v>
      </c>
      <c r="R456" s="23">
        <v>1109.8445899999999</v>
      </c>
      <c r="S456" s="13">
        <v>1.4999999999999999E-4</v>
      </c>
      <c r="T456" s="13">
        <f t="shared" si="19"/>
        <v>1.2173765017484707E-3</v>
      </c>
      <c r="U456" s="61">
        <f>+R456/'סכום נכסי הקרן'!$C$42</f>
        <v>3.0072027280928279E-4</v>
      </c>
    </row>
    <row r="457" spans="2:21" ht="13.5" thickBot="1" x14ac:dyDescent="0.25">
      <c r="B457" s="57" t="s">
        <v>1183</v>
      </c>
      <c r="C457" s="14" t="s">
        <v>1184</v>
      </c>
      <c r="D457" s="14" t="s">
        <v>218</v>
      </c>
      <c r="E457" s="14" t="s">
        <v>1055</v>
      </c>
      <c r="F457" s="53" t="s">
        <v>2477</v>
      </c>
      <c r="G457" s="14" t="s">
        <v>1056</v>
      </c>
      <c r="H457" s="14" t="s">
        <v>1174</v>
      </c>
      <c r="I457" s="14" t="s">
        <v>206</v>
      </c>
      <c r="J457" s="53" t="s">
        <v>2477</v>
      </c>
      <c r="K457" s="23">
        <v>4.1890000000000001</v>
      </c>
      <c r="L457" s="14" t="s">
        <v>50</v>
      </c>
      <c r="M457" s="13">
        <v>7.8750000000000001E-2</v>
      </c>
      <c r="N457" s="13">
        <v>6.4250000000000002E-2</v>
      </c>
      <c r="O457" s="23">
        <v>465000</v>
      </c>
      <c r="P457" s="25">
        <v>107.03579999999999</v>
      </c>
      <c r="Q457" s="23">
        <v>0</v>
      </c>
      <c r="R457" s="23">
        <v>1805.2176400000001</v>
      </c>
      <c r="S457" s="13">
        <v>1.1624999999999999E-3</v>
      </c>
      <c r="T457" s="13">
        <f t="shared" si="19"/>
        <v>1.9801236635102492E-3</v>
      </c>
      <c r="U457" s="61">
        <f>+R457/'סכום נכסי הקרן'!$C$42</f>
        <v>4.8913653863999972E-4</v>
      </c>
    </row>
    <row r="458" spans="2:21" ht="13.5" thickBot="1" x14ac:dyDescent="0.25">
      <c r="B458" s="57" t="s">
        <v>1185</v>
      </c>
      <c r="C458" s="14" t="s">
        <v>1186</v>
      </c>
      <c r="D458" s="14" t="s">
        <v>1126</v>
      </c>
      <c r="E458" s="14" t="s">
        <v>1055</v>
      </c>
      <c r="F458" s="53" t="s">
        <v>2477</v>
      </c>
      <c r="G458" s="14" t="s">
        <v>1135</v>
      </c>
      <c r="H458" s="14" t="s">
        <v>1066</v>
      </c>
      <c r="I458" s="14" t="s">
        <v>212</v>
      </c>
      <c r="J458" s="53" t="s">
        <v>2477</v>
      </c>
      <c r="K458" s="23">
        <v>2.1240000000000001</v>
      </c>
      <c r="L458" s="14" t="s">
        <v>51</v>
      </c>
      <c r="M458" s="13">
        <v>1.4999999999999999E-2</v>
      </c>
      <c r="N458" s="13">
        <v>8.6980000000000002E-2</v>
      </c>
      <c r="O458" s="23">
        <v>440000</v>
      </c>
      <c r="P458" s="25">
        <v>47.3005</v>
      </c>
      <c r="Q458" s="23">
        <v>0</v>
      </c>
      <c r="R458" s="23">
        <v>834.90301999999997</v>
      </c>
      <c r="S458" s="13">
        <v>6.2857142799999999E-4</v>
      </c>
      <c r="T458" s="13">
        <f t="shared" si="19"/>
        <v>9.1579607356272609E-4</v>
      </c>
      <c r="U458" s="61">
        <f>+R458/'סכום נכסי הקרן'!$C$42</f>
        <v>2.2622290202243007E-4</v>
      </c>
    </row>
    <row r="459" spans="2:21" ht="13.5" thickBot="1" x14ac:dyDescent="0.25">
      <c r="B459" s="57" t="s">
        <v>1187</v>
      </c>
      <c r="C459" s="14" t="s">
        <v>1188</v>
      </c>
      <c r="D459" s="14" t="s">
        <v>1126</v>
      </c>
      <c r="E459" s="14" t="s">
        <v>1055</v>
      </c>
      <c r="F459" s="53" t="s">
        <v>2477</v>
      </c>
      <c r="G459" s="14" t="s">
        <v>1135</v>
      </c>
      <c r="H459" s="14" t="s">
        <v>1066</v>
      </c>
      <c r="I459" s="14" t="s">
        <v>212</v>
      </c>
      <c r="J459" s="53" t="s">
        <v>2477</v>
      </c>
      <c r="K459" s="23">
        <v>4.0759999999999996</v>
      </c>
      <c r="L459" s="14" t="s">
        <v>51</v>
      </c>
      <c r="M459" s="13">
        <v>2.5000000000000001E-2</v>
      </c>
      <c r="N459" s="13">
        <v>9.0660000000000004E-2</v>
      </c>
      <c r="O459" s="23">
        <v>250000</v>
      </c>
      <c r="P459" s="25">
        <v>58.5777</v>
      </c>
      <c r="Q459" s="23">
        <v>0</v>
      </c>
      <c r="R459" s="23">
        <v>587.47574999999995</v>
      </c>
      <c r="S459" s="13">
        <v>7.1428571400000002E-4</v>
      </c>
      <c r="T459" s="13">
        <f t="shared" si="19"/>
        <v>6.4439578283393643E-4</v>
      </c>
      <c r="U459" s="61">
        <f>+R459/'סכום נכסי הקרן'!$C$42</f>
        <v>1.5918072620315068E-4</v>
      </c>
    </row>
    <row r="460" spans="2:21" ht="13.5" thickBot="1" x14ac:dyDescent="0.25">
      <c r="B460" s="57" t="s">
        <v>1189</v>
      </c>
      <c r="C460" s="14" t="s">
        <v>1190</v>
      </c>
      <c r="D460" s="14" t="s">
        <v>210</v>
      </c>
      <c r="E460" s="14" t="s">
        <v>1055</v>
      </c>
      <c r="F460" s="53" t="s">
        <v>2477</v>
      </c>
      <c r="G460" s="14" t="s">
        <v>1171</v>
      </c>
      <c r="H460" s="14" t="s">
        <v>1066</v>
      </c>
      <c r="I460" s="14" t="s">
        <v>212</v>
      </c>
      <c r="J460" s="53" t="s">
        <v>2477</v>
      </c>
      <c r="K460" s="23">
        <v>6.9450000000000003</v>
      </c>
      <c r="L460" s="14" t="s">
        <v>50</v>
      </c>
      <c r="M460" s="13">
        <v>5.8999999999999997E-2</v>
      </c>
      <c r="N460" s="13">
        <v>5.5829999999999998E-2</v>
      </c>
      <c r="O460" s="23">
        <v>180000</v>
      </c>
      <c r="P460" s="25">
        <v>104.2394</v>
      </c>
      <c r="Q460" s="23">
        <v>0</v>
      </c>
      <c r="R460" s="23">
        <v>680.53734999999995</v>
      </c>
      <c r="S460" s="13">
        <v>3.6000000000000002E-4</v>
      </c>
      <c r="T460" s="13">
        <f t="shared" si="19"/>
        <v>7.4647404322813766E-4</v>
      </c>
      <c r="U460" s="61">
        <f>+R460/'סכום נכסי הקרן'!$C$42</f>
        <v>1.8439642756550839E-4</v>
      </c>
    </row>
    <row r="461" spans="2:21" ht="13.5" thickBot="1" x14ac:dyDescent="0.25">
      <c r="B461" s="57" t="s">
        <v>1191</v>
      </c>
      <c r="C461" s="14" t="s">
        <v>1192</v>
      </c>
      <c r="D461" s="14" t="s">
        <v>210</v>
      </c>
      <c r="E461" s="14" t="s">
        <v>1055</v>
      </c>
      <c r="F461" s="53" t="s">
        <v>2477</v>
      </c>
      <c r="G461" s="14" t="s">
        <v>1056</v>
      </c>
      <c r="H461" s="14" t="s">
        <v>1066</v>
      </c>
      <c r="I461" s="14" t="s">
        <v>212</v>
      </c>
      <c r="J461" s="53" t="s">
        <v>2477</v>
      </c>
      <c r="K461" s="23">
        <v>3.1640000000000001</v>
      </c>
      <c r="L461" s="14" t="s">
        <v>50</v>
      </c>
      <c r="M461" s="13">
        <v>7.7499999999999999E-2</v>
      </c>
      <c r="N461" s="13">
        <v>6.6229999999999997E-2</v>
      </c>
      <c r="O461" s="23">
        <v>700000</v>
      </c>
      <c r="P461" s="25">
        <v>105.9365</v>
      </c>
      <c r="Q461" s="23">
        <v>0</v>
      </c>
      <c r="R461" s="23">
        <v>2689.6217999999999</v>
      </c>
      <c r="S461" s="13">
        <v>1.1670751419999999E-3</v>
      </c>
      <c r="T461" s="13">
        <f t="shared" si="19"/>
        <v>2.950217001022121E-3</v>
      </c>
      <c r="U461" s="61">
        <f>+R461/'סכום נכסי הקרן'!$C$42</f>
        <v>7.2877212605937402E-4</v>
      </c>
    </row>
    <row r="462" spans="2:21" ht="13.5" thickBot="1" x14ac:dyDescent="0.25">
      <c r="B462" s="57" t="s">
        <v>1193</v>
      </c>
      <c r="C462" s="14" t="s">
        <v>1194</v>
      </c>
      <c r="D462" s="14" t="s">
        <v>210</v>
      </c>
      <c r="E462" s="14" t="s">
        <v>1055</v>
      </c>
      <c r="F462" s="53" t="s">
        <v>2477</v>
      </c>
      <c r="G462" s="14" t="s">
        <v>1056</v>
      </c>
      <c r="H462" s="14" t="s">
        <v>1066</v>
      </c>
      <c r="I462" s="14" t="s">
        <v>212</v>
      </c>
      <c r="J462" s="53" t="s">
        <v>2477</v>
      </c>
      <c r="K462" s="23">
        <v>4.1719999999999997</v>
      </c>
      <c r="L462" s="14" t="s">
        <v>50</v>
      </c>
      <c r="M462" s="13">
        <v>0.02</v>
      </c>
      <c r="N462" s="13">
        <v>5.9799999999999999E-2</v>
      </c>
      <c r="O462" s="23">
        <v>360000</v>
      </c>
      <c r="P462" s="25">
        <v>88.223699999999994</v>
      </c>
      <c r="Q462" s="23">
        <v>0</v>
      </c>
      <c r="R462" s="23">
        <v>1151.9545000000001</v>
      </c>
      <c r="S462" s="13">
        <v>4.23529411E-4</v>
      </c>
      <c r="T462" s="13">
        <f t="shared" si="19"/>
        <v>1.2635664056202761E-3</v>
      </c>
      <c r="U462" s="61">
        <f>+R462/'סכום נכסי הקרן'!$C$42</f>
        <v>3.1213025195165478E-4</v>
      </c>
    </row>
    <row r="463" spans="2:21" ht="13.5" thickBot="1" x14ac:dyDescent="0.25">
      <c r="B463" s="57" t="s">
        <v>1195</v>
      </c>
      <c r="C463" s="14" t="s">
        <v>1196</v>
      </c>
      <c r="D463" s="14" t="s">
        <v>210</v>
      </c>
      <c r="E463" s="14" t="s">
        <v>1055</v>
      </c>
      <c r="F463" s="53" t="s">
        <v>2477</v>
      </c>
      <c r="G463" s="14" t="s">
        <v>1056</v>
      </c>
      <c r="H463" s="14" t="s">
        <v>1066</v>
      </c>
      <c r="I463" s="14" t="s">
        <v>212</v>
      </c>
      <c r="J463" s="53" t="s">
        <v>2477</v>
      </c>
      <c r="K463" s="23">
        <v>3.7669999999999999</v>
      </c>
      <c r="L463" s="14" t="s">
        <v>50</v>
      </c>
      <c r="M463" s="13">
        <v>7.9500000000000001E-2</v>
      </c>
      <c r="N463" s="13">
        <v>6.9349999999999995E-2</v>
      </c>
      <c r="O463" s="23">
        <v>350000</v>
      </c>
      <c r="P463" s="25">
        <v>104.2597</v>
      </c>
      <c r="Q463" s="23">
        <v>0</v>
      </c>
      <c r="R463" s="23">
        <v>1323.52476</v>
      </c>
      <c r="S463" s="13">
        <v>5.3846153799999997E-4</v>
      </c>
      <c r="T463" s="13">
        <f t="shared" si="19"/>
        <v>1.4517599642543508E-3</v>
      </c>
      <c r="U463" s="61">
        <f>+R463/'סכום נכסי הקרן'!$C$42</f>
        <v>3.586184322410767E-4</v>
      </c>
    </row>
    <row r="464" spans="2:21" ht="13.5" thickBot="1" x14ac:dyDescent="0.25">
      <c r="B464" s="57" t="s">
        <v>1197</v>
      </c>
      <c r="C464" s="14" t="s">
        <v>1198</v>
      </c>
      <c r="D464" s="14" t="s">
        <v>210</v>
      </c>
      <c r="E464" s="14" t="s">
        <v>1055</v>
      </c>
      <c r="F464" s="53" t="s">
        <v>2477</v>
      </c>
      <c r="G464" s="14" t="s">
        <v>1056</v>
      </c>
      <c r="H464" s="14" t="s">
        <v>1174</v>
      </c>
      <c r="I464" s="14" t="s">
        <v>206</v>
      </c>
      <c r="J464" s="53" t="s">
        <v>2477</v>
      </c>
      <c r="K464" s="23">
        <v>3.1579999999999999</v>
      </c>
      <c r="L464" s="14" t="s">
        <v>50</v>
      </c>
      <c r="M464" s="13">
        <v>6.8750000000000006E-2</v>
      </c>
      <c r="N464" s="13">
        <v>7.7929999999999999E-2</v>
      </c>
      <c r="O464" s="23">
        <v>70000</v>
      </c>
      <c r="P464" s="25">
        <v>98.479299999999995</v>
      </c>
      <c r="Q464" s="23">
        <v>0</v>
      </c>
      <c r="R464" s="23">
        <v>250.02909</v>
      </c>
      <c r="S464" s="13">
        <v>1.3999999999999999E-4</v>
      </c>
      <c r="T464" s="13">
        <f t="shared" si="19"/>
        <v>2.7425419888702938E-4</v>
      </c>
      <c r="U464" s="61">
        <f>+R464/'סכום נכסי הקרן'!$C$42</f>
        <v>6.7747157424136945E-5</v>
      </c>
    </row>
    <row r="465" spans="2:21" ht="13.5" thickBot="1" x14ac:dyDescent="0.25">
      <c r="B465" s="57" t="s">
        <v>1199</v>
      </c>
      <c r="C465" s="14" t="s">
        <v>1200</v>
      </c>
      <c r="D465" s="14" t="s">
        <v>210</v>
      </c>
      <c r="E465" s="14" t="s">
        <v>1055</v>
      </c>
      <c r="F465" s="53" t="s">
        <v>2477</v>
      </c>
      <c r="G465" s="14" t="s">
        <v>1116</v>
      </c>
      <c r="H465" s="14" t="s">
        <v>1066</v>
      </c>
      <c r="I465" s="14" t="s">
        <v>212</v>
      </c>
      <c r="J465" s="53" t="s">
        <v>2477</v>
      </c>
      <c r="K465" s="23">
        <v>6.7830000000000004</v>
      </c>
      <c r="L465" s="14" t="s">
        <v>50</v>
      </c>
      <c r="M465" s="13">
        <v>2.75E-2</v>
      </c>
      <c r="N465" s="13">
        <v>5.919E-2</v>
      </c>
      <c r="O465" s="23">
        <v>25000</v>
      </c>
      <c r="P465" s="25">
        <v>81.635900000000007</v>
      </c>
      <c r="Q465" s="23">
        <v>0</v>
      </c>
      <c r="R465" s="23">
        <v>74.023349999999994</v>
      </c>
      <c r="S465" s="13">
        <v>6.2500000000000001E-5</v>
      </c>
      <c r="T465" s="13">
        <f t="shared" si="19"/>
        <v>8.1195410314792516E-5</v>
      </c>
      <c r="U465" s="61">
        <f>+R465/'סכום נכסי הקרן'!$C$42</f>
        <v>2.005715233180262E-5</v>
      </c>
    </row>
    <row r="466" spans="2:21" ht="13.5" thickBot="1" x14ac:dyDescent="0.25">
      <c r="B466" s="57" t="s">
        <v>1201</v>
      </c>
      <c r="C466" s="14" t="s">
        <v>1202</v>
      </c>
      <c r="D466" s="14" t="s">
        <v>210</v>
      </c>
      <c r="E466" s="14" t="s">
        <v>1055</v>
      </c>
      <c r="F466" s="53" t="s">
        <v>2477</v>
      </c>
      <c r="G466" s="14" t="s">
        <v>1171</v>
      </c>
      <c r="H466" s="14" t="s">
        <v>1066</v>
      </c>
      <c r="I466" s="14" t="s">
        <v>212</v>
      </c>
      <c r="J466" s="53" t="s">
        <v>2477</v>
      </c>
      <c r="K466" s="23">
        <v>3.5680000000000001</v>
      </c>
      <c r="L466" s="14" t="s">
        <v>50</v>
      </c>
      <c r="M466" s="13">
        <v>0.06</v>
      </c>
      <c r="N466" s="13">
        <v>5.7149999999999999E-2</v>
      </c>
      <c r="O466" s="23">
        <v>349000</v>
      </c>
      <c r="P466" s="25">
        <v>101.717</v>
      </c>
      <c r="Q466" s="23">
        <v>0</v>
      </c>
      <c r="R466" s="23">
        <v>1287.55718</v>
      </c>
      <c r="S466" s="13">
        <v>2.3266666599999999E-4</v>
      </c>
      <c r="T466" s="13">
        <f t="shared" si="19"/>
        <v>1.4123075155860572E-3</v>
      </c>
      <c r="U466" s="61">
        <f>+R466/'סכום נכסי הקרן'!$C$42</f>
        <v>3.4887276102967788E-4</v>
      </c>
    </row>
    <row r="467" spans="2:21" ht="13.5" thickBot="1" x14ac:dyDescent="0.25">
      <c r="B467" s="57" t="s">
        <v>1203</v>
      </c>
      <c r="C467" s="14" t="s">
        <v>1204</v>
      </c>
      <c r="D467" s="14" t="s">
        <v>210</v>
      </c>
      <c r="E467" s="14" t="s">
        <v>1055</v>
      </c>
      <c r="F467" s="53" t="s">
        <v>2477</v>
      </c>
      <c r="G467" s="14" t="s">
        <v>1073</v>
      </c>
      <c r="H467" s="14" t="s">
        <v>1205</v>
      </c>
      <c r="I467" s="14" t="s">
        <v>212</v>
      </c>
      <c r="J467" s="53" t="s">
        <v>2477</v>
      </c>
      <c r="K467" s="23">
        <v>2.2229999999999999</v>
      </c>
      <c r="L467" s="14" t="s">
        <v>50</v>
      </c>
      <c r="M467" s="13">
        <v>6.1249999999999999E-2</v>
      </c>
      <c r="N467" s="13">
        <v>6.0350000000000001E-2</v>
      </c>
      <c r="O467" s="23">
        <v>215000</v>
      </c>
      <c r="P467" s="25">
        <v>101.1497</v>
      </c>
      <c r="Q467" s="23">
        <v>0</v>
      </c>
      <c r="R467" s="23">
        <v>788.77041999999994</v>
      </c>
      <c r="S467" s="13">
        <v>4.2999999999999999E-4</v>
      </c>
      <c r="T467" s="13">
        <f t="shared" si="19"/>
        <v>8.6519372462974488E-4</v>
      </c>
      <c r="U467" s="61">
        <f>+R467/'סכום נכסי הקרן'!$C$42</f>
        <v>2.137229464589205E-4</v>
      </c>
    </row>
    <row r="468" spans="2:21" ht="13.5" thickBot="1" x14ac:dyDescent="0.25">
      <c r="B468" s="57" t="s">
        <v>1206</v>
      </c>
      <c r="C468" s="14" t="s">
        <v>1207</v>
      </c>
      <c r="D468" s="14" t="s">
        <v>210</v>
      </c>
      <c r="E468" s="14" t="s">
        <v>1055</v>
      </c>
      <c r="F468" s="53" t="s">
        <v>2477</v>
      </c>
      <c r="G468" s="14" t="s">
        <v>1056</v>
      </c>
      <c r="H468" s="14" t="s">
        <v>1208</v>
      </c>
      <c r="I468" s="14" t="s">
        <v>206</v>
      </c>
      <c r="J468" s="53" t="s">
        <v>2477</v>
      </c>
      <c r="K468" s="23">
        <v>5.2619999999999996</v>
      </c>
      <c r="L468" s="14" t="s">
        <v>51</v>
      </c>
      <c r="M468" s="13">
        <v>7.3749999999999996E-2</v>
      </c>
      <c r="N468" s="13">
        <v>6.7129999999999995E-2</v>
      </c>
      <c r="O468" s="23">
        <v>280000</v>
      </c>
      <c r="P468" s="25">
        <v>107.17449999999999</v>
      </c>
      <c r="Q468" s="23">
        <v>0</v>
      </c>
      <c r="R468" s="23">
        <v>1203.8354300000001</v>
      </c>
      <c r="S468" s="13">
        <v>2.24E-4</v>
      </c>
      <c r="T468" s="13">
        <f t="shared" si="19"/>
        <v>1.3204740354271279E-3</v>
      </c>
      <c r="U468" s="61">
        <f>+R468/'סכום נכסי הקרן'!$C$42</f>
        <v>3.2618775834829299E-4</v>
      </c>
    </row>
    <row r="469" spans="2:21" ht="13.5" thickBot="1" x14ac:dyDescent="0.25">
      <c r="B469" s="57" t="s">
        <v>1209</v>
      </c>
      <c r="C469" s="14" t="s">
        <v>1210</v>
      </c>
      <c r="D469" s="14" t="s">
        <v>210</v>
      </c>
      <c r="E469" s="14" t="s">
        <v>1055</v>
      </c>
      <c r="F469" s="53" t="s">
        <v>2477</v>
      </c>
      <c r="G469" s="14" t="s">
        <v>1135</v>
      </c>
      <c r="H469" s="14" t="s">
        <v>1208</v>
      </c>
      <c r="I469" s="14" t="s">
        <v>206</v>
      </c>
      <c r="J469" s="53" t="s">
        <v>2477</v>
      </c>
      <c r="K469" s="23">
        <v>3.3170000000000002</v>
      </c>
      <c r="L469" s="14" t="s">
        <v>51</v>
      </c>
      <c r="M469" s="13">
        <v>4.8669999999999998E-2</v>
      </c>
      <c r="N469" s="13">
        <v>3.9719999999999998E-2</v>
      </c>
      <c r="O469" s="23">
        <v>390000</v>
      </c>
      <c r="P469" s="25">
        <v>104.9456</v>
      </c>
      <c r="Q469" s="23">
        <v>0</v>
      </c>
      <c r="R469" s="23">
        <v>1641.8991000000001</v>
      </c>
      <c r="S469" s="13">
        <v>3.8999999999999999E-4</v>
      </c>
      <c r="T469" s="13">
        <f t="shared" si="19"/>
        <v>1.8009813271081161E-3</v>
      </c>
      <c r="U469" s="61">
        <f>+R469/'סכום נכסי הקרן'!$C$42</f>
        <v>4.4488422048109989E-4</v>
      </c>
    </row>
    <row r="470" spans="2:21" ht="13.5" thickBot="1" x14ac:dyDescent="0.25">
      <c r="B470" s="57" t="s">
        <v>1211</v>
      </c>
      <c r="C470" s="14" t="s">
        <v>1212</v>
      </c>
      <c r="D470" s="14" t="s">
        <v>210</v>
      </c>
      <c r="E470" s="14" t="s">
        <v>1055</v>
      </c>
      <c r="F470" s="53" t="s">
        <v>2477</v>
      </c>
      <c r="G470" s="14" t="s">
        <v>1145</v>
      </c>
      <c r="H470" s="14" t="s">
        <v>1208</v>
      </c>
      <c r="I470" s="14" t="s">
        <v>206</v>
      </c>
      <c r="J470" s="53" t="s">
        <v>2477</v>
      </c>
      <c r="K470" s="23">
        <v>5.173</v>
      </c>
      <c r="L470" s="14" t="s">
        <v>50</v>
      </c>
      <c r="M470" s="13">
        <v>7.1999999999999995E-2</v>
      </c>
      <c r="N470" s="13">
        <v>5.9319999999999998E-2</v>
      </c>
      <c r="O470" s="23">
        <v>120000</v>
      </c>
      <c r="P470" s="25">
        <v>107.157</v>
      </c>
      <c r="Q470" s="23">
        <v>0</v>
      </c>
      <c r="R470" s="23">
        <v>466.39013</v>
      </c>
      <c r="S470" s="13">
        <v>1.4117647000000001E-4</v>
      </c>
      <c r="T470" s="13">
        <f t="shared" si="19"/>
        <v>5.1157827863936749E-4</v>
      </c>
      <c r="U470" s="61">
        <f>+R470/'סכום נכסי הקרן'!$C$42</f>
        <v>1.2637171761963257E-4</v>
      </c>
    </row>
    <row r="471" spans="2:21" ht="13.5" thickBot="1" x14ac:dyDescent="0.25">
      <c r="B471" s="57" t="s">
        <v>1213</v>
      </c>
      <c r="C471" s="14" t="s">
        <v>1214</v>
      </c>
      <c r="D471" s="14" t="s">
        <v>210</v>
      </c>
      <c r="E471" s="14" t="s">
        <v>1055</v>
      </c>
      <c r="F471" s="53" t="s">
        <v>2477</v>
      </c>
      <c r="G471" s="14" t="s">
        <v>1135</v>
      </c>
      <c r="H471" s="14" t="s">
        <v>1208</v>
      </c>
      <c r="I471" s="14" t="s">
        <v>206</v>
      </c>
      <c r="J471" s="53" t="s">
        <v>2477</v>
      </c>
      <c r="K471" s="23">
        <v>4.899</v>
      </c>
      <c r="L471" s="14" t="s">
        <v>50</v>
      </c>
      <c r="M471" s="13">
        <v>7.3499999999999996E-2</v>
      </c>
      <c r="N471" s="13">
        <v>5.8999999999999997E-2</v>
      </c>
      <c r="O471" s="23">
        <v>390000</v>
      </c>
      <c r="P471" s="25">
        <v>109.7908</v>
      </c>
      <c r="Q471" s="23">
        <v>0</v>
      </c>
      <c r="R471" s="23">
        <v>1553.0237999999999</v>
      </c>
      <c r="S471" s="13">
        <v>3.3913043399999999E-4</v>
      </c>
      <c r="T471" s="13">
        <f t="shared" si="19"/>
        <v>1.7034949738108079E-3</v>
      </c>
      <c r="U471" s="61">
        <f>+R471/'סכום נכסי הקרן'!$C$42</f>
        <v>4.2080282683119538E-4</v>
      </c>
    </row>
    <row r="472" spans="2:21" ht="13.5" thickBot="1" x14ac:dyDescent="0.25">
      <c r="B472" s="57" t="s">
        <v>1215</v>
      </c>
      <c r="C472" s="14" t="s">
        <v>1216</v>
      </c>
      <c r="D472" s="14" t="s">
        <v>1126</v>
      </c>
      <c r="E472" s="14" t="s">
        <v>1055</v>
      </c>
      <c r="F472" s="53" t="s">
        <v>2477</v>
      </c>
      <c r="G472" s="14" t="s">
        <v>1116</v>
      </c>
      <c r="H472" s="14" t="s">
        <v>1205</v>
      </c>
      <c r="I472" s="14" t="s">
        <v>212</v>
      </c>
      <c r="J472" s="53" t="s">
        <v>2477</v>
      </c>
      <c r="K472" s="23">
        <v>2.472</v>
      </c>
      <c r="L472" s="14" t="s">
        <v>51</v>
      </c>
      <c r="M472" s="13">
        <v>2.9499999999999998E-2</v>
      </c>
      <c r="N472" s="13">
        <v>0.1108</v>
      </c>
      <c r="O472" s="23">
        <v>726000</v>
      </c>
      <c r="P472" s="25">
        <v>83.880499999999998</v>
      </c>
      <c r="Q472" s="23">
        <v>0</v>
      </c>
      <c r="R472" s="23">
        <v>2442.9537999999998</v>
      </c>
      <c r="S472" s="13">
        <v>1.815E-3</v>
      </c>
      <c r="T472" s="13">
        <f t="shared" si="19"/>
        <v>2.6796495453270024E-3</v>
      </c>
      <c r="U472" s="61">
        <f>+R472/'סכום נכסי הקרן'!$C$42</f>
        <v>6.6193567983826814E-4</v>
      </c>
    </row>
    <row r="473" spans="2:21" ht="13.5" thickBot="1" x14ac:dyDescent="0.25">
      <c r="B473" s="57" t="s">
        <v>1217</v>
      </c>
      <c r="C473" s="14" t="s">
        <v>1218</v>
      </c>
      <c r="D473" s="14" t="s">
        <v>210</v>
      </c>
      <c r="E473" s="14" t="s">
        <v>1055</v>
      </c>
      <c r="F473" s="53" t="s">
        <v>2477</v>
      </c>
      <c r="G473" s="14" t="s">
        <v>1116</v>
      </c>
      <c r="H473" s="14" t="s">
        <v>1205</v>
      </c>
      <c r="I473" s="14" t="s">
        <v>212</v>
      </c>
      <c r="J473" s="53" t="s">
        <v>2477</v>
      </c>
      <c r="K473" s="23">
        <v>1.204</v>
      </c>
      <c r="L473" s="14" t="s">
        <v>51</v>
      </c>
      <c r="M473" s="13">
        <v>0.03</v>
      </c>
      <c r="N473" s="13">
        <v>0.10992</v>
      </c>
      <c r="O473" s="23">
        <v>2000000</v>
      </c>
      <c r="P473" s="25">
        <v>93.480099999999993</v>
      </c>
      <c r="Q473" s="23">
        <v>0</v>
      </c>
      <c r="R473" s="23">
        <v>7500.0953799999997</v>
      </c>
      <c r="S473" s="13">
        <v>3.6363636360000002E-3</v>
      </c>
      <c r="T473" s="13">
        <f t="shared" si="19"/>
        <v>8.226773332727845E-3</v>
      </c>
      <c r="U473" s="61">
        <f>+R473/'סכום נכסי הקרן'!$C$42</f>
        <v>2.032204102350259E-3</v>
      </c>
    </row>
    <row r="474" spans="2:21" ht="13.5" thickBot="1" x14ac:dyDescent="0.25">
      <c r="B474" s="57" t="s">
        <v>1219</v>
      </c>
      <c r="C474" s="14" t="s">
        <v>1220</v>
      </c>
      <c r="D474" s="14" t="s">
        <v>210</v>
      </c>
      <c r="E474" s="14" t="s">
        <v>1055</v>
      </c>
      <c r="F474" s="53" t="s">
        <v>2477</v>
      </c>
      <c r="G474" s="14" t="s">
        <v>1056</v>
      </c>
      <c r="H474" s="14" t="s">
        <v>1208</v>
      </c>
      <c r="I474" s="14" t="s">
        <v>206</v>
      </c>
      <c r="J474" s="53" t="s">
        <v>2477</v>
      </c>
      <c r="K474" s="23">
        <v>4.1310000000000002</v>
      </c>
      <c r="L474" s="14" t="s">
        <v>50</v>
      </c>
      <c r="M474" s="13">
        <v>7.4999999999999997E-2</v>
      </c>
      <c r="N474" s="13">
        <v>7.5230000000000005E-2</v>
      </c>
      <c r="O474" s="23">
        <v>490000</v>
      </c>
      <c r="P474" s="25">
        <v>101.13420000000001</v>
      </c>
      <c r="Q474" s="23">
        <v>0</v>
      </c>
      <c r="R474" s="23">
        <v>1797.38734</v>
      </c>
      <c r="S474" s="13">
        <v>4.8999999999999998E-4</v>
      </c>
      <c r="T474" s="13">
        <f t="shared" si="19"/>
        <v>1.9715346923087577E-3</v>
      </c>
      <c r="U474" s="61">
        <f>+R474/'סכום נכסי הקרן'!$C$42</f>
        <v>4.8701486325103513E-4</v>
      </c>
    </row>
    <row r="475" spans="2:21" ht="13.5" thickBot="1" x14ac:dyDescent="0.25">
      <c r="B475" s="57" t="s">
        <v>1221</v>
      </c>
      <c r="C475" s="14" t="s">
        <v>1222</v>
      </c>
      <c r="D475" s="14" t="s">
        <v>210</v>
      </c>
      <c r="E475" s="14" t="s">
        <v>1055</v>
      </c>
      <c r="F475" s="53" t="s">
        <v>2477</v>
      </c>
      <c r="G475" s="14" t="s">
        <v>1145</v>
      </c>
      <c r="H475" s="14" t="s">
        <v>1205</v>
      </c>
      <c r="I475" s="14" t="s">
        <v>212</v>
      </c>
      <c r="J475" s="53" t="s">
        <v>2477</v>
      </c>
      <c r="K475" s="23">
        <v>6.2889999999999997</v>
      </c>
      <c r="L475" s="14" t="s">
        <v>50</v>
      </c>
      <c r="M475" s="13">
        <v>5.8999999999999997E-2</v>
      </c>
      <c r="N475" s="13">
        <v>7.5160000000000005E-2</v>
      </c>
      <c r="O475" s="23">
        <v>200000</v>
      </c>
      <c r="P475" s="25">
        <v>91.381799999999998</v>
      </c>
      <c r="Q475" s="23">
        <v>0</v>
      </c>
      <c r="R475" s="23">
        <v>662.88358000000005</v>
      </c>
      <c r="S475" s="13">
        <v>6.6666666600000005E-4</v>
      </c>
      <c r="T475" s="13">
        <f t="shared" si="19"/>
        <v>7.2710981425507751E-4</v>
      </c>
      <c r="U475" s="61">
        <f>+R475/'סכום נכסי הקרן'!$C$42</f>
        <v>1.7961301322232337E-4</v>
      </c>
    </row>
    <row r="476" spans="2:21" ht="13.5" thickBot="1" x14ac:dyDescent="0.25">
      <c r="B476" s="57" t="s">
        <v>1223</v>
      </c>
      <c r="C476" s="14" t="s">
        <v>1224</v>
      </c>
      <c r="D476" s="14" t="s">
        <v>210</v>
      </c>
      <c r="E476" s="14" t="s">
        <v>1055</v>
      </c>
      <c r="F476" s="53" t="s">
        <v>2477</v>
      </c>
      <c r="G476" s="14" t="s">
        <v>1116</v>
      </c>
      <c r="H476" s="14" t="s">
        <v>1208</v>
      </c>
      <c r="I476" s="14" t="s">
        <v>206</v>
      </c>
      <c r="J476" s="53" t="s">
        <v>2477</v>
      </c>
      <c r="K476" s="23">
        <v>1.06</v>
      </c>
      <c r="L476" s="14" t="s">
        <v>51</v>
      </c>
      <c r="M476" s="13">
        <v>0.02</v>
      </c>
      <c r="N476" s="13">
        <v>7.5670000000000001E-2</v>
      </c>
      <c r="O476" s="23">
        <v>1794000</v>
      </c>
      <c r="P476" s="25">
        <v>95.201999999999998</v>
      </c>
      <c r="Q476" s="23">
        <v>0</v>
      </c>
      <c r="R476" s="23">
        <v>6851.5074400000003</v>
      </c>
      <c r="S476" s="13">
        <v>5.9800000000000001E-3</v>
      </c>
      <c r="T476" s="13">
        <f t="shared" si="19"/>
        <v>7.5153442510458345E-3</v>
      </c>
      <c r="U476" s="61">
        <f>+R476/'סכום נכסי הקרן'!$C$42</f>
        <v>1.8564645943011091E-3</v>
      </c>
    </row>
    <row r="477" spans="2:21" ht="13.5" thickBot="1" x14ac:dyDescent="0.25">
      <c r="B477" s="57" t="s">
        <v>1225</v>
      </c>
      <c r="C477" s="14" t="s">
        <v>1226</v>
      </c>
      <c r="D477" s="14" t="s">
        <v>210</v>
      </c>
      <c r="E477" s="14" t="s">
        <v>1055</v>
      </c>
      <c r="F477" s="53" t="s">
        <v>2477</v>
      </c>
      <c r="G477" s="14" t="s">
        <v>1056</v>
      </c>
      <c r="H477" s="14" t="s">
        <v>1208</v>
      </c>
      <c r="I477" s="14" t="s">
        <v>206</v>
      </c>
      <c r="J477" s="53" t="s">
        <v>2477</v>
      </c>
      <c r="K477" s="23">
        <v>3.9430000000000001</v>
      </c>
      <c r="L477" s="14" t="s">
        <v>50</v>
      </c>
      <c r="M477" s="13">
        <v>7.6249999999999998E-2</v>
      </c>
      <c r="N477" s="13">
        <v>7.6789999999999997E-2</v>
      </c>
      <c r="O477" s="23">
        <v>50000</v>
      </c>
      <c r="P477" s="25">
        <v>99.740099999999998</v>
      </c>
      <c r="Q477" s="23">
        <v>0</v>
      </c>
      <c r="R477" s="23">
        <v>180.87867</v>
      </c>
      <c r="S477" s="13">
        <v>1E-4</v>
      </c>
      <c r="T477" s="13">
        <f t="shared" si="19"/>
        <v>1.9840385267410826E-4</v>
      </c>
      <c r="U477" s="61">
        <f>+R477/'סכום נכסי הקרן'!$C$42</f>
        <v>4.9010360079135257E-5</v>
      </c>
    </row>
    <row r="478" spans="2:21" ht="13.5" thickBot="1" x14ac:dyDescent="0.25">
      <c r="B478" s="57" t="s">
        <v>1227</v>
      </c>
      <c r="C478" s="14" t="s">
        <v>1228</v>
      </c>
      <c r="D478" s="14" t="s">
        <v>210</v>
      </c>
      <c r="E478" s="14" t="s">
        <v>1055</v>
      </c>
      <c r="F478" s="53" t="s">
        <v>2477</v>
      </c>
      <c r="G478" s="14" t="s">
        <v>1056</v>
      </c>
      <c r="H478" s="14" t="s">
        <v>1074</v>
      </c>
      <c r="I478" s="14" t="s">
        <v>212</v>
      </c>
      <c r="J478" s="53" t="s">
        <v>2477</v>
      </c>
      <c r="K478" s="23">
        <v>3.944</v>
      </c>
      <c r="L478" s="14" t="s">
        <v>52</v>
      </c>
      <c r="M478" s="13">
        <v>8.5000000000000006E-2</v>
      </c>
      <c r="N478" s="13">
        <v>8.4709999999999994E-2</v>
      </c>
      <c r="O478" s="23">
        <v>70000</v>
      </c>
      <c r="P478" s="25">
        <v>101.3475</v>
      </c>
      <c r="Q478" s="23">
        <v>0</v>
      </c>
      <c r="R478" s="23">
        <v>327.82166000000001</v>
      </c>
      <c r="S478" s="13">
        <v>9.3333333333333303E-5</v>
      </c>
      <c r="T478" s="13">
        <f t="shared" si="19"/>
        <v>3.5958402576722622E-4</v>
      </c>
      <c r="U478" s="61">
        <f>+R478/'סכום נכסי הקרן'!$C$42</f>
        <v>8.8825606680654231E-5</v>
      </c>
    </row>
    <row r="479" spans="2:21" ht="13.5" thickBot="1" x14ac:dyDescent="0.25">
      <c r="B479" s="57" t="s">
        <v>1229</v>
      </c>
      <c r="C479" s="14" t="s">
        <v>1230</v>
      </c>
      <c r="D479" s="14" t="s">
        <v>210</v>
      </c>
      <c r="E479" s="14" t="s">
        <v>1055</v>
      </c>
      <c r="F479" s="53" t="s">
        <v>2477</v>
      </c>
      <c r="G479" s="14" t="s">
        <v>1116</v>
      </c>
      <c r="H479" s="14" t="s">
        <v>1231</v>
      </c>
      <c r="I479" s="14" t="s">
        <v>206</v>
      </c>
      <c r="J479" s="53" t="s">
        <v>2477</v>
      </c>
      <c r="K479" s="23">
        <v>3.496</v>
      </c>
      <c r="L479" s="14" t="s">
        <v>51</v>
      </c>
      <c r="M479" s="13">
        <v>2.6249999999999999E-2</v>
      </c>
      <c r="N479" s="13">
        <v>0.10044</v>
      </c>
      <c r="O479" s="23">
        <v>1105000</v>
      </c>
      <c r="P479" s="25">
        <v>78.943700000000007</v>
      </c>
      <c r="Q479" s="23">
        <v>0</v>
      </c>
      <c r="R479" s="23">
        <v>3499.4305399999998</v>
      </c>
      <c r="S479" s="13">
        <v>3.683333333E-3</v>
      </c>
      <c r="T479" s="13">
        <f t="shared" si="19"/>
        <v>3.8384874308365663E-3</v>
      </c>
      <c r="U479" s="61">
        <f>+R479/'סכום נכסי הקרן'!$C$42</f>
        <v>9.4819555471810314E-4</v>
      </c>
    </row>
    <row r="480" spans="2:21" ht="13.5" thickBot="1" x14ac:dyDescent="0.25">
      <c r="B480" s="57" t="s">
        <v>1232</v>
      </c>
      <c r="C480" s="14" t="s">
        <v>1233</v>
      </c>
      <c r="D480" s="14" t="s">
        <v>210</v>
      </c>
      <c r="E480" s="14" t="s">
        <v>1055</v>
      </c>
      <c r="F480" s="53" t="s">
        <v>2477</v>
      </c>
      <c r="G480" s="14" t="s">
        <v>1116</v>
      </c>
      <c r="H480" s="14" t="s">
        <v>1231</v>
      </c>
      <c r="I480" s="14" t="s">
        <v>206</v>
      </c>
      <c r="J480" s="53" t="s">
        <v>2477</v>
      </c>
      <c r="K480" s="23">
        <v>1.6459999999999999</v>
      </c>
      <c r="L480" s="14" t="s">
        <v>51</v>
      </c>
      <c r="M480" s="13">
        <v>0.03</v>
      </c>
      <c r="N480" s="13">
        <v>9.8790000000000003E-2</v>
      </c>
      <c r="O480" s="23">
        <v>400600</v>
      </c>
      <c r="P480" s="25">
        <v>92.901799999999994</v>
      </c>
      <c r="Q480" s="23">
        <v>0</v>
      </c>
      <c r="R480" s="23">
        <v>1492.9755500000001</v>
      </c>
      <c r="S480" s="13">
        <v>8.0119999999999996E-4</v>
      </c>
      <c r="T480" s="13">
        <f t="shared" si="19"/>
        <v>1.6376286992172476E-3</v>
      </c>
      <c r="U480" s="61">
        <f>+R480/'סכום נכסי הקרן'!$C$42</f>
        <v>4.0453232708337035E-4</v>
      </c>
    </row>
    <row r="481" spans="2:21" ht="13.5" thickBot="1" x14ac:dyDescent="0.25">
      <c r="B481" s="57" t="s">
        <v>1234</v>
      </c>
      <c r="C481" s="14" t="s">
        <v>1235</v>
      </c>
      <c r="D481" s="14" t="s">
        <v>215</v>
      </c>
      <c r="E481" s="14" t="s">
        <v>1055</v>
      </c>
      <c r="F481" s="53" t="s">
        <v>2477</v>
      </c>
      <c r="G481" s="14" t="s">
        <v>1073</v>
      </c>
      <c r="H481" s="14" t="s">
        <v>1236</v>
      </c>
      <c r="I481" s="14" t="s">
        <v>212</v>
      </c>
      <c r="J481" s="53" t="s">
        <v>2477</v>
      </c>
      <c r="K481" s="23">
        <v>2.9929999999999999</v>
      </c>
      <c r="L481" s="14" t="s">
        <v>50</v>
      </c>
      <c r="M481" s="13">
        <v>6.5000000000000002E-2</v>
      </c>
      <c r="N481" s="13">
        <v>9.7059999999999994E-2</v>
      </c>
      <c r="O481" s="23">
        <v>4098000</v>
      </c>
      <c r="P481" s="25">
        <v>92.1905</v>
      </c>
      <c r="Q481" s="23">
        <v>0</v>
      </c>
      <c r="R481" s="23">
        <v>13702.68518</v>
      </c>
      <c r="S481" s="13">
        <v>9.1066666659999993E-3</v>
      </c>
      <c r="T481" s="13">
        <f t="shared" si="19"/>
        <v>1.5030326857735114E-2</v>
      </c>
      <c r="U481" s="61">
        <f>+R481/'סכום נכסי הקרן'!$C$42</f>
        <v>3.7128398540459766E-3</v>
      </c>
    </row>
    <row r="482" spans="2:21" ht="13.5" thickBot="1" x14ac:dyDescent="0.25">
      <c r="B482" s="57" t="s">
        <v>1237</v>
      </c>
      <c r="C482" s="14" t="s">
        <v>1238</v>
      </c>
      <c r="D482" s="14" t="s">
        <v>210</v>
      </c>
      <c r="E482" s="14" t="s">
        <v>1055</v>
      </c>
      <c r="F482" s="53" t="s">
        <v>2477</v>
      </c>
      <c r="G482" s="14" t="s">
        <v>1073</v>
      </c>
      <c r="H482" s="14" t="s">
        <v>1236</v>
      </c>
      <c r="I482" s="14" t="s">
        <v>212</v>
      </c>
      <c r="J482" s="53" t="s">
        <v>2477</v>
      </c>
      <c r="K482" s="23">
        <v>1.6830000000000001</v>
      </c>
      <c r="L482" s="14" t="s">
        <v>50</v>
      </c>
      <c r="M482" s="13">
        <v>8.2500000000000004E-2</v>
      </c>
      <c r="N482" s="13">
        <v>7.5609999999999997E-2</v>
      </c>
      <c r="O482" s="23">
        <v>932030.01</v>
      </c>
      <c r="P482" s="25">
        <v>102.43429999999999</v>
      </c>
      <c r="Q482" s="23">
        <v>0</v>
      </c>
      <c r="R482" s="23">
        <v>3462.7637</v>
      </c>
      <c r="S482" s="13">
        <v>2.867784646E-3</v>
      </c>
      <c r="T482" s="13">
        <f t="shared" si="19"/>
        <v>3.7982679714531845E-3</v>
      </c>
      <c r="U482" s="61">
        <f>+R482/'סכום נכסי הקרן'!$C$42</f>
        <v>9.3826041404416951E-4</v>
      </c>
    </row>
    <row r="483" spans="2:21" x14ac:dyDescent="0.2">
      <c r="B483" s="71" t="s">
        <v>1239</v>
      </c>
      <c r="C483" s="72" t="s">
        <v>1240</v>
      </c>
      <c r="D483" s="72" t="s">
        <v>210</v>
      </c>
      <c r="E483" s="72" t="s">
        <v>1055</v>
      </c>
      <c r="F483" s="68" t="s">
        <v>2477</v>
      </c>
      <c r="G483" s="72" t="s">
        <v>1073</v>
      </c>
      <c r="H483" s="72" t="s">
        <v>1241</v>
      </c>
      <c r="I483" s="72" t="s">
        <v>206</v>
      </c>
      <c r="J483" s="68" t="s">
        <v>2477</v>
      </c>
      <c r="K483" s="73">
        <v>2.226</v>
      </c>
      <c r="L483" s="72" t="s">
        <v>50</v>
      </c>
      <c r="M483" s="74">
        <v>0.09</v>
      </c>
      <c r="N483" s="74">
        <v>9.5560000000000006E-2</v>
      </c>
      <c r="O483" s="73">
        <v>2978177</v>
      </c>
      <c r="P483" s="79">
        <v>102.96899999999999</v>
      </c>
      <c r="Q483" s="73">
        <v>0</v>
      </c>
      <c r="R483" s="73">
        <v>11122.55485</v>
      </c>
      <c r="S483" s="74">
        <v>4.7650831999999999E-3</v>
      </c>
      <c r="T483" s="74">
        <f t="shared" si="19"/>
        <v>1.2200209863435464E-2</v>
      </c>
      <c r="U483" s="75">
        <f>+R483/'סכום נכסי הקרן'!$C$42</f>
        <v>3.0137352192960744E-3</v>
      </c>
    </row>
    <row r="484" spans="2:21" ht="12.75" hidden="1" customHeight="1" x14ac:dyDescent="0.2"/>
    <row r="485" spans="2:21" ht="12.75" hidden="1" customHeight="1" x14ac:dyDescent="0.2"/>
    <row r="486" spans="2:21" ht="12.75" hidden="1" customHeight="1" x14ac:dyDescent="0.2"/>
    <row r="487" spans="2:21" ht="12.75" hidden="1" customHeight="1" x14ac:dyDescent="0.2"/>
    <row r="488" spans="2:21" ht="12.75" hidden="1" customHeight="1" x14ac:dyDescent="0.2"/>
    <row r="489" spans="2:21" ht="12.75" hidden="1" customHeight="1" x14ac:dyDescent="0.2"/>
    <row r="490" spans="2:21" ht="12.75" hidden="1" customHeight="1" x14ac:dyDescent="0.2"/>
    <row r="491" spans="2:21" ht="12.75" hidden="1" customHeight="1" x14ac:dyDescent="0.2"/>
    <row r="492" spans="2:21" ht="12.75" hidden="1" customHeight="1" x14ac:dyDescent="0.2"/>
    <row r="493" spans="2:21" ht="12.75" hidden="1" customHeight="1" x14ac:dyDescent="0.2"/>
    <row r="494" spans="2:21" ht="12.75" hidden="1" customHeight="1" x14ac:dyDescent="0.2"/>
    <row r="495" spans="2:21" ht="12.75" hidden="1" customHeight="1" x14ac:dyDescent="0.2"/>
    <row r="496" spans="2:21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2.42578125" bestFit="1" customWidth="1"/>
    <col min="11" max="11" width="22.5703125" bestFit="1" customWidth="1"/>
    <col min="12" max="12" width="1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12538</v>
      </c>
    </row>
    <row r="5" spans="2:15" ht="12.75" customHeight="1" x14ac:dyDescent="0.2"/>
    <row r="6" spans="2:15" ht="12.75" customHeight="1" thickBot="1" x14ac:dyDescent="0.25">
      <c r="B6" s="62" t="s">
        <v>1242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</row>
    <row r="7" spans="2:15" ht="12.75" customHeight="1" thickBot="1" x14ac:dyDescent="0.25">
      <c r="B7" s="70" t="s">
        <v>1243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</row>
    <row r="8" spans="2:15" ht="12.75" customHeight="1" x14ac:dyDescent="0.2">
      <c r="B8" s="55" t="s">
        <v>71</v>
      </c>
      <c r="C8" s="4" t="s">
        <v>72</v>
      </c>
      <c r="D8" s="4" t="s">
        <v>138</v>
      </c>
      <c r="E8" s="4" t="s">
        <v>227</v>
      </c>
      <c r="F8" s="4" t="s">
        <v>73</v>
      </c>
      <c r="G8" s="4" t="s">
        <v>228</v>
      </c>
      <c r="H8" s="4" t="s">
        <v>76</v>
      </c>
      <c r="I8" s="4" t="s">
        <v>141</v>
      </c>
      <c r="J8" s="4" t="s">
        <v>142</v>
      </c>
      <c r="K8" s="4" t="s">
        <v>1244</v>
      </c>
      <c r="L8" s="4" t="s">
        <v>79</v>
      </c>
      <c r="M8" s="4" t="s">
        <v>144</v>
      </c>
      <c r="N8" s="4" t="s">
        <v>80</v>
      </c>
      <c r="O8" s="58" t="s">
        <v>230</v>
      </c>
    </row>
    <row r="9" spans="2:15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6" t="s">
        <v>148</v>
      </c>
      <c r="J9" s="6" t="s">
        <v>149</v>
      </c>
      <c r="K9" s="6" t="s">
        <v>11</v>
      </c>
      <c r="L9" s="6" t="s">
        <v>11</v>
      </c>
      <c r="M9" s="6" t="s">
        <v>12</v>
      </c>
      <c r="N9" s="6" t="s">
        <v>12</v>
      </c>
      <c r="O9" s="59" t="s">
        <v>12</v>
      </c>
    </row>
    <row r="10" spans="2:15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59" t="s">
        <v>152</v>
      </c>
    </row>
    <row r="11" spans="2:15" ht="12.75" customHeight="1" x14ac:dyDescent="0.2">
      <c r="B11" s="56" t="s">
        <v>1245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53" t="s">
        <v>2477</v>
      </c>
      <c r="K11" s="53" t="s">
        <v>2477</v>
      </c>
      <c r="L11" s="22">
        <v>462055.12092999998</v>
      </c>
      <c r="M11" s="53" t="s">
        <v>2477</v>
      </c>
      <c r="N11" s="20">
        <v>1</v>
      </c>
      <c r="O11" s="60">
        <v>0.125179229039</v>
      </c>
    </row>
    <row r="12" spans="2:15" ht="12.75" customHeight="1" x14ac:dyDescent="0.2">
      <c r="B12" s="56" t="s">
        <v>1246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53" t="s">
        <v>2477</v>
      </c>
      <c r="L12" s="22">
        <v>418259.14056000003</v>
      </c>
      <c r="M12" s="53" t="s">
        <v>2477</v>
      </c>
      <c r="N12" s="20">
        <v>0.90521481445300001</v>
      </c>
      <c r="O12" s="60">
        <v>0.113314092588</v>
      </c>
    </row>
    <row r="13" spans="2:15" ht="12.75" customHeight="1" x14ac:dyDescent="0.2">
      <c r="B13" s="56" t="s">
        <v>1247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22">
        <v>241243.60427000001</v>
      </c>
      <c r="M13" s="53" t="s">
        <v>2477</v>
      </c>
      <c r="N13" s="20">
        <v>0.52211001099700005</v>
      </c>
      <c r="O13" s="60">
        <v>6.5357328650000004E-2</v>
      </c>
    </row>
    <row r="14" spans="2:15" ht="12.75" customHeight="1" x14ac:dyDescent="0.2">
      <c r="B14" s="57" t="s">
        <v>1248</v>
      </c>
      <c r="C14" s="14" t="s">
        <v>1249</v>
      </c>
      <c r="D14" s="14" t="s">
        <v>162</v>
      </c>
      <c r="E14" s="14" t="s">
        <v>239</v>
      </c>
      <c r="F14" s="21">
        <v>1682</v>
      </c>
      <c r="G14" s="14" t="s">
        <v>314</v>
      </c>
      <c r="H14" s="14" t="s">
        <v>49</v>
      </c>
      <c r="I14" s="23">
        <v>116253</v>
      </c>
      <c r="J14" s="26">
        <v>2400</v>
      </c>
      <c r="K14" s="23">
        <v>0</v>
      </c>
      <c r="L14" s="23">
        <v>2790.0720000000001</v>
      </c>
      <c r="M14" s="13">
        <v>5.1797433400000001E-4</v>
      </c>
      <c r="N14" s="13">
        <v>6.0383964450000001E-3</v>
      </c>
      <c r="O14" s="61">
        <v>7.5588181100000003E-4</v>
      </c>
    </row>
    <row r="15" spans="2:15" ht="12.75" customHeight="1" x14ac:dyDescent="0.2">
      <c r="B15" s="57" t="s">
        <v>1250</v>
      </c>
      <c r="C15" s="14" t="s">
        <v>1251</v>
      </c>
      <c r="D15" s="14" t="s">
        <v>162</v>
      </c>
      <c r="E15" s="14" t="s">
        <v>239</v>
      </c>
      <c r="F15" s="21">
        <v>720</v>
      </c>
      <c r="G15" s="14" t="s">
        <v>635</v>
      </c>
      <c r="H15" s="14" t="s">
        <v>49</v>
      </c>
      <c r="I15" s="23">
        <v>12840</v>
      </c>
      <c r="J15" s="26">
        <v>7120</v>
      </c>
      <c r="K15" s="23">
        <v>0</v>
      </c>
      <c r="L15" s="23">
        <v>914.20799999999997</v>
      </c>
      <c r="M15" s="13">
        <v>1.0894449200000001E-4</v>
      </c>
      <c r="N15" s="13">
        <v>1.9785691319999998E-3</v>
      </c>
      <c r="O15" s="61">
        <v>2.47675758E-4</v>
      </c>
    </row>
    <row r="16" spans="2:15" ht="12.75" customHeight="1" x14ac:dyDescent="0.2">
      <c r="B16" s="57" t="s">
        <v>1252</v>
      </c>
      <c r="C16" s="14" t="s">
        <v>1253</v>
      </c>
      <c r="D16" s="14" t="s">
        <v>162</v>
      </c>
      <c r="E16" s="14" t="s">
        <v>239</v>
      </c>
      <c r="F16" s="21">
        <v>1581</v>
      </c>
      <c r="G16" s="14" t="s">
        <v>635</v>
      </c>
      <c r="H16" s="14" t="s">
        <v>49</v>
      </c>
      <c r="I16" s="23">
        <v>215700</v>
      </c>
      <c r="J16" s="26">
        <v>1336</v>
      </c>
      <c r="K16" s="23">
        <v>0</v>
      </c>
      <c r="L16" s="23">
        <v>2881.752</v>
      </c>
      <c r="M16" s="13">
        <v>3.93692423E-4</v>
      </c>
      <c r="N16" s="13">
        <v>6.2368143310000002E-3</v>
      </c>
      <c r="O16" s="61">
        <v>7.8071960899999998E-4</v>
      </c>
    </row>
    <row r="17" spans="2:15" ht="12.75" customHeight="1" x14ac:dyDescent="0.2">
      <c r="B17" s="57" t="s">
        <v>1254</v>
      </c>
      <c r="C17" s="14" t="s">
        <v>1255</v>
      </c>
      <c r="D17" s="14" t="s">
        <v>162</v>
      </c>
      <c r="E17" s="14" t="s">
        <v>239</v>
      </c>
      <c r="F17" s="21">
        <v>767</v>
      </c>
      <c r="G17" s="14" t="s">
        <v>375</v>
      </c>
      <c r="H17" s="14" t="s">
        <v>49</v>
      </c>
      <c r="I17" s="23">
        <v>260186</v>
      </c>
      <c r="J17" s="26">
        <v>3807</v>
      </c>
      <c r="K17" s="23">
        <v>0</v>
      </c>
      <c r="L17" s="23">
        <v>9905.2810200000004</v>
      </c>
      <c r="M17" s="13">
        <v>1.0280199660000001E-3</v>
      </c>
      <c r="N17" s="13">
        <v>2.1437444518999999E-2</v>
      </c>
      <c r="O17" s="61">
        <v>2.6835227770000002E-3</v>
      </c>
    </row>
    <row r="18" spans="2:15" ht="12.75" customHeight="1" x14ac:dyDescent="0.2">
      <c r="B18" s="57" t="s">
        <v>1256</v>
      </c>
      <c r="C18" s="14" t="s">
        <v>1257</v>
      </c>
      <c r="D18" s="14" t="s">
        <v>162</v>
      </c>
      <c r="E18" s="14" t="s">
        <v>239</v>
      </c>
      <c r="F18" s="21">
        <v>585</v>
      </c>
      <c r="G18" s="14" t="s">
        <v>375</v>
      </c>
      <c r="H18" s="14" t="s">
        <v>49</v>
      </c>
      <c r="I18" s="23">
        <v>68229</v>
      </c>
      <c r="J18" s="26">
        <v>2893</v>
      </c>
      <c r="K18" s="23">
        <v>0</v>
      </c>
      <c r="L18" s="23">
        <v>1973.8649700000001</v>
      </c>
      <c r="M18" s="13">
        <v>3.2689479200000002E-4</v>
      </c>
      <c r="N18" s="13">
        <v>4.2719253190000002E-3</v>
      </c>
      <c r="O18" s="61">
        <v>5.3475631699999998E-4</v>
      </c>
    </row>
    <row r="19" spans="2:15" ht="12.75" customHeight="1" x14ac:dyDescent="0.2">
      <c r="B19" s="57" t="s">
        <v>1258</v>
      </c>
      <c r="C19" s="14" t="s">
        <v>1259</v>
      </c>
      <c r="D19" s="14" t="s">
        <v>162</v>
      </c>
      <c r="E19" s="14" t="s">
        <v>239</v>
      </c>
      <c r="F19" s="21">
        <v>1040</v>
      </c>
      <c r="G19" s="14" t="s">
        <v>689</v>
      </c>
      <c r="H19" s="14" t="s">
        <v>49</v>
      </c>
      <c r="I19" s="23">
        <v>8171</v>
      </c>
      <c r="J19" s="26">
        <v>77500</v>
      </c>
      <c r="K19" s="23">
        <v>14.818110000000001</v>
      </c>
      <c r="L19" s="23">
        <v>6347.3431099999998</v>
      </c>
      <c r="M19" s="13">
        <v>1.83808601E-4</v>
      </c>
      <c r="N19" s="13">
        <v>1.3737198923E-2</v>
      </c>
      <c r="O19" s="61">
        <v>1.71961197E-3</v>
      </c>
    </row>
    <row r="20" spans="2:15" ht="12.75" customHeight="1" x14ac:dyDescent="0.2">
      <c r="B20" s="57" t="s">
        <v>1260</v>
      </c>
      <c r="C20" s="14" t="s">
        <v>1261</v>
      </c>
      <c r="D20" s="14" t="s">
        <v>162</v>
      </c>
      <c r="E20" s="14" t="s">
        <v>239</v>
      </c>
      <c r="F20" s="21">
        <v>1068</v>
      </c>
      <c r="G20" s="14" t="s">
        <v>499</v>
      </c>
      <c r="H20" s="14" t="s">
        <v>49</v>
      </c>
      <c r="I20" s="23">
        <v>35221</v>
      </c>
      <c r="J20" s="26">
        <v>1027</v>
      </c>
      <c r="K20" s="23">
        <v>0</v>
      </c>
      <c r="L20" s="23">
        <v>361.71967000000001</v>
      </c>
      <c r="M20" s="13">
        <v>6.4397154623945606E-5</v>
      </c>
      <c r="N20" s="13">
        <v>7.8284960700000003E-4</v>
      </c>
      <c r="O20" s="61">
        <v>9.7996510303199194E-5</v>
      </c>
    </row>
    <row r="21" spans="2:15" ht="12.75" customHeight="1" x14ac:dyDescent="0.2">
      <c r="B21" s="57" t="s">
        <v>1260</v>
      </c>
      <c r="C21" s="14" t="s">
        <v>1262</v>
      </c>
      <c r="D21" s="14" t="s">
        <v>162</v>
      </c>
      <c r="E21" s="14" t="s">
        <v>239</v>
      </c>
      <c r="F21" s="21">
        <v>1068</v>
      </c>
      <c r="G21" s="14" t="s">
        <v>499</v>
      </c>
      <c r="H21" s="14" t="s">
        <v>49</v>
      </c>
      <c r="I21" s="23">
        <v>264067</v>
      </c>
      <c r="J21" s="25">
        <v>1011.287</v>
      </c>
      <c r="K21" s="23">
        <v>0</v>
      </c>
      <c r="L21" s="23">
        <v>2670.4752400000002</v>
      </c>
      <c r="M21" s="13">
        <v>4.8281319100000001E-4</v>
      </c>
      <c r="N21" s="13">
        <v>5.7795598809999996E-3</v>
      </c>
      <c r="O21" s="61">
        <v>7.2348085000000005E-4</v>
      </c>
    </row>
    <row r="22" spans="2:15" ht="12.75" customHeight="1" x14ac:dyDescent="0.2">
      <c r="B22" s="57" t="s">
        <v>1263</v>
      </c>
      <c r="C22" s="14" t="s">
        <v>1264</v>
      </c>
      <c r="D22" s="14" t="s">
        <v>162</v>
      </c>
      <c r="E22" s="14" t="s">
        <v>239</v>
      </c>
      <c r="F22" s="21">
        <v>662</v>
      </c>
      <c r="G22" s="14" t="s">
        <v>256</v>
      </c>
      <c r="H22" s="14" t="s">
        <v>49</v>
      </c>
      <c r="I22" s="23">
        <v>1011986</v>
      </c>
      <c r="J22" s="26">
        <v>3290</v>
      </c>
      <c r="K22" s="23">
        <v>0</v>
      </c>
      <c r="L22" s="23">
        <v>33294.339399999997</v>
      </c>
      <c r="M22" s="13">
        <v>7.5675675400000005E-4</v>
      </c>
      <c r="N22" s="13">
        <v>7.2057072612000006E-2</v>
      </c>
      <c r="O22" s="61">
        <v>9.0200487959999995E-3</v>
      </c>
    </row>
    <row r="23" spans="2:15" ht="12.75" customHeight="1" x14ac:dyDescent="0.2">
      <c r="B23" s="57" t="s">
        <v>1265</v>
      </c>
      <c r="C23" s="14" t="s">
        <v>1266</v>
      </c>
      <c r="D23" s="14" t="s">
        <v>162</v>
      </c>
      <c r="E23" s="14" t="s">
        <v>239</v>
      </c>
      <c r="F23" s="21">
        <v>691</v>
      </c>
      <c r="G23" s="14" t="s">
        <v>256</v>
      </c>
      <c r="H23" s="14" t="s">
        <v>49</v>
      </c>
      <c r="I23" s="23">
        <v>1215132</v>
      </c>
      <c r="J23" s="26">
        <v>1835</v>
      </c>
      <c r="K23" s="23">
        <v>0</v>
      </c>
      <c r="L23" s="23">
        <v>22297.672200000001</v>
      </c>
      <c r="M23" s="13">
        <v>9.8231277800000009E-4</v>
      </c>
      <c r="N23" s="13">
        <v>4.8257602156000001E-2</v>
      </c>
      <c r="O23" s="61">
        <v>6.0408494329999996E-3</v>
      </c>
    </row>
    <row r="24" spans="2:15" ht="12.75" customHeight="1" x14ac:dyDescent="0.2">
      <c r="B24" s="57" t="s">
        <v>1267</v>
      </c>
      <c r="C24" s="14" t="s">
        <v>1268</v>
      </c>
      <c r="D24" s="14" t="s">
        <v>162</v>
      </c>
      <c r="E24" s="14" t="s">
        <v>239</v>
      </c>
      <c r="F24" s="21">
        <v>593</v>
      </c>
      <c r="G24" s="14" t="s">
        <v>256</v>
      </c>
      <c r="H24" s="14" t="s">
        <v>49</v>
      </c>
      <c r="I24" s="23">
        <v>52267</v>
      </c>
      <c r="J24" s="26">
        <v>14990</v>
      </c>
      <c r="K24" s="23">
        <v>0</v>
      </c>
      <c r="L24" s="23">
        <v>7834.8233</v>
      </c>
      <c r="M24" s="13">
        <v>5.2095065400000005E-4</v>
      </c>
      <c r="N24" s="13">
        <v>1.6956468924999999E-2</v>
      </c>
      <c r="O24" s="61">
        <v>2.1225977070000001E-3</v>
      </c>
    </row>
    <row r="25" spans="2:15" ht="12.75" customHeight="1" x14ac:dyDescent="0.2">
      <c r="B25" s="57" t="s">
        <v>1269</v>
      </c>
      <c r="C25" s="14" t="s">
        <v>1270</v>
      </c>
      <c r="D25" s="14" t="s">
        <v>162</v>
      </c>
      <c r="E25" s="14" t="s">
        <v>239</v>
      </c>
      <c r="F25" s="21">
        <v>604</v>
      </c>
      <c r="G25" s="14" t="s">
        <v>256</v>
      </c>
      <c r="H25" s="14" t="s">
        <v>49</v>
      </c>
      <c r="I25" s="23">
        <v>1343741</v>
      </c>
      <c r="J25" s="26">
        <v>2950</v>
      </c>
      <c r="K25" s="23">
        <v>0</v>
      </c>
      <c r="L25" s="23">
        <v>39640.359499999999</v>
      </c>
      <c r="M25" s="13">
        <v>8.8238213000000005E-4</v>
      </c>
      <c r="N25" s="13">
        <v>8.5791408220000004E-2</v>
      </c>
      <c r="O25" s="61">
        <v>1.0739302339000001E-2</v>
      </c>
    </row>
    <row r="26" spans="2:15" ht="12.75" customHeight="1" x14ac:dyDescent="0.2">
      <c r="B26" s="57" t="s">
        <v>1271</v>
      </c>
      <c r="C26" s="14" t="s">
        <v>1272</v>
      </c>
      <c r="D26" s="14" t="s">
        <v>162</v>
      </c>
      <c r="E26" s="14" t="s">
        <v>239</v>
      </c>
      <c r="F26" s="21">
        <v>695</v>
      </c>
      <c r="G26" s="14" t="s">
        <v>256</v>
      </c>
      <c r="H26" s="14" t="s">
        <v>49</v>
      </c>
      <c r="I26" s="23">
        <v>126215</v>
      </c>
      <c r="J26" s="26">
        <v>14260</v>
      </c>
      <c r="K26" s="23">
        <v>0</v>
      </c>
      <c r="L26" s="23">
        <v>17998.258999999998</v>
      </c>
      <c r="M26" s="13">
        <v>4.8940735199999997E-4</v>
      </c>
      <c r="N26" s="13">
        <v>3.8952623148999999E-2</v>
      </c>
      <c r="O26" s="61">
        <v>4.8760593339999998E-3</v>
      </c>
    </row>
    <row r="27" spans="2:15" ht="12.75" customHeight="1" x14ac:dyDescent="0.2">
      <c r="B27" s="57" t="s">
        <v>1273</v>
      </c>
      <c r="C27" s="14" t="s">
        <v>1274</v>
      </c>
      <c r="D27" s="14" t="s">
        <v>162</v>
      </c>
      <c r="E27" s="14" t="s">
        <v>239</v>
      </c>
      <c r="F27" s="21">
        <v>576</v>
      </c>
      <c r="G27" s="14" t="s">
        <v>518</v>
      </c>
      <c r="H27" s="14" t="s">
        <v>49</v>
      </c>
      <c r="I27" s="23">
        <v>2646</v>
      </c>
      <c r="J27" s="26">
        <v>91410</v>
      </c>
      <c r="K27" s="23">
        <v>0</v>
      </c>
      <c r="L27" s="23">
        <v>2418.7085999999999</v>
      </c>
      <c r="M27" s="13">
        <v>3.4576872300000003E-4</v>
      </c>
      <c r="N27" s="13">
        <v>5.2346754540000002E-3</v>
      </c>
      <c r="O27" s="61">
        <v>6.5527263699999999E-4</v>
      </c>
    </row>
    <row r="28" spans="2:15" ht="12.75" customHeight="1" x14ac:dyDescent="0.2">
      <c r="B28" s="57" t="s">
        <v>1275</v>
      </c>
      <c r="C28" s="14" t="s">
        <v>1276</v>
      </c>
      <c r="D28" s="14" t="s">
        <v>162</v>
      </c>
      <c r="E28" s="14" t="s">
        <v>239</v>
      </c>
      <c r="F28" s="21">
        <v>475</v>
      </c>
      <c r="G28" s="14" t="s">
        <v>720</v>
      </c>
      <c r="H28" s="14" t="s">
        <v>49</v>
      </c>
      <c r="I28" s="23">
        <v>415751</v>
      </c>
      <c r="J28" s="26">
        <v>1040</v>
      </c>
      <c r="K28" s="23">
        <v>0</v>
      </c>
      <c r="L28" s="23">
        <v>4323.8104000000003</v>
      </c>
      <c r="M28" s="13">
        <v>3.5418793300000001E-4</v>
      </c>
      <c r="N28" s="13">
        <v>9.3577804980000002E-3</v>
      </c>
      <c r="O28" s="61">
        <v>1.1713997480000001E-3</v>
      </c>
    </row>
    <row r="29" spans="2:15" ht="12.75" customHeight="1" x14ac:dyDescent="0.2">
      <c r="B29" s="57" t="s">
        <v>1277</v>
      </c>
      <c r="C29" s="14" t="s">
        <v>1278</v>
      </c>
      <c r="D29" s="14" t="s">
        <v>162</v>
      </c>
      <c r="E29" s="14" t="s">
        <v>239</v>
      </c>
      <c r="F29" s="21">
        <v>281</v>
      </c>
      <c r="G29" s="14" t="s">
        <v>440</v>
      </c>
      <c r="H29" s="14" t="s">
        <v>49</v>
      </c>
      <c r="I29" s="23">
        <v>426312</v>
      </c>
      <c r="J29" s="26">
        <v>1818</v>
      </c>
      <c r="K29" s="23">
        <v>0</v>
      </c>
      <c r="L29" s="23">
        <v>7750.3521600000004</v>
      </c>
      <c r="M29" s="13">
        <v>3.30620488E-4</v>
      </c>
      <c r="N29" s="13">
        <v>1.6773652771E-2</v>
      </c>
      <c r="O29" s="61">
        <v>2.0997129219999999E-3</v>
      </c>
    </row>
    <row r="30" spans="2:15" ht="12.75" customHeight="1" x14ac:dyDescent="0.2">
      <c r="B30" s="57" t="s">
        <v>1279</v>
      </c>
      <c r="C30" s="14" t="s">
        <v>1280</v>
      </c>
      <c r="D30" s="14" t="s">
        <v>162</v>
      </c>
      <c r="E30" s="14" t="s">
        <v>239</v>
      </c>
      <c r="F30" s="21">
        <v>2028</v>
      </c>
      <c r="G30" s="14" t="s">
        <v>1022</v>
      </c>
      <c r="H30" s="14" t="s">
        <v>49</v>
      </c>
      <c r="I30" s="23">
        <v>41749</v>
      </c>
      <c r="J30" s="26">
        <v>11090</v>
      </c>
      <c r="K30" s="23">
        <v>0</v>
      </c>
      <c r="L30" s="23">
        <v>4629.9641000000001</v>
      </c>
      <c r="M30" s="13">
        <v>3.7791516900000002E-4</v>
      </c>
      <c r="N30" s="13">
        <v>1.0020371791E-2</v>
      </c>
      <c r="O30" s="61">
        <v>1.2543424149999999E-3</v>
      </c>
    </row>
    <row r="31" spans="2:15" ht="12.75" customHeight="1" x14ac:dyDescent="0.2">
      <c r="B31" s="57" t="s">
        <v>1281</v>
      </c>
      <c r="C31" s="14" t="s">
        <v>1282</v>
      </c>
      <c r="D31" s="14" t="s">
        <v>162</v>
      </c>
      <c r="E31" s="14" t="s">
        <v>239</v>
      </c>
      <c r="F31" s="21">
        <v>2177</v>
      </c>
      <c r="G31" s="14" t="s">
        <v>1022</v>
      </c>
      <c r="H31" s="14" t="s">
        <v>49</v>
      </c>
      <c r="I31" s="23">
        <v>4828</v>
      </c>
      <c r="J31" s="26">
        <v>50140</v>
      </c>
      <c r="K31" s="23">
        <v>0</v>
      </c>
      <c r="L31" s="23">
        <v>2420.7592</v>
      </c>
      <c r="M31" s="13">
        <v>1.66853016E-4</v>
      </c>
      <c r="N31" s="13">
        <v>5.239113452E-3</v>
      </c>
      <c r="O31" s="61">
        <v>6.5582818200000004E-4</v>
      </c>
    </row>
    <row r="32" spans="2:15" ht="12.75" customHeight="1" x14ac:dyDescent="0.2">
      <c r="B32" s="57" t="s">
        <v>1283</v>
      </c>
      <c r="C32" s="14" t="s">
        <v>1284</v>
      </c>
      <c r="D32" s="14" t="s">
        <v>162</v>
      </c>
      <c r="E32" s="14" t="s">
        <v>239</v>
      </c>
      <c r="F32" s="21">
        <v>2174</v>
      </c>
      <c r="G32" s="14" t="s">
        <v>1022</v>
      </c>
      <c r="H32" s="14" t="s">
        <v>49</v>
      </c>
      <c r="I32" s="23">
        <v>23515</v>
      </c>
      <c r="J32" s="26">
        <v>25190</v>
      </c>
      <c r="K32" s="23">
        <v>0</v>
      </c>
      <c r="L32" s="23">
        <v>5923.4285</v>
      </c>
      <c r="M32" s="13">
        <v>5.3125055699999998E-4</v>
      </c>
      <c r="N32" s="13">
        <v>1.2819744293E-2</v>
      </c>
      <c r="O32" s="61">
        <v>1.604765707E-3</v>
      </c>
    </row>
    <row r="33" spans="2:15" ht="12.75" customHeight="1" x14ac:dyDescent="0.2">
      <c r="B33" s="57" t="s">
        <v>1285</v>
      </c>
      <c r="C33" s="14" t="s">
        <v>1286</v>
      </c>
      <c r="D33" s="14" t="s">
        <v>162</v>
      </c>
      <c r="E33" s="14" t="s">
        <v>239</v>
      </c>
      <c r="F33" s="21">
        <v>746</v>
      </c>
      <c r="G33" s="14" t="s">
        <v>694</v>
      </c>
      <c r="H33" s="14" t="s">
        <v>49</v>
      </c>
      <c r="I33" s="23">
        <v>59818</v>
      </c>
      <c r="J33" s="26">
        <v>6850</v>
      </c>
      <c r="K33" s="23">
        <v>0</v>
      </c>
      <c r="L33" s="23">
        <v>4097.5330000000004</v>
      </c>
      <c r="M33" s="13">
        <v>5.1329654499999999E-4</v>
      </c>
      <c r="N33" s="13">
        <v>8.868061004E-3</v>
      </c>
      <c r="O33" s="61">
        <v>1.1100970390000001E-3</v>
      </c>
    </row>
    <row r="34" spans="2:15" ht="12.75" customHeight="1" x14ac:dyDescent="0.2">
      <c r="B34" s="57" t="s">
        <v>1287</v>
      </c>
      <c r="C34" s="14" t="s">
        <v>1288</v>
      </c>
      <c r="D34" s="14" t="s">
        <v>162</v>
      </c>
      <c r="E34" s="14" t="s">
        <v>239</v>
      </c>
      <c r="F34" s="21">
        <v>1633</v>
      </c>
      <c r="G34" s="14" t="s">
        <v>849</v>
      </c>
      <c r="H34" s="14" t="s">
        <v>49</v>
      </c>
      <c r="I34" s="23">
        <v>245000</v>
      </c>
      <c r="J34" s="26">
        <v>2365</v>
      </c>
      <c r="K34" s="23">
        <v>0</v>
      </c>
      <c r="L34" s="23">
        <v>5794.25</v>
      </c>
      <c r="M34" s="13">
        <v>6.8571898700000005E-4</v>
      </c>
      <c r="N34" s="13">
        <v>1.2540170506E-2</v>
      </c>
      <c r="O34" s="61">
        <v>1.569768876E-3</v>
      </c>
    </row>
    <row r="35" spans="2:15" ht="12.75" customHeight="1" x14ac:dyDescent="0.2">
      <c r="B35" s="57" t="s">
        <v>1289</v>
      </c>
      <c r="C35" s="14" t="s">
        <v>1290</v>
      </c>
      <c r="D35" s="14" t="s">
        <v>162</v>
      </c>
      <c r="E35" s="14" t="s">
        <v>239</v>
      </c>
      <c r="F35" s="21">
        <v>1300</v>
      </c>
      <c r="G35" s="14" t="s">
        <v>240</v>
      </c>
      <c r="H35" s="14" t="s">
        <v>49</v>
      </c>
      <c r="I35" s="23">
        <v>131646</v>
      </c>
      <c r="J35" s="26">
        <v>6200</v>
      </c>
      <c r="K35" s="23">
        <v>0</v>
      </c>
      <c r="L35" s="23">
        <v>8162.0519999999997</v>
      </c>
      <c r="M35" s="13">
        <v>1.0637419349999999E-3</v>
      </c>
      <c r="N35" s="13">
        <v>1.7664671659E-2</v>
      </c>
      <c r="O35" s="61">
        <v>2.2112499790000002E-3</v>
      </c>
    </row>
    <row r="36" spans="2:15" ht="12.75" customHeight="1" x14ac:dyDescent="0.2">
      <c r="B36" s="57" t="s">
        <v>1291</v>
      </c>
      <c r="C36" s="14" t="s">
        <v>1292</v>
      </c>
      <c r="D36" s="14" t="s">
        <v>162</v>
      </c>
      <c r="E36" s="14" t="s">
        <v>239</v>
      </c>
      <c r="F36" s="21">
        <v>1328</v>
      </c>
      <c r="G36" s="14" t="s">
        <v>240</v>
      </c>
      <c r="H36" s="14" t="s">
        <v>49</v>
      </c>
      <c r="I36" s="23">
        <v>77250</v>
      </c>
      <c r="J36" s="26">
        <v>2000</v>
      </c>
      <c r="K36" s="23">
        <v>0</v>
      </c>
      <c r="L36" s="23">
        <v>1545</v>
      </c>
      <c r="M36" s="13">
        <v>1.64247139E-4</v>
      </c>
      <c r="N36" s="13">
        <v>3.3437569020000001E-3</v>
      </c>
      <c r="O36" s="61">
        <v>4.1856891100000001E-4</v>
      </c>
    </row>
    <row r="37" spans="2:15" ht="12.75" customHeight="1" x14ac:dyDescent="0.2">
      <c r="B37" s="57" t="s">
        <v>1293</v>
      </c>
      <c r="C37" s="14" t="s">
        <v>1294</v>
      </c>
      <c r="D37" s="14" t="s">
        <v>162</v>
      </c>
      <c r="E37" s="14" t="s">
        <v>239</v>
      </c>
      <c r="F37" s="21">
        <v>226</v>
      </c>
      <c r="G37" s="14" t="s">
        <v>240</v>
      </c>
      <c r="H37" s="14" t="s">
        <v>49</v>
      </c>
      <c r="I37" s="23">
        <v>926140</v>
      </c>
      <c r="J37" s="26">
        <v>1070</v>
      </c>
      <c r="K37" s="23">
        <v>0</v>
      </c>
      <c r="L37" s="23">
        <v>9909.6980000000003</v>
      </c>
      <c r="M37" s="13">
        <v>1.2260462289999999E-3</v>
      </c>
      <c r="N37" s="13">
        <v>2.1447003940999999E-2</v>
      </c>
      <c r="O37" s="61">
        <v>2.684719418E-3</v>
      </c>
    </row>
    <row r="38" spans="2:15" ht="12.75" customHeight="1" x14ac:dyDescent="0.2">
      <c r="B38" s="57" t="s">
        <v>1295</v>
      </c>
      <c r="C38" s="14" t="s">
        <v>1296</v>
      </c>
      <c r="D38" s="14" t="s">
        <v>162</v>
      </c>
      <c r="E38" s="14" t="s">
        <v>239</v>
      </c>
      <c r="F38" s="21">
        <v>323</v>
      </c>
      <c r="G38" s="14" t="s">
        <v>240</v>
      </c>
      <c r="H38" s="14" t="s">
        <v>49</v>
      </c>
      <c r="I38" s="23">
        <v>16940</v>
      </c>
      <c r="J38" s="26">
        <v>28100</v>
      </c>
      <c r="K38" s="23">
        <v>0</v>
      </c>
      <c r="L38" s="23">
        <v>4760.1400000000003</v>
      </c>
      <c r="M38" s="13">
        <v>3.5660502499999997E-4</v>
      </c>
      <c r="N38" s="13">
        <v>1.0302104195E-2</v>
      </c>
      <c r="O38" s="61">
        <v>1.2896094600000001E-3</v>
      </c>
    </row>
    <row r="39" spans="2:15" ht="12.75" customHeight="1" x14ac:dyDescent="0.2">
      <c r="B39" s="57" t="s">
        <v>1297</v>
      </c>
      <c r="C39" s="14" t="s">
        <v>1298</v>
      </c>
      <c r="D39" s="14" t="s">
        <v>162</v>
      </c>
      <c r="E39" s="14" t="s">
        <v>239</v>
      </c>
      <c r="F39" s="21">
        <v>629</v>
      </c>
      <c r="G39" s="14" t="s">
        <v>1299</v>
      </c>
      <c r="H39" s="14" t="s">
        <v>49</v>
      </c>
      <c r="I39" s="23">
        <v>197547</v>
      </c>
      <c r="J39" s="26">
        <v>3815</v>
      </c>
      <c r="K39" s="23">
        <v>0</v>
      </c>
      <c r="L39" s="23">
        <v>7536.4180500000002</v>
      </c>
      <c r="M39" s="13">
        <v>1.76243969E-4</v>
      </c>
      <c r="N39" s="13">
        <v>1.6310647168E-2</v>
      </c>
      <c r="O39" s="61">
        <v>2.0417542370000001E-3</v>
      </c>
    </row>
    <row r="40" spans="2:15" ht="12.75" customHeight="1" x14ac:dyDescent="0.2">
      <c r="B40" s="57" t="s">
        <v>1300</v>
      </c>
      <c r="C40" s="14" t="s">
        <v>1301</v>
      </c>
      <c r="D40" s="14" t="s">
        <v>162</v>
      </c>
      <c r="E40" s="14" t="s">
        <v>239</v>
      </c>
      <c r="F40" s="21">
        <v>273</v>
      </c>
      <c r="G40" s="14" t="s">
        <v>1302</v>
      </c>
      <c r="H40" s="14" t="s">
        <v>49</v>
      </c>
      <c r="I40" s="23">
        <v>14703</v>
      </c>
      <c r="J40" s="26">
        <v>72500</v>
      </c>
      <c r="K40" s="23">
        <v>0</v>
      </c>
      <c r="L40" s="23">
        <v>10659.674999999999</v>
      </c>
      <c r="M40" s="13">
        <v>2.3216323400000001E-4</v>
      </c>
      <c r="N40" s="13">
        <v>2.3070137126E-2</v>
      </c>
      <c r="O40" s="61">
        <v>2.887901979E-3</v>
      </c>
    </row>
    <row r="41" spans="2:15" ht="12.75" customHeight="1" x14ac:dyDescent="0.2">
      <c r="B41" s="57" t="s">
        <v>1303</v>
      </c>
      <c r="C41" s="14" t="s">
        <v>1304</v>
      </c>
      <c r="D41" s="14" t="s">
        <v>162</v>
      </c>
      <c r="E41" s="14" t="s">
        <v>239</v>
      </c>
      <c r="F41" s="21">
        <v>230</v>
      </c>
      <c r="G41" s="14" t="s">
        <v>446</v>
      </c>
      <c r="H41" s="14" t="s">
        <v>49</v>
      </c>
      <c r="I41" s="23">
        <v>2505383</v>
      </c>
      <c r="J41" s="26">
        <v>495</v>
      </c>
      <c r="K41" s="23">
        <v>0</v>
      </c>
      <c r="L41" s="23">
        <v>12401.645850000001</v>
      </c>
      <c r="M41" s="13">
        <v>9.0550810099999999E-4</v>
      </c>
      <c r="N41" s="13">
        <v>2.6840186998999999E-2</v>
      </c>
      <c r="O41" s="61">
        <v>3.3598339149999998E-3</v>
      </c>
    </row>
    <row r="42" spans="2:15" x14ac:dyDescent="0.2">
      <c r="B42" s="56" t="s">
        <v>1305</v>
      </c>
      <c r="C42" s="53" t="s">
        <v>2477</v>
      </c>
      <c r="D42" s="53" t="s">
        <v>2477</v>
      </c>
      <c r="E42" s="53" t="s">
        <v>2477</v>
      </c>
      <c r="F42" s="53" t="s">
        <v>2477</v>
      </c>
      <c r="G42" s="53" t="s">
        <v>2477</v>
      </c>
      <c r="H42" s="53" t="s">
        <v>2477</v>
      </c>
      <c r="I42" s="53" t="s">
        <v>2477</v>
      </c>
      <c r="J42" s="53" t="s">
        <v>2477</v>
      </c>
      <c r="K42" s="53" t="s">
        <v>2477</v>
      </c>
      <c r="L42" s="22">
        <v>116717.39531000001</v>
      </c>
      <c r="M42" s="53" t="s">
        <v>2477</v>
      </c>
      <c r="N42" s="20">
        <v>0.25260491664899998</v>
      </c>
      <c r="O42" s="60">
        <v>3.1620888717000001E-2</v>
      </c>
    </row>
    <row r="43" spans="2:15" x14ac:dyDescent="0.2">
      <c r="B43" s="57" t="s">
        <v>1306</v>
      </c>
      <c r="C43" s="14" t="s">
        <v>1307</v>
      </c>
      <c r="D43" s="14" t="s">
        <v>162</v>
      </c>
      <c r="E43" s="14" t="s">
        <v>239</v>
      </c>
      <c r="F43" s="21">
        <v>1916</v>
      </c>
      <c r="G43" s="14" t="s">
        <v>1308</v>
      </c>
      <c r="H43" s="14" t="s">
        <v>49</v>
      </c>
      <c r="I43" s="23">
        <v>303125</v>
      </c>
      <c r="J43" s="26">
        <v>3035</v>
      </c>
      <c r="K43" s="23">
        <v>0</v>
      </c>
      <c r="L43" s="23">
        <v>9199.84375</v>
      </c>
      <c r="M43" s="13">
        <v>3.8396026129999998E-3</v>
      </c>
      <c r="N43" s="13">
        <v>1.9910706176E-2</v>
      </c>
      <c r="O43" s="61">
        <v>2.492406848E-3</v>
      </c>
    </row>
    <row r="44" spans="2:15" x14ac:dyDescent="0.2">
      <c r="B44" s="57" t="s">
        <v>1309</v>
      </c>
      <c r="C44" s="14" t="s">
        <v>1310</v>
      </c>
      <c r="D44" s="14" t="s">
        <v>162</v>
      </c>
      <c r="E44" s="14" t="s">
        <v>239</v>
      </c>
      <c r="F44" s="21">
        <v>259</v>
      </c>
      <c r="G44" s="14" t="s">
        <v>314</v>
      </c>
      <c r="H44" s="14" t="s">
        <v>49</v>
      </c>
      <c r="I44" s="23">
        <v>3126392</v>
      </c>
      <c r="J44" s="26">
        <v>124</v>
      </c>
      <c r="K44" s="23">
        <v>0</v>
      </c>
      <c r="L44" s="23">
        <v>3876.7260799999999</v>
      </c>
      <c r="M44" s="13">
        <v>9.9375518299999995E-4</v>
      </c>
      <c r="N44" s="13">
        <v>8.3901809640000002E-3</v>
      </c>
      <c r="O44" s="61">
        <v>1.0502763839999999E-3</v>
      </c>
    </row>
    <row r="45" spans="2:15" x14ac:dyDescent="0.2">
      <c r="B45" s="57" t="s">
        <v>1311</v>
      </c>
      <c r="C45" s="14" t="s">
        <v>1312</v>
      </c>
      <c r="D45" s="14" t="s">
        <v>162</v>
      </c>
      <c r="E45" s="14" t="s">
        <v>239</v>
      </c>
      <c r="F45" s="21">
        <v>1361</v>
      </c>
      <c r="G45" s="14" t="s">
        <v>314</v>
      </c>
      <c r="H45" s="14" t="s">
        <v>49</v>
      </c>
      <c r="I45" s="23">
        <v>25658</v>
      </c>
      <c r="J45" s="26">
        <v>8280</v>
      </c>
      <c r="K45" s="23">
        <v>0</v>
      </c>
      <c r="L45" s="23">
        <v>2124.4823999999999</v>
      </c>
      <c r="M45" s="13">
        <v>2.0536564769999999E-3</v>
      </c>
      <c r="N45" s="13">
        <v>4.5978981799999997E-3</v>
      </c>
      <c r="O45" s="61">
        <v>5.7556134899999995E-4</v>
      </c>
    </row>
    <row r="46" spans="2:15" x14ac:dyDescent="0.2">
      <c r="B46" s="57" t="s">
        <v>1313</v>
      </c>
      <c r="C46" s="14" t="s">
        <v>1314</v>
      </c>
      <c r="D46" s="14" t="s">
        <v>162</v>
      </c>
      <c r="E46" s="14" t="s">
        <v>239</v>
      </c>
      <c r="F46" s="21">
        <v>1363</v>
      </c>
      <c r="G46" s="14" t="s">
        <v>314</v>
      </c>
      <c r="H46" s="14" t="s">
        <v>49</v>
      </c>
      <c r="I46" s="23">
        <v>25658</v>
      </c>
      <c r="J46" s="26">
        <v>29920</v>
      </c>
      <c r="K46" s="23">
        <v>180.79651000000001</v>
      </c>
      <c r="L46" s="23">
        <v>7857.67011</v>
      </c>
      <c r="M46" s="13">
        <v>2.4106199560000002E-3</v>
      </c>
      <c r="N46" s="13">
        <v>1.7005914995E-2</v>
      </c>
      <c r="O46" s="61">
        <v>2.128787328E-3</v>
      </c>
    </row>
    <row r="47" spans="2:15" x14ac:dyDescent="0.2">
      <c r="B47" s="57" t="s">
        <v>1315</v>
      </c>
      <c r="C47" s="14" t="s">
        <v>1316</v>
      </c>
      <c r="D47" s="14" t="s">
        <v>162</v>
      </c>
      <c r="E47" s="14" t="s">
        <v>239</v>
      </c>
      <c r="F47" s="21">
        <v>1930</v>
      </c>
      <c r="G47" s="14" t="s">
        <v>314</v>
      </c>
      <c r="H47" s="14" t="s">
        <v>49</v>
      </c>
      <c r="I47" s="23">
        <v>1400000</v>
      </c>
      <c r="J47" s="25">
        <v>295.7</v>
      </c>
      <c r="K47" s="23">
        <v>0</v>
      </c>
      <c r="L47" s="23">
        <v>4139.8</v>
      </c>
      <c r="M47" s="13">
        <v>1.527089854E-3</v>
      </c>
      <c r="N47" s="13">
        <v>8.9595371029999992E-3</v>
      </c>
      <c r="O47" s="61">
        <v>1.121547947E-3</v>
      </c>
    </row>
    <row r="48" spans="2:15" x14ac:dyDescent="0.2">
      <c r="B48" s="57" t="s">
        <v>1317</v>
      </c>
      <c r="C48" s="14" t="s">
        <v>1318</v>
      </c>
      <c r="D48" s="14" t="s">
        <v>162</v>
      </c>
      <c r="E48" s="14" t="s">
        <v>239</v>
      </c>
      <c r="F48" s="21">
        <v>1803</v>
      </c>
      <c r="G48" s="14" t="s">
        <v>635</v>
      </c>
      <c r="H48" s="14" t="s">
        <v>49</v>
      </c>
      <c r="I48" s="23">
        <v>673220</v>
      </c>
      <c r="J48" s="26">
        <v>316</v>
      </c>
      <c r="K48" s="23">
        <v>0</v>
      </c>
      <c r="L48" s="23">
        <v>2127.3751999999999</v>
      </c>
      <c r="M48" s="13">
        <v>9.4742542200000005E-4</v>
      </c>
      <c r="N48" s="13">
        <v>4.604158905E-3</v>
      </c>
      <c r="O48" s="61">
        <v>5.7634506199999999E-4</v>
      </c>
    </row>
    <row r="49" spans="2:15" x14ac:dyDescent="0.2">
      <c r="B49" s="57" t="s">
        <v>1319</v>
      </c>
      <c r="C49" s="14" t="s">
        <v>1320</v>
      </c>
      <c r="D49" s="14" t="s">
        <v>162</v>
      </c>
      <c r="E49" s="14" t="s">
        <v>239</v>
      </c>
      <c r="F49" s="21">
        <v>1831</v>
      </c>
      <c r="G49" s="14" t="s">
        <v>635</v>
      </c>
      <c r="H49" s="14" t="s">
        <v>49</v>
      </c>
      <c r="I49" s="23">
        <v>88656</v>
      </c>
      <c r="J49" s="26">
        <v>9675</v>
      </c>
      <c r="K49" s="23">
        <v>0</v>
      </c>
      <c r="L49" s="23">
        <v>8577.4680000000008</v>
      </c>
      <c r="M49" s="13">
        <v>2.4945054250000002E-3</v>
      </c>
      <c r="N49" s="13">
        <v>1.8563733224000002E-2</v>
      </c>
      <c r="O49" s="61">
        <v>2.323793813E-3</v>
      </c>
    </row>
    <row r="50" spans="2:15" x14ac:dyDescent="0.2">
      <c r="B50" s="57" t="s">
        <v>1321</v>
      </c>
      <c r="C50" s="14" t="s">
        <v>1322</v>
      </c>
      <c r="D50" s="14" t="s">
        <v>162</v>
      </c>
      <c r="E50" s="14" t="s">
        <v>239</v>
      </c>
      <c r="F50" s="21">
        <v>224</v>
      </c>
      <c r="G50" s="14" t="s">
        <v>375</v>
      </c>
      <c r="H50" s="14" t="s">
        <v>49</v>
      </c>
      <c r="I50" s="23">
        <v>75250</v>
      </c>
      <c r="J50" s="26">
        <v>5850</v>
      </c>
      <c r="K50" s="23">
        <v>0</v>
      </c>
      <c r="L50" s="23">
        <v>4402.125</v>
      </c>
      <c r="M50" s="13">
        <v>9.5215368800000003E-4</v>
      </c>
      <c r="N50" s="13">
        <v>9.5272723980000008E-3</v>
      </c>
      <c r="O50" s="61">
        <v>1.192616613E-3</v>
      </c>
    </row>
    <row r="51" spans="2:15" x14ac:dyDescent="0.2">
      <c r="B51" s="57" t="s">
        <v>1323</v>
      </c>
      <c r="C51" s="14" t="s">
        <v>1324</v>
      </c>
      <c r="D51" s="14" t="s">
        <v>162</v>
      </c>
      <c r="E51" s="14" t="s">
        <v>239</v>
      </c>
      <c r="F51" s="21">
        <v>566</v>
      </c>
      <c r="G51" s="14" t="s">
        <v>375</v>
      </c>
      <c r="H51" s="14" t="s">
        <v>49</v>
      </c>
      <c r="I51" s="23">
        <v>3500</v>
      </c>
      <c r="J51" s="26">
        <v>9332</v>
      </c>
      <c r="K51" s="23">
        <v>0</v>
      </c>
      <c r="L51" s="23">
        <v>326.62</v>
      </c>
      <c r="M51" s="13">
        <v>5.6558334832129203E-5</v>
      </c>
      <c r="N51" s="13">
        <v>7.0688535799999996E-4</v>
      </c>
      <c r="O51" s="61">
        <v>8.8487364248759107E-5</v>
      </c>
    </row>
    <row r="52" spans="2:15" x14ac:dyDescent="0.2">
      <c r="B52" s="57" t="s">
        <v>1325</v>
      </c>
      <c r="C52" s="14" t="s">
        <v>1326</v>
      </c>
      <c r="D52" s="14" t="s">
        <v>162</v>
      </c>
      <c r="E52" s="14" t="s">
        <v>239</v>
      </c>
      <c r="F52" s="21">
        <v>373</v>
      </c>
      <c r="G52" s="14" t="s">
        <v>499</v>
      </c>
      <c r="H52" s="14" t="s">
        <v>49</v>
      </c>
      <c r="I52" s="23">
        <v>248348</v>
      </c>
      <c r="J52" s="26">
        <v>1040</v>
      </c>
      <c r="K52" s="23">
        <v>0</v>
      </c>
      <c r="L52" s="23">
        <v>2582.8191999999999</v>
      </c>
      <c r="M52" s="13">
        <v>9.0740615599999995E-4</v>
      </c>
      <c r="N52" s="13">
        <v>5.5898508270000001E-3</v>
      </c>
      <c r="O52" s="61">
        <v>6.9973321700000002E-4</v>
      </c>
    </row>
    <row r="53" spans="2:15" x14ac:dyDescent="0.2">
      <c r="B53" s="57" t="s">
        <v>1327</v>
      </c>
      <c r="C53" s="14" t="s">
        <v>1328</v>
      </c>
      <c r="D53" s="14" t="s">
        <v>162</v>
      </c>
      <c r="E53" s="14" t="s">
        <v>239</v>
      </c>
      <c r="F53" s="21">
        <v>715</v>
      </c>
      <c r="G53" s="14" t="s">
        <v>499</v>
      </c>
      <c r="H53" s="14" t="s">
        <v>49</v>
      </c>
      <c r="I53" s="23">
        <v>130102</v>
      </c>
      <c r="J53" s="26">
        <v>1488</v>
      </c>
      <c r="K53" s="23">
        <v>0</v>
      </c>
      <c r="L53" s="23">
        <v>1935.91776</v>
      </c>
      <c r="M53" s="13">
        <v>6.1665005900000004E-4</v>
      </c>
      <c r="N53" s="13">
        <v>4.1897982989999999E-3</v>
      </c>
      <c r="O53" s="61">
        <v>5.2447571999999999E-4</v>
      </c>
    </row>
    <row r="54" spans="2:15" x14ac:dyDescent="0.2">
      <c r="B54" s="57" t="s">
        <v>1329</v>
      </c>
      <c r="C54" s="14" t="s">
        <v>1330</v>
      </c>
      <c r="D54" s="14" t="s">
        <v>162</v>
      </c>
      <c r="E54" s="14" t="s">
        <v>239</v>
      </c>
      <c r="F54" s="21">
        <v>1338</v>
      </c>
      <c r="G54" s="14" t="s">
        <v>499</v>
      </c>
      <c r="H54" s="14" t="s">
        <v>49</v>
      </c>
      <c r="I54" s="23">
        <v>1000</v>
      </c>
      <c r="J54" s="26">
        <v>19150</v>
      </c>
      <c r="K54" s="23">
        <v>0</v>
      </c>
      <c r="L54" s="23">
        <v>191.5</v>
      </c>
      <c r="M54" s="13">
        <v>7.9091798370329298E-5</v>
      </c>
      <c r="N54" s="13">
        <v>4.1445271600000001E-4</v>
      </c>
      <c r="O54" s="61">
        <v>5.1880871513187699E-5</v>
      </c>
    </row>
    <row r="55" spans="2:15" x14ac:dyDescent="0.2">
      <c r="B55" s="57" t="s">
        <v>1331</v>
      </c>
      <c r="C55" s="14" t="s">
        <v>1332</v>
      </c>
      <c r="D55" s="14" t="s">
        <v>162</v>
      </c>
      <c r="E55" s="14" t="s">
        <v>239</v>
      </c>
      <c r="F55" s="21">
        <v>1096</v>
      </c>
      <c r="G55" s="14" t="s">
        <v>499</v>
      </c>
      <c r="H55" s="14" t="s">
        <v>49</v>
      </c>
      <c r="I55" s="23">
        <v>21800</v>
      </c>
      <c r="J55" s="26">
        <v>10140</v>
      </c>
      <c r="K55" s="23">
        <v>0</v>
      </c>
      <c r="L55" s="23">
        <v>2210.52</v>
      </c>
      <c r="M55" s="13">
        <v>6.9667350200000003E-4</v>
      </c>
      <c r="N55" s="13">
        <v>4.7841045360000004E-3</v>
      </c>
      <c r="O55" s="61">
        <v>5.9887051700000004E-4</v>
      </c>
    </row>
    <row r="56" spans="2:15" x14ac:dyDescent="0.2">
      <c r="B56" s="57" t="s">
        <v>1333</v>
      </c>
      <c r="C56" s="14" t="s">
        <v>1334</v>
      </c>
      <c r="D56" s="14" t="s">
        <v>162</v>
      </c>
      <c r="E56" s="14" t="s">
        <v>239</v>
      </c>
      <c r="F56" s="21">
        <v>763</v>
      </c>
      <c r="G56" s="14" t="s">
        <v>256</v>
      </c>
      <c r="H56" s="14" t="s">
        <v>49</v>
      </c>
      <c r="I56" s="23">
        <v>6500</v>
      </c>
      <c r="J56" s="26">
        <v>16000</v>
      </c>
      <c r="K56" s="23">
        <v>0</v>
      </c>
      <c r="L56" s="23">
        <v>1040</v>
      </c>
      <c r="M56" s="13">
        <v>1.83343186E-4</v>
      </c>
      <c r="N56" s="13">
        <v>2.2508137070000002E-3</v>
      </c>
      <c r="O56" s="61">
        <v>2.8175512400000001E-4</v>
      </c>
    </row>
    <row r="57" spans="2:15" x14ac:dyDescent="0.2">
      <c r="B57" s="57" t="s">
        <v>1335</v>
      </c>
      <c r="C57" s="14" t="s">
        <v>1336</v>
      </c>
      <c r="D57" s="14" t="s">
        <v>162</v>
      </c>
      <c r="E57" s="14" t="s">
        <v>239</v>
      </c>
      <c r="F57" s="21">
        <v>232</v>
      </c>
      <c r="G57" s="14" t="s">
        <v>720</v>
      </c>
      <c r="H57" s="14" t="s">
        <v>49</v>
      </c>
      <c r="I57" s="23">
        <v>927700</v>
      </c>
      <c r="J57" s="25">
        <v>150.69999999999999</v>
      </c>
      <c r="K57" s="23">
        <v>0</v>
      </c>
      <c r="L57" s="23">
        <v>1398.0438999999999</v>
      </c>
      <c r="M57" s="13">
        <v>3.58122134E-4</v>
      </c>
      <c r="N57" s="13">
        <v>3.025708052E-3</v>
      </c>
      <c r="O57" s="61">
        <v>3.7875580099999999E-4</v>
      </c>
    </row>
    <row r="58" spans="2:15" x14ac:dyDescent="0.2">
      <c r="B58" s="57" t="s">
        <v>1337</v>
      </c>
      <c r="C58" s="14" t="s">
        <v>1338</v>
      </c>
      <c r="D58" s="14" t="s">
        <v>162</v>
      </c>
      <c r="E58" s="14" t="s">
        <v>239</v>
      </c>
      <c r="F58" s="21">
        <v>1688</v>
      </c>
      <c r="G58" s="14" t="s">
        <v>720</v>
      </c>
      <c r="H58" s="14" t="s">
        <v>49</v>
      </c>
      <c r="I58" s="23">
        <v>41595</v>
      </c>
      <c r="J58" s="26">
        <v>3253</v>
      </c>
      <c r="K58" s="23">
        <v>0</v>
      </c>
      <c r="L58" s="23">
        <v>1353.0853500000001</v>
      </c>
      <c r="M58" s="13">
        <v>4.4176806999999998E-4</v>
      </c>
      <c r="N58" s="13">
        <v>2.9284067820000001E-3</v>
      </c>
      <c r="O58" s="61">
        <v>3.6657570300000002E-4</v>
      </c>
    </row>
    <row r="59" spans="2:15" x14ac:dyDescent="0.2">
      <c r="B59" s="57" t="s">
        <v>1339</v>
      </c>
      <c r="C59" s="14" t="s">
        <v>1340</v>
      </c>
      <c r="D59" s="14" t="s">
        <v>162</v>
      </c>
      <c r="E59" s="14" t="s">
        <v>239</v>
      </c>
      <c r="F59" s="21">
        <v>394</v>
      </c>
      <c r="G59" s="14" t="s">
        <v>720</v>
      </c>
      <c r="H59" s="14" t="s">
        <v>49</v>
      </c>
      <c r="I59" s="23">
        <v>732885</v>
      </c>
      <c r="J59" s="25">
        <v>299.60000000000002</v>
      </c>
      <c r="K59" s="23">
        <v>0</v>
      </c>
      <c r="L59" s="23">
        <v>2195.7234600000002</v>
      </c>
      <c r="M59" s="13">
        <v>6.5210767399999999E-4</v>
      </c>
      <c r="N59" s="13">
        <v>4.7520812129999996E-3</v>
      </c>
      <c r="O59" s="61">
        <v>5.9486186200000005E-4</v>
      </c>
    </row>
    <row r="60" spans="2:15" x14ac:dyDescent="0.2">
      <c r="B60" s="57" t="s">
        <v>1341</v>
      </c>
      <c r="C60" s="14" t="s">
        <v>1342</v>
      </c>
      <c r="D60" s="14" t="s">
        <v>162</v>
      </c>
      <c r="E60" s="14" t="s">
        <v>239</v>
      </c>
      <c r="F60" s="21">
        <v>1036</v>
      </c>
      <c r="G60" s="14" t="s">
        <v>580</v>
      </c>
      <c r="H60" s="14" t="s">
        <v>49</v>
      </c>
      <c r="I60" s="23">
        <v>78944</v>
      </c>
      <c r="J60" s="26">
        <v>6944</v>
      </c>
      <c r="K60" s="23">
        <v>0</v>
      </c>
      <c r="L60" s="23">
        <v>5481.8713600000001</v>
      </c>
      <c r="M60" s="13">
        <v>4.5690214280000004E-3</v>
      </c>
      <c r="N60" s="13">
        <v>1.1864106924999999E-2</v>
      </c>
      <c r="O60" s="61">
        <v>1.4851397579999999E-3</v>
      </c>
    </row>
    <row r="61" spans="2:15" x14ac:dyDescent="0.2">
      <c r="B61" s="57" t="s">
        <v>1343</v>
      </c>
      <c r="C61" s="14" t="s">
        <v>1344</v>
      </c>
      <c r="D61" s="14" t="s">
        <v>162</v>
      </c>
      <c r="E61" s="14" t="s">
        <v>239</v>
      </c>
      <c r="F61" s="21">
        <v>1621</v>
      </c>
      <c r="G61" s="14" t="s">
        <v>580</v>
      </c>
      <c r="H61" s="14" t="s">
        <v>49</v>
      </c>
      <c r="I61" s="23">
        <v>1500</v>
      </c>
      <c r="J61" s="26">
        <v>39900</v>
      </c>
      <c r="K61" s="23">
        <v>0</v>
      </c>
      <c r="L61" s="23">
        <v>598.5</v>
      </c>
      <c r="M61" s="13">
        <v>9.1306200944982696E-5</v>
      </c>
      <c r="N61" s="13">
        <v>1.2953000040000001E-3</v>
      </c>
      <c r="O61" s="61">
        <v>1.6214465500000001E-4</v>
      </c>
    </row>
    <row r="62" spans="2:15" x14ac:dyDescent="0.2">
      <c r="B62" s="57" t="s">
        <v>1345</v>
      </c>
      <c r="C62" s="14" t="s">
        <v>1346</v>
      </c>
      <c r="D62" s="14" t="s">
        <v>162</v>
      </c>
      <c r="E62" s="14" t="s">
        <v>239</v>
      </c>
      <c r="F62" s="21">
        <v>829</v>
      </c>
      <c r="G62" s="14" t="s">
        <v>469</v>
      </c>
      <c r="H62" s="14" t="s">
        <v>49</v>
      </c>
      <c r="I62" s="23">
        <v>10046</v>
      </c>
      <c r="J62" s="26">
        <v>2333</v>
      </c>
      <c r="K62" s="23">
        <v>0</v>
      </c>
      <c r="L62" s="23">
        <v>234.37317999999999</v>
      </c>
      <c r="M62" s="13">
        <v>1.0359268499999999E-4</v>
      </c>
      <c r="N62" s="13">
        <v>5.0724073600000004E-4</v>
      </c>
      <c r="O62" s="61">
        <v>6.3496004374502405E-5</v>
      </c>
    </row>
    <row r="63" spans="2:15" x14ac:dyDescent="0.2">
      <c r="B63" s="57" t="s">
        <v>1347</v>
      </c>
      <c r="C63" s="14" t="s">
        <v>1348</v>
      </c>
      <c r="D63" s="14" t="s">
        <v>162</v>
      </c>
      <c r="E63" s="14" t="s">
        <v>239</v>
      </c>
      <c r="F63" s="21">
        <v>1585</v>
      </c>
      <c r="G63" s="14" t="s">
        <v>469</v>
      </c>
      <c r="H63" s="14" t="s">
        <v>49</v>
      </c>
      <c r="I63" s="23">
        <v>116846</v>
      </c>
      <c r="J63" s="26">
        <v>1562</v>
      </c>
      <c r="K63" s="23">
        <v>0</v>
      </c>
      <c r="L63" s="23">
        <v>1825.1345200000001</v>
      </c>
      <c r="M63" s="13">
        <v>1.27747943E-3</v>
      </c>
      <c r="N63" s="13">
        <v>3.950036342E-3</v>
      </c>
      <c r="O63" s="61">
        <v>4.9446250400000003E-4</v>
      </c>
    </row>
    <row r="64" spans="2:15" x14ac:dyDescent="0.2">
      <c r="B64" s="57" t="s">
        <v>1349</v>
      </c>
      <c r="C64" s="14" t="s">
        <v>1350</v>
      </c>
      <c r="D64" s="14" t="s">
        <v>162</v>
      </c>
      <c r="E64" s="14" t="s">
        <v>239</v>
      </c>
      <c r="F64" s="21">
        <v>1616</v>
      </c>
      <c r="G64" s="14" t="s">
        <v>849</v>
      </c>
      <c r="H64" s="14" t="s">
        <v>49</v>
      </c>
      <c r="I64" s="23">
        <v>93485</v>
      </c>
      <c r="J64" s="26">
        <v>1064</v>
      </c>
      <c r="K64" s="23">
        <v>0</v>
      </c>
      <c r="L64" s="23">
        <v>994.68039999999996</v>
      </c>
      <c r="M64" s="13">
        <v>7.4728206000000002E-4</v>
      </c>
      <c r="N64" s="13">
        <v>2.152731037E-3</v>
      </c>
      <c r="O64" s="61">
        <v>2.6947721099999998E-4</v>
      </c>
    </row>
    <row r="65" spans="2:15" x14ac:dyDescent="0.2">
      <c r="B65" s="57" t="s">
        <v>1351</v>
      </c>
      <c r="C65" s="14" t="s">
        <v>1352</v>
      </c>
      <c r="D65" s="14" t="s">
        <v>162</v>
      </c>
      <c r="E65" s="14" t="s">
        <v>239</v>
      </c>
      <c r="F65" s="21">
        <v>126</v>
      </c>
      <c r="G65" s="14" t="s">
        <v>348</v>
      </c>
      <c r="H65" s="14" t="s">
        <v>49</v>
      </c>
      <c r="I65" s="23">
        <v>32073.97</v>
      </c>
      <c r="J65" s="26">
        <v>1210</v>
      </c>
      <c r="K65" s="23">
        <v>0</v>
      </c>
      <c r="L65" s="23">
        <v>388.09503999999998</v>
      </c>
      <c r="M65" s="13">
        <v>1.72300838E-4</v>
      </c>
      <c r="N65" s="13">
        <v>8.3993234199999998E-4</v>
      </c>
      <c r="O65" s="61">
        <v>1.05142083E-4</v>
      </c>
    </row>
    <row r="66" spans="2:15" x14ac:dyDescent="0.2">
      <c r="B66" s="57" t="s">
        <v>1353</v>
      </c>
      <c r="C66" s="14" t="s">
        <v>1354</v>
      </c>
      <c r="D66" s="14" t="s">
        <v>162</v>
      </c>
      <c r="E66" s="14" t="s">
        <v>239</v>
      </c>
      <c r="F66" s="21">
        <v>1060</v>
      </c>
      <c r="G66" s="14" t="s">
        <v>348</v>
      </c>
      <c r="H66" s="14" t="s">
        <v>49</v>
      </c>
      <c r="I66" s="23">
        <v>27540</v>
      </c>
      <c r="J66" s="26">
        <v>5400</v>
      </c>
      <c r="K66" s="23">
        <v>0</v>
      </c>
      <c r="L66" s="23">
        <v>1487.16</v>
      </c>
      <c r="M66" s="13">
        <v>3.7255070700000002E-4</v>
      </c>
      <c r="N66" s="13">
        <v>3.2185770320000001E-3</v>
      </c>
      <c r="O66" s="61">
        <v>4.02898991E-4</v>
      </c>
    </row>
    <row r="67" spans="2:15" x14ac:dyDescent="0.2">
      <c r="B67" s="57" t="s">
        <v>1355</v>
      </c>
      <c r="C67" s="14" t="s">
        <v>1356</v>
      </c>
      <c r="D67" s="14" t="s">
        <v>162</v>
      </c>
      <c r="E67" s="14" t="s">
        <v>239</v>
      </c>
      <c r="F67" s="21">
        <v>416</v>
      </c>
      <c r="G67" s="14" t="s">
        <v>240</v>
      </c>
      <c r="H67" s="14" t="s">
        <v>49</v>
      </c>
      <c r="I67" s="23">
        <v>21900</v>
      </c>
      <c r="J67" s="26">
        <v>15730</v>
      </c>
      <c r="K67" s="23">
        <v>0</v>
      </c>
      <c r="L67" s="23">
        <v>3444.87</v>
      </c>
      <c r="M67" s="13">
        <v>1.2360578040000001E-3</v>
      </c>
      <c r="N67" s="13">
        <v>7.455539055E-3</v>
      </c>
      <c r="O67" s="61">
        <v>9.3327863100000003E-4</v>
      </c>
    </row>
    <row r="68" spans="2:15" x14ac:dyDescent="0.2">
      <c r="B68" s="57" t="s">
        <v>1357</v>
      </c>
      <c r="C68" s="14" t="s">
        <v>1358</v>
      </c>
      <c r="D68" s="14" t="s">
        <v>162</v>
      </c>
      <c r="E68" s="14" t="s">
        <v>239</v>
      </c>
      <c r="F68" s="21">
        <v>613</v>
      </c>
      <c r="G68" s="14" t="s">
        <v>240</v>
      </c>
      <c r="H68" s="14" t="s">
        <v>49</v>
      </c>
      <c r="I68" s="23">
        <v>3200</v>
      </c>
      <c r="J68" s="26">
        <v>76070</v>
      </c>
      <c r="K68" s="23">
        <v>0</v>
      </c>
      <c r="L68" s="23">
        <v>2434.2399999999998</v>
      </c>
      <c r="M68" s="13">
        <v>6.1060545299999999E-4</v>
      </c>
      <c r="N68" s="13">
        <v>5.2682891919999999E-3</v>
      </c>
      <c r="O68" s="61">
        <v>6.5948037900000005E-4</v>
      </c>
    </row>
    <row r="69" spans="2:15" x14ac:dyDescent="0.2">
      <c r="B69" s="57" t="s">
        <v>1359</v>
      </c>
      <c r="C69" s="14" t="s">
        <v>1360</v>
      </c>
      <c r="D69" s="14" t="s">
        <v>162</v>
      </c>
      <c r="E69" s="14" t="s">
        <v>239</v>
      </c>
      <c r="F69" s="21">
        <v>1450</v>
      </c>
      <c r="G69" s="14" t="s">
        <v>240</v>
      </c>
      <c r="H69" s="14" t="s">
        <v>49</v>
      </c>
      <c r="I69" s="23">
        <v>7500</v>
      </c>
      <c r="J69" s="26">
        <v>8550</v>
      </c>
      <c r="K69" s="23">
        <v>0</v>
      </c>
      <c r="L69" s="23">
        <v>641.25</v>
      </c>
      <c r="M69" s="13">
        <v>2.0491219799999999E-4</v>
      </c>
      <c r="N69" s="13">
        <v>1.387821432E-3</v>
      </c>
      <c r="O69" s="61">
        <v>1.7372641700000001E-4</v>
      </c>
    </row>
    <row r="70" spans="2:15" x14ac:dyDescent="0.2">
      <c r="B70" s="57" t="s">
        <v>1361</v>
      </c>
      <c r="C70" s="14" t="s">
        <v>1362</v>
      </c>
      <c r="D70" s="14" t="s">
        <v>162</v>
      </c>
      <c r="E70" s="14" t="s">
        <v>239</v>
      </c>
      <c r="F70" s="21">
        <v>1514</v>
      </c>
      <c r="G70" s="14" t="s">
        <v>240</v>
      </c>
      <c r="H70" s="14" t="s">
        <v>49</v>
      </c>
      <c r="I70" s="23">
        <v>80000</v>
      </c>
      <c r="J70" s="25">
        <v>857.8</v>
      </c>
      <c r="K70" s="23">
        <v>0</v>
      </c>
      <c r="L70" s="23">
        <v>686.24</v>
      </c>
      <c r="M70" s="13">
        <v>3.63961867E-4</v>
      </c>
      <c r="N70" s="13">
        <v>1.4851907679999999E-3</v>
      </c>
      <c r="O70" s="61">
        <v>1.8591503500000001E-4</v>
      </c>
    </row>
    <row r="71" spans="2:15" x14ac:dyDescent="0.2">
      <c r="B71" s="57" t="s">
        <v>1363</v>
      </c>
      <c r="C71" s="14" t="s">
        <v>1364</v>
      </c>
      <c r="D71" s="14" t="s">
        <v>162</v>
      </c>
      <c r="E71" s="14" t="s">
        <v>239</v>
      </c>
      <c r="F71" s="21">
        <v>1349</v>
      </c>
      <c r="G71" s="14" t="s">
        <v>240</v>
      </c>
      <c r="H71" s="14" t="s">
        <v>49</v>
      </c>
      <c r="I71" s="23">
        <v>1500</v>
      </c>
      <c r="J71" s="26">
        <v>23770</v>
      </c>
      <c r="K71" s="23">
        <v>12.29593</v>
      </c>
      <c r="L71" s="23">
        <v>368.84593000000001</v>
      </c>
      <c r="M71" s="13">
        <v>1.22959255E-4</v>
      </c>
      <c r="N71" s="13">
        <v>7.9827257200000004E-4</v>
      </c>
      <c r="O71" s="61">
        <v>9.9927145182727E-5</v>
      </c>
    </row>
    <row r="72" spans="2:15" x14ac:dyDescent="0.2">
      <c r="B72" s="57" t="s">
        <v>1365</v>
      </c>
      <c r="C72" s="14" t="s">
        <v>1366</v>
      </c>
      <c r="D72" s="14" t="s">
        <v>162</v>
      </c>
      <c r="E72" s="14" t="s">
        <v>239</v>
      </c>
      <c r="F72" s="21">
        <v>1357</v>
      </c>
      <c r="G72" s="14" t="s">
        <v>240</v>
      </c>
      <c r="H72" s="14" t="s">
        <v>49</v>
      </c>
      <c r="I72" s="23">
        <v>251642</v>
      </c>
      <c r="J72" s="26">
        <v>1700</v>
      </c>
      <c r="K72" s="23">
        <v>0</v>
      </c>
      <c r="L72" s="23">
        <v>4277.9139999999998</v>
      </c>
      <c r="M72" s="13">
        <v>1.2947852619999999E-3</v>
      </c>
      <c r="N72" s="13">
        <v>9.258449492E-3</v>
      </c>
      <c r="O72" s="61">
        <v>1.158965569E-3</v>
      </c>
    </row>
    <row r="73" spans="2:15" x14ac:dyDescent="0.2">
      <c r="B73" s="57" t="s">
        <v>1367</v>
      </c>
      <c r="C73" s="14" t="s">
        <v>1368</v>
      </c>
      <c r="D73" s="14" t="s">
        <v>162</v>
      </c>
      <c r="E73" s="14" t="s">
        <v>239</v>
      </c>
      <c r="F73" s="21">
        <v>1212</v>
      </c>
      <c r="G73" s="14" t="s">
        <v>1369</v>
      </c>
      <c r="H73" s="14" t="s">
        <v>49</v>
      </c>
      <c r="I73" s="23">
        <v>2750</v>
      </c>
      <c r="J73" s="26">
        <v>4109</v>
      </c>
      <c r="K73" s="23">
        <v>0</v>
      </c>
      <c r="L73" s="23">
        <v>112.9975</v>
      </c>
      <c r="M73" s="13">
        <v>2.50659318319861E-5</v>
      </c>
      <c r="N73" s="13">
        <v>2.4455415499999999E-4</v>
      </c>
      <c r="O73" s="61">
        <v>3.0613100672644503E-5</v>
      </c>
    </row>
    <row r="74" spans="2:15" x14ac:dyDescent="0.2">
      <c r="B74" s="57" t="s">
        <v>1370</v>
      </c>
      <c r="C74" s="14" t="s">
        <v>1371</v>
      </c>
      <c r="D74" s="14" t="s">
        <v>162</v>
      </c>
      <c r="E74" s="14" t="s">
        <v>239</v>
      </c>
      <c r="F74" s="21">
        <v>1908</v>
      </c>
      <c r="G74" s="14" t="s">
        <v>433</v>
      </c>
      <c r="H74" s="14" t="s">
        <v>49</v>
      </c>
      <c r="I74" s="23">
        <v>122668</v>
      </c>
      <c r="J74" s="26">
        <v>7154</v>
      </c>
      <c r="K74" s="23">
        <v>0</v>
      </c>
      <c r="L74" s="23">
        <v>8775.6687199999997</v>
      </c>
      <c r="M74" s="13">
        <v>2.5322171929999999E-3</v>
      </c>
      <c r="N74" s="13">
        <v>1.8992687933000001E-2</v>
      </c>
      <c r="O74" s="61">
        <v>2.3774900320000002E-3</v>
      </c>
    </row>
    <row r="75" spans="2:15" x14ac:dyDescent="0.2">
      <c r="B75" s="57" t="s">
        <v>1372</v>
      </c>
      <c r="C75" s="14" t="s">
        <v>1373</v>
      </c>
      <c r="D75" s="14" t="s">
        <v>162</v>
      </c>
      <c r="E75" s="14" t="s">
        <v>239</v>
      </c>
      <c r="F75" s="21">
        <v>1445</v>
      </c>
      <c r="G75" s="14" t="s">
        <v>433</v>
      </c>
      <c r="H75" s="14" t="s">
        <v>49</v>
      </c>
      <c r="I75" s="23">
        <v>14800</v>
      </c>
      <c r="J75" s="26">
        <v>20210</v>
      </c>
      <c r="K75" s="23">
        <v>0</v>
      </c>
      <c r="L75" s="23">
        <v>2991.08</v>
      </c>
      <c r="M75" s="13">
        <v>1.074364692E-3</v>
      </c>
      <c r="N75" s="13">
        <v>6.4734267929999999E-3</v>
      </c>
      <c r="O75" s="61">
        <v>8.1033857500000005E-4</v>
      </c>
    </row>
    <row r="76" spans="2:15" x14ac:dyDescent="0.2">
      <c r="B76" s="57" t="s">
        <v>1374</v>
      </c>
      <c r="C76" s="14" t="s">
        <v>1375</v>
      </c>
      <c r="D76" s="14" t="s">
        <v>162</v>
      </c>
      <c r="E76" s="14" t="s">
        <v>239</v>
      </c>
      <c r="F76" s="21">
        <v>777</v>
      </c>
      <c r="G76" s="14" t="s">
        <v>433</v>
      </c>
      <c r="H76" s="14" t="s">
        <v>49</v>
      </c>
      <c r="I76" s="23">
        <v>170408</v>
      </c>
      <c r="J76" s="26">
        <v>1709</v>
      </c>
      <c r="K76" s="23">
        <v>0</v>
      </c>
      <c r="L76" s="23">
        <v>2912.2727199999999</v>
      </c>
      <c r="M76" s="13">
        <v>6.4143796499999996E-4</v>
      </c>
      <c r="N76" s="13">
        <v>6.3028686139999998E-3</v>
      </c>
      <c r="O76" s="61">
        <v>7.8898823299999995E-4</v>
      </c>
    </row>
    <row r="77" spans="2:15" x14ac:dyDescent="0.2">
      <c r="B77" s="57" t="s">
        <v>1376</v>
      </c>
      <c r="C77" s="14" t="s">
        <v>1377</v>
      </c>
      <c r="D77" s="14" t="s">
        <v>162</v>
      </c>
      <c r="E77" s="14" t="s">
        <v>239</v>
      </c>
      <c r="F77" s="21">
        <v>161</v>
      </c>
      <c r="G77" s="14" t="s">
        <v>770</v>
      </c>
      <c r="H77" s="14" t="s">
        <v>49</v>
      </c>
      <c r="I77" s="23">
        <v>144641</v>
      </c>
      <c r="J77" s="26">
        <v>4651</v>
      </c>
      <c r="K77" s="23">
        <v>0</v>
      </c>
      <c r="L77" s="23">
        <v>6727.2529100000002</v>
      </c>
      <c r="M77" s="13">
        <v>2.022392981E-3</v>
      </c>
      <c r="N77" s="13">
        <v>1.455941641E-2</v>
      </c>
      <c r="O77" s="61">
        <v>1.8225365209999999E-3</v>
      </c>
    </row>
    <row r="78" spans="2:15" x14ac:dyDescent="0.2">
      <c r="B78" s="57" t="s">
        <v>1378</v>
      </c>
      <c r="C78" s="14" t="s">
        <v>1379</v>
      </c>
      <c r="D78" s="14" t="s">
        <v>162</v>
      </c>
      <c r="E78" s="14" t="s">
        <v>239</v>
      </c>
      <c r="F78" s="21">
        <v>1110</v>
      </c>
      <c r="G78" s="14" t="s">
        <v>770</v>
      </c>
      <c r="H78" s="14" t="s">
        <v>49</v>
      </c>
      <c r="I78" s="23">
        <v>4180</v>
      </c>
      <c r="J78" s="26">
        <v>19210</v>
      </c>
      <c r="K78" s="23">
        <v>0</v>
      </c>
      <c r="L78" s="23">
        <v>802.97799999999995</v>
      </c>
      <c r="M78" s="13">
        <v>1.7761956799999999E-4</v>
      </c>
      <c r="N78" s="13">
        <v>1.737840278E-3</v>
      </c>
      <c r="O78" s="61">
        <v>2.1754150600000001E-4</v>
      </c>
    </row>
    <row r="79" spans="2:15" x14ac:dyDescent="0.2">
      <c r="B79" s="57" t="s">
        <v>1380</v>
      </c>
      <c r="C79" s="14" t="s">
        <v>1381</v>
      </c>
      <c r="D79" s="14" t="s">
        <v>162</v>
      </c>
      <c r="E79" s="14" t="s">
        <v>239</v>
      </c>
      <c r="F79" s="21">
        <v>445</v>
      </c>
      <c r="G79" s="14" t="s">
        <v>770</v>
      </c>
      <c r="H79" s="14" t="s">
        <v>49</v>
      </c>
      <c r="I79" s="23">
        <v>16400</v>
      </c>
      <c r="J79" s="26">
        <v>6799</v>
      </c>
      <c r="K79" s="23">
        <v>0</v>
      </c>
      <c r="L79" s="23">
        <v>1115.0360000000001</v>
      </c>
      <c r="M79" s="13">
        <v>2.5817796000000002E-4</v>
      </c>
      <c r="N79" s="13">
        <v>2.4132099160000002E-3</v>
      </c>
      <c r="O79" s="61">
        <v>3.0208375599999999E-4</v>
      </c>
    </row>
    <row r="80" spans="2:15" x14ac:dyDescent="0.2">
      <c r="B80" s="57" t="s">
        <v>1382</v>
      </c>
      <c r="C80" s="14" t="s">
        <v>1383</v>
      </c>
      <c r="D80" s="14" t="s">
        <v>162</v>
      </c>
      <c r="E80" s="14" t="s">
        <v>239</v>
      </c>
      <c r="F80" s="21">
        <v>256</v>
      </c>
      <c r="G80" s="14" t="s">
        <v>770</v>
      </c>
      <c r="H80" s="14" t="s">
        <v>49</v>
      </c>
      <c r="I80" s="23">
        <v>12630</v>
      </c>
      <c r="J80" s="26">
        <v>24050</v>
      </c>
      <c r="K80" s="23">
        <v>0</v>
      </c>
      <c r="L80" s="23">
        <v>3037.5149999999999</v>
      </c>
      <c r="M80" s="13">
        <v>8.2373144800000002E-4</v>
      </c>
      <c r="N80" s="13">
        <v>6.5739234610000001E-3</v>
      </c>
      <c r="O80" s="61">
        <v>8.2291866999999999E-4</v>
      </c>
    </row>
    <row r="81" spans="2:15" x14ac:dyDescent="0.2">
      <c r="B81" s="57" t="s">
        <v>1384</v>
      </c>
      <c r="C81" s="14" t="s">
        <v>1385</v>
      </c>
      <c r="D81" s="14" t="s">
        <v>162</v>
      </c>
      <c r="E81" s="14" t="s">
        <v>239</v>
      </c>
      <c r="F81" s="21">
        <v>2367</v>
      </c>
      <c r="G81" s="14" t="s">
        <v>1386</v>
      </c>
      <c r="H81" s="14" t="s">
        <v>49</v>
      </c>
      <c r="I81" s="23">
        <v>37000</v>
      </c>
      <c r="J81" s="25">
        <v>509.6</v>
      </c>
      <c r="K81" s="23">
        <v>0</v>
      </c>
      <c r="L81" s="23">
        <v>188.55199999999999</v>
      </c>
      <c r="M81" s="13">
        <v>1.87283273E-4</v>
      </c>
      <c r="N81" s="13">
        <v>4.0807252500000001E-4</v>
      </c>
      <c r="O81" s="61">
        <v>5.1082204102112601E-5</v>
      </c>
    </row>
    <row r="82" spans="2:15" x14ac:dyDescent="0.2">
      <c r="B82" s="57" t="s">
        <v>1387</v>
      </c>
      <c r="C82" s="14" t="s">
        <v>1388</v>
      </c>
      <c r="D82" s="14" t="s">
        <v>162</v>
      </c>
      <c r="E82" s="14" t="s">
        <v>239</v>
      </c>
      <c r="F82" s="21">
        <v>2026</v>
      </c>
      <c r="G82" s="14" t="s">
        <v>1302</v>
      </c>
      <c r="H82" s="14" t="s">
        <v>49</v>
      </c>
      <c r="I82" s="23">
        <v>2000</v>
      </c>
      <c r="J82" s="26">
        <v>3514</v>
      </c>
      <c r="K82" s="23">
        <v>0</v>
      </c>
      <c r="L82" s="23">
        <v>70.28</v>
      </c>
      <c r="M82" s="13">
        <v>4.0738959920094599E-5</v>
      </c>
      <c r="N82" s="13">
        <v>1.5210306399999999E-4</v>
      </c>
      <c r="O82" s="61">
        <v>1.90401443861453E-5</v>
      </c>
    </row>
    <row r="83" spans="2:15" x14ac:dyDescent="0.2">
      <c r="B83" s="57" t="s">
        <v>1389</v>
      </c>
      <c r="C83" s="14" t="s">
        <v>1390</v>
      </c>
      <c r="D83" s="14" t="s">
        <v>162</v>
      </c>
      <c r="E83" s="14" t="s">
        <v>239</v>
      </c>
      <c r="F83" s="21">
        <v>2066</v>
      </c>
      <c r="G83" s="14" t="s">
        <v>446</v>
      </c>
      <c r="H83" s="14" t="s">
        <v>49</v>
      </c>
      <c r="I83" s="23">
        <v>453355</v>
      </c>
      <c r="J83" s="26">
        <v>1494</v>
      </c>
      <c r="K83" s="23">
        <v>0</v>
      </c>
      <c r="L83" s="23">
        <v>6773.1237000000001</v>
      </c>
      <c r="M83" s="13">
        <v>2.7420023710000001E-3</v>
      </c>
      <c r="N83" s="13">
        <v>1.4658691989E-2</v>
      </c>
      <c r="O83" s="61">
        <v>1.834963761E-3</v>
      </c>
    </row>
    <row r="84" spans="2:15" x14ac:dyDescent="0.2">
      <c r="B84" s="57" t="s">
        <v>1391</v>
      </c>
      <c r="C84" s="14" t="s">
        <v>1392</v>
      </c>
      <c r="D84" s="14" t="s">
        <v>162</v>
      </c>
      <c r="E84" s="14" t="s">
        <v>239</v>
      </c>
      <c r="F84" s="21">
        <v>2095</v>
      </c>
      <c r="G84" s="14" t="s">
        <v>446</v>
      </c>
      <c r="H84" s="14" t="s">
        <v>49</v>
      </c>
      <c r="I84" s="23">
        <v>267394</v>
      </c>
      <c r="J84" s="26">
        <v>1798</v>
      </c>
      <c r="K84" s="23">
        <v>0</v>
      </c>
      <c r="L84" s="23">
        <v>4807.7441200000003</v>
      </c>
      <c r="M84" s="13">
        <v>1.4356387290000001E-3</v>
      </c>
      <c r="N84" s="13">
        <v>1.0405131123999999E-2</v>
      </c>
      <c r="O84" s="61">
        <v>1.3025062920000001E-3</v>
      </c>
    </row>
    <row r="85" spans="2:15" x14ac:dyDescent="0.2">
      <c r="B85" s="56" t="s">
        <v>1393</v>
      </c>
      <c r="C85" s="53" t="s">
        <v>2477</v>
      </c>
      <c r="D85" s="53" t="s">
        <v>2477</v>
      </c>
      <c r="E85" s="53" t="s">
        <v>2477</v>
      </c>
      <c r="F85" s="53" t="s">
        <v>2477</v>
      </c>
      <c r="G85" s="53" t="s">
        <v>2477</v>
      </c>
      <c r="H85" s="53" t="s">
        <v>2477</v>
      </c>
      <c r="I85" s="53" t="s">
        <v>2477</v>
      </c>
      <c r="J85" s="53" t="s">
        <v>2477</v>
      </c>
      <c r="K85" s="53" t="s">
        <v>2477</v>
      </c>
      <c r="L85" s="22">
        <v>59687.400979999999</v>
      </c>
      <c r="M85" s="53" t="s">
        <v>2477</v>
      </c>
      <c r="N85" s="20">
        <v>0.12917809645700001</v>
      </c>
      <c r="O85" s="60">
        <v>1.6170414522999998E-2</v>
      </c>
    </row>
    <row r="86" spans="2:15" x14ac:dyDescent="0.2">
      <c r="B86" s="57" t="s">
        <v>1394</v>
      </c>
      <c r="C86" s="14" t="s">
        <v>1395</v>
      </c>
      <c r="D86" s="14" t="s">
        <v>162</v>
      </c>
      <c r="E86" s="14" t="s">
        <v>239</v>
      </c>
      <c r="F86" s="21">
        <v>424</v>
      </c>
      <c r="G86" s="14" t="s">
        <v>1308</v>
      </c>
      <c r="H86" s="14" t="s">
        <v>49</v>
      </c>
      <c r="I86" s="23">
        <v>9958</v>
      </c>
      <c r="J86" s="25">
        <v>775.4</v>
      </c>
      <c r="K86" s="23">
        <v>0</v>
      </c>
      <c r="L86" s="23">
        <v>77.214330000000004</v>
      </c>
      <c r="M86" s="13">
        <v>6.1693211640000004E-3</v>
      </c>
      <c r="N86" s="13">
        <v>1.6711064600000001E-4</v>
      </c>
      <c r="O86" s="61">
        <v>2.0918781899252601E-5</v>
      </c>
    </row>
    <row r="87" spans="2:15" x14ac:dyDescent="0.2">
      <c r="B87" s="57" t="s">
        <v>1396</v>
      </c>
      <c r="C87" s="14" t="s">
        <v>1397</v>
      </c>
      <c r="D87" s="14" t="s">
        <v>162</v>
      </c>
      <c r="E87" s="14" t="s">
        <v>239</v>
      </c>
      <c r="F87" s="21">
        <v>1893</v>
      </c>
      <c r="G87" s="14" t="s">
        <v>1308</v>
      </c>
      <c r="H87" s="14" t="s">
        <v>49</v>
      </c>
      <c r="I87" s="23">
        <v>17899</v>
      </c>
      <c r="J87" s="26">
        <v>1057</v>
      </c>
      <c r="K87" s="23">
        <v>0</v>
      </c>
      <c r="L87" s="23">
        <v>189.19243</v>
      </c>
      <c r="M87" s="13">
        <v>3.5219845109999998E-3</v>
      </c>
      <c r="N87" s="13">
        <v>4.0945857100000002E-4</v>
      </c>
      <c r="O87" s="61">
        <v>5.1255708366045701E-5</v>
      </c>
    </row>
    <row r="88" spans="2:15" x14ac:dyDescent="0.2">
      <c r="B88" s="57" t="s">
        <v>1398</v>
      </c>
      <c r="C88" s="14" t="s">
        <v>1399</v>
      </c>
      <c r="D88" s="14" t="s">
        <v>162</v>
      </c>
      <c r="E88" s="14" t="s">
        <v>239</v>
      </c>
      <c r="F88" s="21">
        <v>2304</v>
      </c>
      <c r="G88" s="14" t="s">
        <v>1308</v>
      </c>
      <c r="H88" s="14" t="s">
        <v>49</v>
      </c>
      <c r="I88" s="23">
        <v>85378</v>
      </c>
      <c r="J88" s="25">
        <v>123.9</v>
      </c>
      <c r="K88" s="23">
        <v>0</v>
      </c>
      <c r="L88" s="23">
        <v>105.78334</v>
      </c>
      <c r="M88" s="13">
        <v>5.1849780290000001E-3</v>
      </c>
      <c r="N88" s="13">
        <v>2.28940953E-4</v>
      </c>
      <c r="O88" s="61">
        <v>2.8658652066714601E-5</v>
      </c>
    </row>
    <row r="89" spans="2:15" x14ac:dyDescent="0.2">
      <c r="B89" s="57" t="s">
        <v>1400</v>
      </c>
      <c r="C89" s="14" t="s">
        <v>1401</v>
      </c>
      <c r="D89" s="14" t="s">
        <v>162</v>
      </c>
      <c r="E89" s="14" t="s">
        <v>239</v>
      </c>
      <c r="F89" s="21">
        <v>1848</v>
      </c>
      <c r="G89" s="14" t="s">
        <v>635</v>
      </c>
      <c r="H89" s="14" t="s">
        <v>49</v>
      </c>
      <c r="I89" s="23">
        <v>81900</v>
      </c>
      <c r="J89" s="25">
        <v>3037.1154000000001</v>
      </c>
      <c r="K89" s="23">
        <v>0</v>
      </c>
      <c r="L89" s="23">
        <v>2487.3975099999998</v>
      </c>
      <c r="M89" s="13">
        <v>4.9902200210000004E-3</v>
      </c>
      <c r="N89" s="13">
        <v>5.3833350120000003E-3</v>
      </c>
      <c r="O89" s="61">
        <v>6.7388172600000001E-4</v>
      </c>
    </row>
    <row r="90" spans="2:15" x14ac:dyDescent="0.2">
      <c r="B90" s="57" t="s">
        <v>1402</v>
      </c>
      <c r="C90" s="14" t="s">
        <v>1403</v>
      </c>
      <c r="D90" s="14" t="s">
        <v>162</v>
      </c>
      <c r="E90" s="14" t="s">
        <v>239</v>
      </c>
      <c r="F90" s="21">
        <v>1944</v>
      </c>
      <c r="G90" s="14" t="s">
        <v>525</v>
      </c>
      <c r="H90" s="14" t="s">
        <v>49</v>
      </c>
      <c r="I90" s="23">
        <v>59605</v>
      </c>
      <c r="J90" s="25">
        <v>535.79999999999995</v>
      </c>
      <c r="K90" s="23">
        <v>0</v>
      </c>
      <c r="L90" s="23">
        <v>319.36358999999999</v>
      </c>
      <c r="M90" s="13">
        <v>1.369479945E-3</v>
      </c>
      <c r="N90" s="13">
        <v>6.9118071699999996E-4</v>
      </c>
      <c r="O90" s="61">
        <v>8.6521469340889606E-5</v>
      </c>
    </row>
    <row r="91" spans="2:15" x14ac:dyDescent="0.2">
      <c r="B91" s="57" t="s">
        <v>1404</v>
      </c>
      <c r="C91" s="14" t="s">
        <v>1405</v>
      </c>
      <c r="D91" s="14" t="s">
        <v>162</v>
      </c>
      <c r="E91" s="14" t="s">
        <v>239</v>
      </c>
      <c r="F91" s="21">
        <v>265</v>
      </c>
      <c r="G91" s="14" t="s">
        <v>689</v>
      </c>
      <c r="H91" s="14" t="s">
        <v>49</v>
      </c>
      <c r="I91" s="23">
        <v>18000</v>
      </c>
      <c r="J91" s="26">
        <v>2481</v>
      </c>
      <c r="K91" s="23">
        <v>0</v>
      </c>
      <c r="L91" s="23">
        <v>446.58</v>
      </c>
      <c r="M91" s="13">
        <v>7.2581186500000005E-4</v>
      </c>
      <c r="N91" s="13">
        <v>9.66508063E-4</v>
      </c>
      <c r="O91" s="61">
        <v>1.20986734E-4</v>
      </c>
    </row>
    <row r="92" spans="2:15" x14ac:dyDescent="0.2">
      <c r="B92" s="57" t="s">
        <v>1406</v>
      </c>
      <c r="C92" s="14" t="s">
        <v>1407</v>
      </c>
      <c r="D92" s="14" t="s">
        <v>162</v>
      </c>
      <c r="E92" s="14" t="s">
        <v>239</v>
      </c>
      <c r="F92" s="21">
        <v>2357</v>
      </c>
      <c r="G92" s="14" t="s">
        <v>689</v>
      </c>
      <c r="H92" s="14" t="s">
        <v>49</v>
      </c>
      <c r="I92" s="23">
        <v>85001</v>
      </c>
      <c r="J92" s="26">
        <v>1042</v>
      </c>
      <c r="K92" s="23">
        <v>0</v>
      </c>
      <c r="L92" s="23">
        <v>885.71042</v>
      </c>
      <c r="M92" s="13">
        <v>1.389684383E-3</v>
      </c>
      <c r="N92" s="13">
        <v>1.9168934170000001E-3</v>
      </c>
      <c r="O92" s="61">
        <v>2.3995523999999999E-4</v>
      </c>
    </row>
    <row r="93" spans="2:15" x14ac:dyDescent="0.2">
      <c r="B93" s="57" t="s">
        <v>1408</v>
      </c>
      <c r="C93" s="14" t="s">
        <v>1409</v>
      </c>
      <c r="D93" s="14" t="s">
        <v>162</v>
      </c>
      <c r="E93" s="14" t="s">
        <v>239</v>
      </c>
      <c r="F93" s="21">
        <v>1532</v>
      </c>
      <c r="G93" s="14" t="s">
        <v>499</v>
      </c>
      <c r="H93" s="14" t="s">
        <v>49</v>
      </c>
      <c r="I93" s="23">
        <v>1400000</v>
      </c>
      <c r="J93" s="25">
        <v>46.7</v>
      </c>
      <c r="K93" s="23">
        <v>0</v>
      </c>
      <c r="L93" s="23">
        <v>653.79999999999995</v>
      </c>
      <c r="M93" s="13">
        <v>6.492435633E-3</v>
      </c>
      <c r="N93" s="13">
        <v>1.414982694E-3</v>
      </c>
      <c r="O93" s="61">
        <v>1.7712644199999999E-4</v>
      </c>
    </row>
    <row r="94" spans="2:15" x14ac:dyDescent="0.2">
      <c r="B94" s="57" t="s">
        <v>1410</v>
      </c>
      <c r="C94" s="14" t="s">
        <v>1411</v>
      </c>
      <c r="D94" s="14" t="s">
        <v>162</v>
      </c>
      <c r="E94" s="14" t="s">
        <v>239</v>
      </c>
      <c r="F94" s="21">
        <v>473</v>
      </c>
      <c r="G94" s="14" t="s">
        <v>499</v>
      </c>
      <c r="H94" s="14" t="s">
        <v>49</v>
      </c>
      <c r="I94" s="23">
        <v>2107185</v>
      </c>
      <c r="J94" s="26">
        <v>171</v>
      </c>
      <c r="K94" s="23">
        <v>0</v>
      </c>
      <c r="L94" s="23">
        <v>3603.2863499999999</v>
      </c>
      <c r="M94" s="13">
        <v>5.2946702059999996E-3</v>
      </c>
      <c r="N94" s="13">
        <v>7.7983906820000004E-3</v>
      </c>
      <c r="O94" s="61">
        <v>9.7619653299999996E-4</v>
      </c>
    </row>
    <row r="95" spans="2:15" x14ac:dyDescent="0.2">
      <c r="B95" s="57" t="s">
        <v>1412</v>
      </c>
      <c r="C95" s="14" t="s">
        <v>1413</v>
      </c>
      <c r="D95" s="14" t="s">
        <v>162</v>
      </c>
      <c r="E95" s="14" t="s">
        <v>239</v>
      </c>
      <c r="F95" s="21">
        <v>1083</v>
      </c>
      <c r="G95" s="14" t="s">
        <v>499</v>
      </c>
      <c r="H95" s="14" t="s">
        <v>49</v>
      </c>
      <c r="I95" s="23">
        <v>191000</v>
      </c>
      <c r="J95" s="26">
        <v>420</v>
      </c>
      <c r="K95" s="23">
        <v>0</v>
      </c>
      <c r="L95" s="23">
        <v>802.2</v>
      </c>
      <c r="M95" s="13">
        <v>1.033788528E-3</v>
      </c>
      <c r="N95" s="13">
        <v>1.736156496E-3</v>
      </c>
      <c r="O95" s="61">
        <v>2.1733073099999999E-4</v>
      </c>
    </row>
    <row r="96" spans="2:15" x14ac:dyDescent="0.2">
      <c r="B96" s="57" t="s">
        <v>1414</v>
      </c>
      <c r="C96" s="14" t="s">
        <v>1415</v>
      </c>
      <c r="D96" s="14" t="s">
        <v>162</v>
      </c>
      <c r="E96" s="14" t="s">
        <v>239</v>
      </c>
      <c r="F96" s="21">
        <v>136</v>
      </c>
      <c r="G96" s="14" t="s">
        <v>518</v>
      </c>
      <c r="H96" s="14" t="s">
        <v>49</v>
      </c>
      <c r="I96" s="23">
        <v>200000</v>
      </c>
      <c r="J96" s="25">
        <v>359.1</v>
      </c>
      <c r="K96" s="23">
        <v>0</v>
      </c>
      <c r="L96" s="23">
        <v>718.2</v>
      </c>
      <c r="M96" s="13">
        <v>8.0364814399999998E-4</v>
      </c>
      <c r="N96" s="13">
        <v>1.5543600040000001E-3</v>
      </c>
      <c r="O96" s="61">
        <v>1.9457358700000001E-4</v>
      </c>
    </row>
    <row r="97" spans="2:15" x14ac:dyDescent="0.2">
      <c r="B97" s="57" t="s">
        <v>1416</v>
      </c>
      <c r="C97" s="14" t="s">
        <v>1417</v>
      </c>
      <c r="D97" s="14" t="s">
        <v>162</v>
      </c>
      <c r="E97" s="14" t="s">
        <v>239</v>
      </c>
      <c r="F97" s="21">
        <v>1914</v>
      </c>
      <c r="G97" s="14" t="s">
        <v>1418</v>
      </c>
      <c r="H97" s="14" t="s">
        <v>49</v>
      </c>
      <c r="I97" s="23">
        <v>997</v>
      </c>
      <c r="J97" s="25">
        <v>498.8</v>
      </c>
      <c r="K97" s="23">
        <v>0</v>
      </c>
      <c r="L97" s="23">
        <v>4.9730400000000001</v>
      </c>
      <c r="M97" s="13">
        <v>2.1696080700000001E-4</v>
      </c>
      <c r="N97" s="13">
        <v>1.0762871732685301E-5</v>
      </c>
      <c r="O97" s="61">
        <v>1.34728798574383E-6</v>
      </c>
    </row>
    <row r="98" spans="2:15" x14ac:dyDescent="0.2">
      <c r="B98" s="57" t="s">
        <v>1419</v>
      </c>
      <c r="C98" s="14" t="s">
        <v>1420</v>
      </c>
      <c r="D98" s="14" t="s">
        <v>162</v>
      </c>
      <c r="E98" s="14" t="s">
        <v>239</v>
      </c>
      <c r="F98" s="21">
        <v>813</v>
      </c>
      <c r="G98" s="14" t="s">
        <v>440</v>
      </c>
      <c r="H98" s="14" t="s">
        <v>49</v>
      </c>
      <c r="I98" s="23">
        <v>4567</v>
      </c>
      <c r="J98" s="26">
        <v>24970</v>
      </c>
      <c r="K98" s="23">
        <v>0</v>
      </c>
      <c r="L98" s="23">
        <v>1140.3798999999999</v>
      </c>
      <c r="M98" s="13">
        <v>3.7166341099999998E-4</v>
      </c>
      <c r="N98" s="13">
        <v>2.4680602989999999E-3</v>
      </c>
      <c r="O98" s="61">
        <v>3.0894988499999997E-4</v>
      </c>
    </row>
    <row r="99" spans="2:15" x14ac:dyDescent="0.2">
      <c r="B99" s="57" t="s">
        <v>1421</v>
      </c>
      <c r="C99" s="14" t="s">
        <v>1422</v>
      </c>
      <c r="D99" s="14" t="s">
        <v>162</v>
      </c>
      <c r="E99" s="14" t="s">
        <v>239</v>
      </c>
      <c r="F99" s="21">
        <v>1822</v>
      </c>
      <c r="G99" s="14" t="s">
        <v>440</v>
      </c>
      <c r="H99" s="14" t="s">
        <v>49</v>
      </c>
      <c r="I99" s="23">
        <v>225000</v>
      </c>
      <c r="J99" s="26">
        <v>1100</v>
      </c>
      <c r="K99" s="23">
        <v>37.89873</v>
      </c>
      <c r="L99" s="23">
        <v>2512.8987299999999</v>
      </c>
      <c r="M99" s="13">
        <v>2.1054861859999999E-3</v>
      </c>
      <c r="N99" s="13">
        <v>5.438525873E-3</v>
      </c>
      <c r="O99" s="61">
        <v>6.8079047499999996E-4</v>
      </c>
    </row>
    <row r="100" spans="2:15" x14ac:dyDescent="0.2">
      <c r="B100" s="57" t="s">
        <v>1423</v>
      </c>
      <c r="C100" s="14" t="s">
        <v>1424</v>
      </c>
      <c r="D100" s="14" t="s">
        <v>162</v>
      </c>
      <c r="E100" s="14" t="s">
        <v>239</v>
      </c>
      <c r="F100" s="21">
        <v>1998</v>
      </c>
      <c r="G100" s="14" t="s">
        <v>1425</v>
      </c>
      <c r="H100" s="14" t="s">
        <v>49</v>
      </c>
      <c r="I100" s="23">
        <v>36375</v>
      </c>
      <c r="J100" s="25">
        <v>371.2</v>
      </c>
      <c r="K100" s="23">
        <v>0</v>
      </c>
      <c r="L100" s="23">
        <v>135.024</v>
      </c>
      <c r="M100" s="13">
        <v>1.222477658E-3</v>
      </c>
      <c r="N100" s="13">
        <v>2.9222487500000003E-4</v>
      </c>
      <c r="O100" s="61">
        <v>3.6580484570217501E-5</v>
      </c>
    </row>
    <row r="101" spans="2:15" x14ac:dyDescent="0.2">
      <c r="B101" s="57" t="s">
        <v>1426</v>
      </c>
      <c r="C101" s="14" t="s">
        <v>1427</v>
      </c>
      <c r="D101" s="14" t="s">
        <v>162</v>
      </c>
      <c r="E101" s="14" t="s">
        <v>239</v>
      </c>
      <c r="F101" s="21">
        <v>1032</v>
      </c>
      <c r="G101" s="14" t="s">
        <v>580</v>
      </c>
      <c r="H101" s="14" t="s">
        <v>49</v>
      </c>
      <c r="I101" s="23">
        <v>11700</v>
      </c>
      <c r="J101" s="26">
        <v>7000</v>
      </c>
      <c r="K101" s="23">
        <v>0</v>
      </c>
      <c r="L101" s="23">
        <v>819</v>
      </c>
      <c r="M101" s="13">
        <v>1.9717921099999999E-4</v>
      </c>
      <c r="N101" s="13">
        <v>1.772515794E-3</v>
      </c>
      <c r="O101" s="61">
        <v>2.2188216E-4</v>
      </c>
    </row>
    <row r="102" spans="2:15" x14ac:dyDescent="0.2">
      <c r="B102" s="57" t="s">
        <v>1428</v>
      </c>
      <c r="C102" s="14" t="s">
        <v>1429</v>
      </c>
      <c r="D102" s="14" t="s">
        <v>162</v>
      </c>
      <c r="E102" s="14" t="s">
        <v>239</v>
      </c>
      <c r="F102" s="21">
        <v>1790</v>
      </c>
      <c r="G102" s="14" t="s">
        <v>469</v>
      </c>
      <c r="H102" s="14" t="s">
        <v>49</v>
      </c>
      <c r="I102" s="23">
        <v>402346</v>
      </c>
      <c r="J102" s="25">
        <v>230.2</v>
      </c>
      <c r="K102" s="23">
        <v>0</v>
      </c>
      <c r="L102" s="23">
        <v>926.20048999999995</v>
      </c>
      <c r="M102" s="13">
        <v>2.6869061120000002E-3</v>
      </c>
      <c r="N102" s="13">
        <v>2.0045238060000001E-3</v>
      </c>
      <c r="O102" s="61">
        <v>2.5092474399999998E-4</v>
      </c>
    </row>
    <row r="103" spans="2:15" x14ac:dyDescent="0.2">
      <c r="B103" s="57" t="s">
        <v>1430</v>
      </c>
      <c r="C103" s="14" t="s">
        <v>1431</v>
      </c>
      <c r="D103" s="14" t="s">
        <v>162</v>
      </c>
      <c r="E103" s="14" t="s">
        <v>239</v>
      </c>
      <c r="F103" s="21">
        <v>1741</v>
      </c>
      <c r="G103" s="14" t="s">
        <v>469</v>
      </c>
      <c r="H103" s="14" t="s">
        <v>49</v>
      </c>
      <c r="I103" s="23">
        <v>4408</v>
      </c>
      <c r="J103" s="26">
        <v>42370</v>
      </c>
      <c r="K103" s="23">
        <v>0</v>
      </c>
      <c r="L103" s="23">
        <v>1867.6695999999999</v>
      </c>
      <c r="M103" s="13">
        <v>3.586655817E-3</v>
      </c>
      <c r="N103" s="13">
        <v>4.0420926319999998E-3</v>
      </c>
      <c r="O103" s="61">
        <v>5.05986039E-4</v>
      </c>
    </row>
    <row r="104" spans="2:15" x14ac:dyDescent="0.2">
      <c r="B104" s="57" t="s">
        <v>1432</v>
      </c>
      <c r="C104" s="14" t="s">
        <v>1433</v>
      </c>
      <c r="D104" s="14" t="s">
        <v>162</v>
      </c>
      <c r="E104" s="14" t="s">
        <v>239</v>
      </c>
      <c r="F104" s="21">
        <v>1867</v>
      </c>
      <c r="G104" s="14" t="s">
        <v>469</v>
      </c>
      <c r="H104" s="14" t="s">
        <v>49</v>
      </c>
      <c r="I104" s="23">
        <v>35000</v>
      </c>
      <c r="J104" s="26">
        <v>2990</v>
      </c>
      <c r="K104" s="23">
        <v>0</v>
      </c>
      <c r="L104" s="23">
        <v>1046.5</v>
      </c>
      <c r="M104" s="13">
        <v>1.2756443690000001E-3</v>
      </c>
      <c r="N104" s="13">
        <v>2.264881293E-3</v>
      </c>
      <c r="O104" s="61">
        <v>2.8351609399999999E-4</v>
      </c>
    </row>
    <row r="105" spans="2:15" x14ac:dyDescent="0.2">
      <c r="B105" s="57" t="s">
        <v>1434</v>
      </c>
      <c r="C105" s="14" t="s">
        <v>1435</v>
      </c>
      <c r="D105" s="14" t="s">
        <v>162</v>
      </c>
      <c r="E105" s="14" t="s">
        <v>239</v>
      </c>
      <c r="F105" s="21">
        <v>1463</v>
      </c>
      <c r="G105" s="14" t="s">
        <v>469</v>
      </c>
      <c r="H105" s="14" t="s">
        <v>49</v>
      </c>
      <c r="I105" s="23">
        <v>48306</v>
      </c>
      <c r="J105" s="26">
        <v>4870</v>
      </c>
      <c r="K105" s="23">
        <v>0</v>
      </c>
      <c r="L105" s="23">
        <v>2352.5021999999999</v>
      </c>
      <c r="M105" s="13">
        <v>2.3139762989999998E-3</v>
      </c>
      <c r="N105" s="13">
        <v>5.0913886530000001E-3</v>
      </c>
      <c r="O105" s="61">
        <v>6.3733610599999997E-4</v>
      </c>
    </row>
    <row r="106" spans="2:15" x14ac:dyDescent="0.2">
      <c r="B106" s="57" t="s">
        <v>1436</v>
      </c>
      <c r="C106" s="14" t="s">
        <v>1437</v>
      </c>
      <c r="D106" s="14" t="s">
        <v>162</v>
      </c>
      <c r="E106" s="14" t="s">
        <v>239</v>
      </c>
      <c r="F106" s="21">
        <v>1872</v>
      </c>
      <c r="G106" s="14" t="s">
        <v>469</v>
      </c>
      <c r="H106" s="14" t="s">
        <v>49</v>
      </c>
      <c r="I106" s="23">
        <v>29840</v>
      </c>
      <c r="J106" s="25">
        <v>879.8</v>
      </c>
      <c r="K106" s="23">
        <v>0</v>
      </c>
      <c r="L106" s="23">
        <v>262.53232000000003</v>
      </c>
      <c r="M106" s="13">
        <v>2.0505298940000001E-3</v>
      </c>
      <c r="N106" s="13">
        <v>5.6818398499999996E-4</v>
      </c>
      <c r="O106" s="61">
        <v>7.1124833221822896E-5</v>
      </c>
    </row>
    <row r="107" spans="2:15" x14ac:dyDescent="0.2">
      <c r="B107" s="57" t="s">
        <v>1438</v>
      </c>
      <c r="C107" s="14" t="s">
        <v>1439</v>
      </c>
      <c r="D107" s="14" t="s">
        <v>162</v>
      </c>
      <c r="E107" s="14" t="s">
        <v>239</v>
      </c>
      <c r="F107" s="21">
        <v>1054</v>
      </c>
      <c r="G107" s="14" t="s">
        <v>849</v>
      </c>
      <c r="H107" s="14" t="s">
        <v>49</v>
      </c>
      <c r="I107" s="23">
        <v>27758</v>
      </c>
      <c r="J107" s="26">
        <v>11590</v>
      </c>
      <c r="K107" s="23">
        <v>0</v>
      </c>
      <c r="L107" s="23">
        <v>3217.1522</v>
      </c>
      <c r="M107" s="13">
        <v>3.124041252E-3</v>
      </c>
      <c r="N107" s="13">
        <v>6.9627021840000004E-3</v>
      </c>
      <c r="O107" s="61">
        <v>8.7158569099999997E-4</v>
      </c>
    </row>
    <row r="108" spans="2:15" x14ac:dyDescent="0.2">
      <c r="B108" s="57" t="s">
        <v>1440</v>
      </c>
      <c r="C108" s="14" t="s">
        <v>1441</v>
      </c>
      <c r="D108" s="14" t="s">
        <v>162</v>
      </c>
      <c r="E108" s="14" t="s">
        <v>239</v>
      </c>
      <c r="F108" s="21">
        <v>384</v>
      </c>
      <c r="G108" s="14" t="s">
        <v>849</v>
      </c>
      <c r="H108" s="14" t="s">
        <v>49</v>
      </c>
      <c r="I108" s="23">
        <v>130791</v>
      </c>
      <c r="J108" s="26">
        <v>1263</v>
      </c>
      <c r="K108" s="23">
        <v>0</v>
      </c>
      <c r="L108" s="23">
        <v>1651.8903299999999</v>
      </c>
      <c r="M108" s="13">
        <v>3.5692494869999998E-3</v>
      </c>
      <c r="N108" s="13">
        <v>3.5750936520000001E-3</v>
      </c>
      <c r="O108" s="61">
        <v>4.47527467E-4</v>
      </c>
    </row>
    <row r="109" spans="2:15" x14ac:dyDescent="0.2">
      <c r="B109" s="57" t="s">
        <v>1442</v>
      </c>
      <c r="C109" s="14" t="s">
        <v>1443</v>
      </c>
      <c r="D109" s="14" t="s">
        <v>162</v>
      </c>
      <c r="E109" s="14" t="s">
        <v>239</v>
      </c>
      <c r="F109" s="21">
        <v>1185</v>
      </c>
      <c r="G109" s="14" t="s">
        <v>849</v>
      </c>
      <c r="H109" s="14" t="s">
        <v>49</v>
      </c>
      <c r="I109" s="23">
        <v>265295</v>
      </c>
      <c r="J109" s="25">
        <v>233.7</v>
      </c>
      <c r="K109" s="23">
        <v>0</v>
      </c>
      <c r="L109" s="23">
        <v>619.99441000000002</v>
      </c>
      <c r="M109" s="13">
        <v>3.6004751679999999E-3</v>
      </c>
      <c r="N109" s="13">
        <v>1.34181915E-3</v>
      </c>
      <c r="O109" s="61">
        <v>1.67967886E-4</v>
      </c>
    </row>
    <row r="110" spans="2:15" x14ac:dyDescent="0.2">
      <c r="B110" s="57" t="s">
        <v>1444</v>
      </c>
      <c r="C110" s="14" t="s">
        <v>1445</v>
      </c>
      <c r="D110" s="14" t="s">
        <v>162</v>
      </c>
      <c r="E110" s="14" t="s">
        <v>239</v>
      </c>
      <c r="F110" s="21">
        <v>797</v>
      </c>
      <c r="G110" s="14" t="s">
        <v>849</v>
      </c>
      <c r="H110" s="14" t="s">
        <v>49</v>
      </c>
      <c r="I110" s="23">
        <v>3400</v>
      </c>
      <c r="J110" s="26">
        <v>19800</v>
      </c>
      <c r="K110" s="23">
        <v>0</v>
      </c>
      <c r="L110" s="23">
        <v>673.2</v>
      </c>
      <c r="M110" s="13">
        <v>1.5169760770000001E-3</v>
      </c>
      <c r="N110" s="13">
        <v>1.4569690269999999E-3</v>
      </c>
      <c r="O110" s="61">
        <v>1.82382259E-4</v>
      </c>
    </row>
    <row r="111" spans="2:15" x14ac:dyDescent="0.2">
      <c r="B111" s="57" t="s">
        <v>1446</v>
      </c>
      <c r="C111" s="14" t="s">
        <v>1447</v>
      </c>
      <c r="D111" s="14" t="s">
        <v>162</v>
      </c>
      <c r="E111" s="14" t="s">
        <v>239</v>
      </c>
      <c r="F111" s="21">
        <v>387</v>
      </c>
      <c r="G111" s="14" t="s">
        <v>348</v>
      </c>
      <c r="H111" s="14" t="s">
        <v>49</v>
      </c>
      <c r="I111" s="23">
        <v>68300</v>
      </c>
      <c r="J111" s="26">
        <v>12750</v>
      </c>
      <c r="K111" s="23">
        <v>0</v>
      </c>
      <c r="L111" s="23">
        <v>8708.25</v>
      </c>
      <c r="M111" s="13">
        <v>3.2741914320000001E-3</v>
      </c>
      <c r="N111" s="13">
        <v>1.8846777376000001E-2</v>
      </c>
      <c r="O111" s="61">
        <v>2.3592250610000001E-3</v>
      </c>
    </row>
    <row r="112" spans="2:15" x14ac:dyDescent="0.2">
      <c r="B112" s="57" t="s">
        <v>1448</v>
      </c>
      <c r="C112" s="14" t="s">
        <v>1449</v>
      </c>
      <c r="D112" s="14" t="s">
        <v>162</v>
      </c>
      <c r="E112" s="14" t="s">
        <v>239</v>
      </c>
      <c r="F112" s="21">
        <v>366</v>
      </c>
      <c r="G112" s="14" t="s">
        <v>240</v>
      </c>
      <c r="H112" s="14" t="s">
        <v>49</v>
      </c>
      <c r="I112" s="23">
        <v>720961</v>
      </c>
      <c r="J112" s="25">
        <v>254.5</v>
      </c>
      <c r="K112" s="23">
        <v>0</v>
      </c>
      <c r="L112" s="23">
        <v>1834.84574</v>
      </c>
      <c r="M112" s="13">
        <v>2.2964300229999998E-3</v>
      </c>
      <c r="N112" s="13">
        <v>3.9710537910000003E-3</v>
      </c>
      <c r="O112" s="61">
        <v>4.9709345200000003E-4</v>
      </c>
    </row>
    <row r="113" spans="2:15" x14ac:dyDescent="0.2">
      <c r="B113" s="57" t="s">
        <v>1450</v>
      </c>
      <c r="C113" s="14" t="s">
        <v>1451</v>
      </c>
      <c r="D113" s="14" t="s">
        <v>162</v>
      </c>
      <c r="E113" s="14" t="s">
        <v>239</v>
      </c>
      <c r="F113" s="21">
        <v>1802</v>
      </c>
      <c r="G113" s="14" t="s">
        <v>240</v>
      </c>
      <c r="H113" s="14" t="s">
        <v>49</v>
      </c>
      <c r="I113" s="23">
        <v>191435</v>
      </c>
      <c r="J113" s="25">
        <v>963.7</v>
      </c>
      <c r="K113" s="23">
        <v>0</v>
      </c>
      <c r="L113" s="23">
        <v>1844.8590899999999</v>
      </c>
      <c r="M113" s="13">
        <v>2.7373830600000001E-3</v>
      </c>
      <c r="N113" s="13">
        <v>3.9927251229999999E-3</v>
      </c>
      <c r="O113" s="61">
        <v>4.9980625199999996E-4</v>
      </c>
    </row>
    <row r="114" spans="2:15" x14ac:dyDescent="0.2">
      <c r="B114" s="57" t="s">
        <v>1452</v>
      </c>
      <c r="C114" s="14" t="s">
        <v>1453</v>
      </c>
      <c r="D114" s="14" t="s">
        <v>162</v>
      </c>
      <c r="E114" s="14" t="s">
        <v>239</v>
      </c>
      <c r="F114" s="21">
        <v>1668</v>
      </c>
      <c r="G114" s="14" t="s">
        <v>240</v>
      </c>
      <c r="H114" s="14" t="s">
        <v>49</v>
      </c>
      <c r="I114" s="23">
        <v>323837.34999999998</v>
      </c>
      <c r="J114" s="26">
        <v>380</v>
      </c>
      <c r="K114" s="23">
        <v>0</v>
      </c>
      <c r="L114" s="23">
        <v>1230.5819300000001</v>
      </c>
      <c r="M114" s="13">
        <v>2.4757147619999999E-3</v>
      </c>
      <c r="N114" s="13">
        <v>2.6632794959999999E-3</v>
      </c>
      <c r="O114" s="61">
        <v>3.3338727399999997E-4</v>
      </c>
    </row>
    <row r="115" spans="2:15" x14ac:dyDescent="0.2">
      <c r="B115" s="57" t="s">
        <v>1454</v>
      </c>
      <c r="C115" s="14" t="s">
        <v>1455</v>
      </c>
      <c r="D115" s="14" t="s">
        <v>162</v>
      </c>
      <c r="E115" s="14" t="s">
        <v>239</v>
      </c>
      <c r="F115" s="21">
        <v>1588</v>
      </c>
      <c r="G115" s="14" t="s">
        <v>240</v>
      </c>
      <c r="H115" s="14" t="s">
        <v>49</v>
      </c>
      <c r="I115" s="23">
        <v>33011</v>
      </c>
      <c r="J115" s="26">
        <v>309</v>
      </c>
      <c r="K115" s="23">
        <v>0</v>
      </c>
      <c r="L115" s="23">
        <v>102.00399</v>
      </c>
      <c r="M115" s="13">
        <v>2.2708023899999999E-4</v>
      </c>
      <c r="N115" s="13">
        <v>2.20761518E-4</v>
      </c>
      <c r="O115" s="61">
        <v>2.7634756652858899E-5</v>
      </c>
    </row>
    <row r="116" spans="2:15" x14ac:dyDescent="0.2">
      <c r="B116" s="57" t="s">
        <v>1456</v>
      </c>
      <c r="C116" s="14" t="s">
        <v>1457</v>
      </c>
      <c r="D116" s="14" t="s">
        <v>162</v>
      </c>
      <c r="E116" s="14" t="s">
        <v>239</v>
      </c>
      <c r="F116" s="21">
        <v>1943</v>
      </c>
      <c r="G116" s="14" t="s">
        <v>1458</v>
      </c>
      <c r="H116" s="14" t="s">
        <v>49</v>
      </c>
      <c r="I116" s="23">
        <v>260409</v>
      </c>
      <c r="J116" s="25">
        <v>592.4</v>
      </c>
      <c r="K116" s="23">
        <v>0</v>
      </c>
      <c r="L116" s="23">
        <v>1542.66292</v>
      </c>
      <c r="M116" s="13">
        <v>2.424402544E-3</v>
      </c>
      <c r="N116" s="13">
        <v>3.3386988910000001E-3</v>
      </c>
      <c r="O116" s="61">
        <v>4.17935753E-4</v>
      </c>
    </row>
    <row r="117" spans="2:15" x14ac:dyDescent="0.2">
      <c r="B117" s="57" t="s">
        <v>1459</v>
      </c>
      <c r="C117" s="14" t="s">
        <v>1460</v>
      </c>
      <c r="D117" s="14" t="s">
        <v>162</v>
      </c>
      <c r="E117" s="14" t="s">
        <v>239</v>
      </c>
      <c r="F117" s="21">
        <v>1821</v>
      </c>
      <c r="G117" s="14" t="s">
        <v>1458</v>
      </c>
      <c r="H117" s="14" t="s">
        <v>49</v>
      </c>
      <c r="I117" s="23">
        <v>5394</v>
      </c>
      <c r="J117" s="25">
        <v>658.3</v>
      </c>
      <c r="K117" s="23">
        <v>0</v>
      </c>
      <c r="L117" s="23">
        <v>35.508699999999997</v>
      </c>
      <c r="M117" s="13">
        <v>2.4593191050000002E-3</v>
      </c>
      <c r="N117" s="13">
        <v>7.6849489144347106E-5</v>
      </c>
      <c r="O117" s="61">
        <v>9.6199598031348707E-6</v>
      </c>
    </row>
    <row r="118" spans="2:15" x14ac:dyDescent="0.2">
      <c r="B118" s="57" t="s">
        <v>1461</v>
      </c>
      <c r="C118" s="14" t="s">
        <v>1462</v>
      </c>
      <c r="D118" s="14" t="s">
        <v>162</v>
      </c>
      <c r="E118" s="14" t="s">
        <v>239</v>
      </c>
      <c r="F118" s="21">
        <v>1800</v>
      </c>
      <c r="G118" s="14" t="s">
        <v>1463</v>
      </c>
      <c r="H118" s="14" t="s">
        <v>49</v>
      </c>
      <c r="I118" s="23">
        <v>12470.43</v>
      </c>
      <c r="J118" s="25">
        <v>48.4</v>
      </c>
      <c r="K118" s="23">
        <v>0</v>
      </c>
      <c r="L118" s="23">
        <v>6.0356899999999998</v>
      </c>
      <c r="M118" s="13">
        <v>1.7922632599999999E-4</v>
      </c>
      <c r="N118" s="13">
        <v>1.30627055660625E-5</v>
      </c>
      <c r="O118" s="61">
        <v>1.63517941192393E-6</v>
      </c>
    </row>
    <row r="119" spans="2:15" x14ac:dyDescent="0.2">
      <c r="B119" s="57" t="s">
        <v>1464</v>
      </c>
      <c r="C119" s="14" t="s">
        <v>1465</v>
      </c>
      <c r="D119" s="14" t="s">
        <v>162</v>
      </c>
      <c r="E119" s="14" t="s">
        <v>239</v>
      </c>
      <c r="F119" s="21">
        <v>1866</v>
      </c>
      <c r="G119" s="14" t="s">
        <v>1466</v>
      </c>
      <c r="H119" s="14" t="s">
        <v>49</v>
      </c>
      <c r="I119" s="23">
        <v>498200</v>
      </c>
      <c r="J119" s="25">
        <v>64.599999999999994</v>
      </c>
      <c r="K119" s="23">
        <v>0</v>
      </c>
      <c r="L119" s="23">
        <v>321.8372</v>
      </c>
      <c r="M119" s="13">
        <v>7.3677174540000001E-3</v>
      </c>
      <c r="N119" s="13">
        <v>6.9653421199999998E-4</v>
      </c>
      <c r="O119" s="61">
        <v>8.7191615777358194E-5</v>
      </c>
    </row>
    <row r="120" spans="2:15" x14ac:dyDescent="0.2">
      <c r="B120" s="57" t="s">
        <v>1467</v>
      </c>
      <c r="C120" s="14" t="s">
        <v>1468</v>
      </c>
      <c r="D120" s="14" t="s">
        <v>162</v>
      </c>
      <c r="E120" s="14" t="s">
        <v>239</v>
      </c>
      <c r="F120" s="21">
        <v>1864</v>
      </c>
      <c r="G120" s="14" t="s">
        <v>1369</v>
      </c>
      <c r="H120" s="14" t="s">
        <v>49</v>
      </c>
      <c r="I120" s="23">
        <v>72644</v>
      </c>
      <c r="J120" s="25">
        <v>565.20000000000005</v>
      </c>
      <c r="K120" s="23">
        <v>0</v>
      </c>
      <c r="L120" s="23">
        <v>410.58389</v>
      </c>
      <c r="M120" s="13">
        <v>3.3212416130000001E-3</v>
      </c>
      <c r="N120" s="13">
        <v>8.8860369899999999E-4</v>
      </c>
      <c r="O120" s="61">
        <v>1.11234726E-4</v>
      </c>
    </row>
    <row r="121" spans="2:15" x14ac:dyDescent="0.2">
      <c r="B121" s="57" t="s">
        <v>1469</v>
      </c>
      <c r="C121" s="14" t="s">
        <v>1470</v>
      </c>
      <c r="D121" s="14" t="s">
        <v>162</v>
      </c>
      <c r="E121" s="14" t="s">
        <v>239</v>
      </c>
      <c r="F121" s="21">
        <v>2391</v>
      </c>
      <c r="G121" s="14" t="s">
        <v>1369</v>
      </c>
      <c r="H121" s="14" t="s">
        <v>49</v>
      </c>
      <c r="I121" s="23">
        <v>100650</v>
      </c>
      <c r="J121" s="26">
        <v>425</v>
      </c>
      <c r="K121" s="23">
        <v>0</v>
      </c>
      <c r="L121" s="23">
        <v>427.76249999999999</v>
      </c>
      <c r="M121" s="13">
        <v>6.4811977330000003E-3</v>
      </c>
      <c r="N121" s="13">
        <v>9.2578240200000001E-4</v>
      </c>
      <c r="O121" s="61">
        <v>1.1588872699999999E-4</v>
      </c>
    </row>
    <row r="122" spans="2:15" x14ac:dyDescent="0.2">
      <c r="B122" s="57" t="s">
        <v>1471</v>
      </c>
      <c r="C122" s="14" t="s">
        <v>1472</v>
      </c>
      <c r="D122" s="14" t="s">
        <v>162</v>
      </c>
      <c r="E122" s="14" t="s">
        <v>239</v>
      </c>
      <c r="F122" s="21">
        <v>1924</v>
      </c>
      <c r="G122" s="14" t="s">
        <v>1369</v>
      </c>
      <c r="H122" s="14" t="s">
        <v>49</v>
      </c>
      <c r="I122" s="23">
        <v>52000</v>
      </c>
      <c r="J122" s="25">
        <v>152.6</v>
      </c>
      <c r="K122" s="23">
        <v>0</v>
      </c>
      <c r="L122" s="23">
        <v>79.352000000000004</v>
      </c>
      <c r="M122" s="13">
        <v>6.0818969529999999E-3</v>
      </c>
      <c r="N122" s="13">
        <v>1.71737085E-4</v>
      </c>
      <c r="O122" s="61">
        <v>2.1497916012086001E-5</v>
      </c>
    </row>
    <row r="123" spans="2:15" x14ac:dyDescent="0.2">
      <c r="B123" s="57" t="s">
        <v>1473</v>
      </c>
      <c r="C123" s="14" t="s">
        <v>1474</v>
      </c>
      <c r="D123" s="14" t="s">
        <v>162</v>
      </c>
      <c r="E123" s="14" t="s">
        <v>239</v>
      </c>
      <c r="F123" s="21">
        <v>1858</v>
      </c>
      <c r="G123" s="14" t="s">
        <v>433</v>
      </c>
      <c r="H123" s="14" t="s">
        <v>49</v>
      </c>
      <c r="I123" s="23">
        <v>10000</v>
      </c>
      <c r="J123" s="26">
        <v>4297</v>
      </c>
      <c r="K123" s="23">
        <v>0</v>
      </c>
      <c r="L123" s="23">
        <v>429.7</v>
      </c>
      <c r="M123" s="13">
        <v>4.0000000000000002E-4</v>
      </c>
      <c r="N123" s="13">
        <v>9.2997562499999998E-4</v>
      </c>
      <c r="O123" s="61">
        <v>1.16413631E-4</v>
      </c>
    </row>
    <row r="124" spans="2:15" x14ac:dyDescent="0.2">
      <c r="B124" s="57" t="s">
        <v>1475</v>
      </c>
      <c r="C124" s="14" t="s">
        <v>1476</v>
      </c>
      <c r="D124" s="14" t="s">
        <v>162</v>
      </c>
      <c r="E124" s="14" t="s">
        <v>239</v>
      </c>
      <c r="F124" s="21">
        <v>1583</v>
      </c>
      <c r="G124" s="14" t="s">
        <v>433</v>
      </c>
      <c r="H124" s="14" t="s">
        <v>49</v>
      </c>
      <c r="I124" s="23">
        <v>26800</v>
      </c>
      <c r="J124" s="26">
        <v>3555</v>
      </c>
      <c r="K124" s="23">
        <v>0</v>
      </c>
      <c r="L124" s="23">
        <v>952.74</v>
      </c>
      <c r="M124" s="13">
        <v>1.8660534309999999E-3</v>
      </c>
      <c r="N124" s="13">
        <v>2.0619617800000001E-3</v>
      </c>
      <c r="O124" s="61">
        <v>2.5811478599999999E-4</v>
      </c>
    </row>
    <row r="125" spans="2:15" x14ac:dyDescent="0.2">
      <c r="B125" s="57" t="s">
        <v>1477</v>
      </c>
      <c r="C125" s="14" t="s">
        <v>1478</v>
      </c>
      <c r="D125" s="14" t="s">
        <v>162</v>
      </c>
      <c r="E125" s="14" t="s">
        <v>239</v>
      </c>
      <c r="F125" s="21">
        <v>1948</v>
      </c>
      <c r="G125" s="14" t="s">
        <v>433</v>
      </c>
      <c r="H125" s="14" t="s">
        <v>49</v>
      </c>
      <c r="I125" s="23">
        <v>195618</v>
      </c>
      <c r="J125" s="25">
        <v>293.60000000000002</v>
      </c>
      <c r="K125" s="23">
        <v>0</v>
      </c>
      <c r="L125" s="23">
        <v>574.33444999999995</v>
      </c>
      <c r="M125" s="13">
        <v>1.566499546E-3</v>
      </c>
      <c r="N125" s="13">
        <v>1.2429998580000001E-3</v>
      </c>
      <c r="O125" s="61">
        <v>1.55597764E-4</v>
      </c>
    </row>
    <row r="126" spans="2:15" x14ac:dyDescent="0.2">
      <c r="B126" s="57" t="s">
        <v>1479</v>
      </c>
      <c r="C126" s="14" t="s">
        <v>1480</v>
      </c>
      <c r="D126" s="14" t="s">
        <v>162</v>
      </c>
      <c r="E126" s="14" t="s">
        <v>239</v>
      </c>
      <c r="F126" s="21">
        <v>1738</v>
      </c>
      <c r="G126" s="14" t="s">
        <v>433</v>
      </c>
      <c r="H126" s="14" t="s">
        <v>49</v>
      </c>
      <c r="I126" s="23">
        <v>2999</v>
      </c>
      <c r="J126" s="25">
        <v>206.5</v>
      </c>
      <c r="K126" s="23">
        <v>0</v>
      </c>
      <c r="L126" s="23">
        <v>6.1929299999999996</v>
      </c>
      <c r="M126" s="13">
        <v>1.1370197E-4</v>
      </c>
      <c r="N126" s="13">
        <v>1.34030112847472E-5</v>
      </c>
      <c r="O126" s="61">
        <v>1.6777786194264501E-6</v>
      </c>
    </row>
    <row r="127" spans="2:15" x14ac:dyDescent="0.2">
      <c r="B127" s="57" t="s">
        <v>1481</v>
      </c>
      <c r="C127" s="14" t="s">
        <v>1482</v>
      </c>
      <c r="D127" s="14" t="s">
        <v>162</v>
      </c>
      <c r="E127" s="14" t="s">
        <v>239</v>
      </c>
      <c r="F127" s="21">
        <v>1815</v>
      </c>
      <c r="G127" s="14" t="s">
        <v>433</v>
      </c>
      <c r="H127" s="14" t="s">
        <v>49</v>
      </c>
      <c r="I127" s="23">
        <v>555085</v>
      </c>
      <c r="J127" s="26">
        <v>705</v>
      </c>
      <c r="K127" s="23">
        <v>0</v>
      </c>
      <c r="L127" s="23">
        <v>3913.3492500000002</v>
      </c>
      <c r="M127" s="13">
        <v>3.9840326329999998E-3</v>
      </c>
      <c r="N127" s="13">
        <v>8.4694424379999998E-3</v>
      </c>
      <c r="O127" s="61">
        <v>1.060198274E-3</v>
      </c>
    </row>
    <row r="128" spans="2:15" x14ac:dyDescent="0.2">
      <c r="B128" s="57" t="s">
        <v>1483</v>
      </c>
      <c r="C128" s="14" t="s">
        <v>1484</v>
      </c>
      <c r="D128" s="14" t="s">
        <v>162</v>
      </c>
      <c r="E128" s="14" t="s">
        <v>239</v>
      </c>
      <c r="F128" s="21">
        <v>2369</v>
      </c>
      <c r="G128" s="14" t="s">
        <v>770</v>
      </c>
      <c r="H128" s="14" t="s">
        <v>49</v>
      </c>
      <c r="I128" s="23">
        <v>18457</v>
      </c>
      <c r="J128" s="26">
        <v>1477</v>
      </c>
      <c r="K128" s="23">
        <v>0</v>
      </c>
      <c r="L128" s="23">
        <v>272.60989000000001</v>
      </c>
      <c r="M128" s="13">
        <v>3.9420316099999999E-4</v>
      </c>
      <c r="N128" s="13">
        <v>5.8999430500000002E-4</v>
      </c>
      <c r="O128" s="61">
        <v>7.3855032252293599E-5</v>
      </c>
    </row>
    <row r="129" spans="2:15" x14ac:dyDescent="0.2">
      <c r="B129" s="57" t="s">
        <v>1485</v>
      </c>
      <c r="C129" s="14" t="s">
        <v>1486</v>
      </c>
      <c r="D129" s="14" t="s">
        <v>162</v>
      </c>
      <c r="E129" s="14" t="s">
        <v>239</v>
      </c>
      <c r="F129" s="21">
        <v>1999</v>
      </c>
      <c r="G129" s="14" t="s">
        <v>1386</v>
      </c>
      <c r="H129" s="14" t="s">
        <v>49</v>
      </c>
      <c r="I129" s="23">
        <v>601820</v>
      </c>
      <c r="J129" s="25">
        <v>50.5</v>
      </c>
      <c r="K129" s="23">
        <v>0</v>
      </c>
      <c r="L129" s="23">
        <v>303.91910000000001</v>
      </c>
      <c r="M129" s="13">
        <v>5.0005816359999997E-3</v>
      </c>
      <c r="N129" s="13">
        <v>6.5775507300000003E-4</v>
      </c>
      <c r="O129" s="61">
        <v>8.2337272989575099E-5</v>
      </c>
    </row>
    <row r="130" spans="2:15" x14ac:dyDescent="0.2">
      <c r="B130" s="57" t="s">
        <v>1487</v>
      </c>
      <c r="C130" s="14" t="s">
        <v>1488</v>
      </c>
      <c r="D130" s="14" t="s">
        <v>162</v>
      </c>
      <c r="E130" s="14" t="s">
        <v>239</v>
      </c>
      <c r="F130" s="21">
        <v>1425</v>
      </c>
      <c r="G130" s="14" t="s">
        <v>303</v>
      </c>
      <c r="H130" s="14" t="s">
        <v>49</v>
      </c>
      <c r="I130" s="23">
        <v>28795</v>
      </c>
      <c r="J130" s="26">
        <v>1999</v>
      </c>
      <c r="K130" s="23">
        <v>0</v>
      </c>
      <c r="L130" s="23">
        <v>575.61204999999995</v>
      </c>
      <c r="M130" s="13">
        <v>1.704113467E-3</v>
      </c>
      <c r="N130" s="13">
        <v>1.245764896E-3</v>
      </c>
      <c r="O130" s="61">
        <v>1.5594388899999999E-4</v>
      </c>
    </row>
    <row r="131" spans="2:15" x14ac:dyDescent="0.2">
      <c r="B131" s="57" t="s">
        <v>1489</v>
      </c>
      <c r="C131" s="14" t="s">
        <v>1490</v>
      </c>
      <c r="D131" s="14" t="s">
        <v>162</v>
      </c>
      <c r="E131" s="14" t="s">
        <v>239</v>
      </c>
      <c r="F131" s="21">
        <v>1912</v>
      </c>
      <c r="G131" s="14" t="s">
        <v>303</v>
      </c>
      <c r="H131" s="14" t="s">
        <v>49</v>
      </c>
      <c r="I131" s="23">
        <v>60069</v>
      </c>
      <c r="J131" s="26">
        <v>1319</v>
      </c>
      <c r="K131" s="23">
        <v>0</v>
      </c>
      <c r="L131" s="23">
        <v>792.31011000000001</v>
      </c>
      <c r="M131" s="13">
        <v>2.71244163E-3</v>
      </c>
      <c r="N131" s="13">
        <v>1.714752362E-3</v>
      </c>
      <c r="O131" s="61">
        <v>2.1465137800000001E-4</v>
      </c>
    </row>
    <row r="132" spans="2:15" x14ac:dyDescent="0.2">
      <c r="B132" s="57" t="s">
        <v>1491</v>
      </c>
      <c r="C132" s="14" t="s">
        <v>1492</v>
      </c>
      <c r="D132" s="14" t="s">
        <v>162</v>
      </c>
      <c r="E132" s="14" t="s">
        <v>239</v>
      </c>
      <c r="F132" s="21">
        <v>1939</v>
      </c>
      <c r="G132" s="14" t="s">
        <v>303</v>
      </c>
      <c r="H132" s="14" t="s">
        <v>49</v>
      </c>
      <c r="I132" s="23">
        <v>8711.42</v>
      </c>
      <c r="J132" s="25">
        <v>323.2</v>
      </c>
      <c r="K132" s="23">
        <v>0</v>
      </c>
      <c r="L132" s="23">
        <v>28.15531</v>
      </c>
      <c r="M132" s="13">
        <v>1.617523446E-3</v>
      </c>
      <c r="N132" s="13">
        <v>6.0934959325481497E-5</v>
      </c>
      <c r="O132" s="61">
        <v>7.6277912298901803E-6</v>
      </c>
    </row>
    <row r="133" spans="2:15" x14ac:dyDescent="0.2">
      <c r="B133" s="57" t="s">
        <v>1491</v>
      </c>
      <c r="C133" s="14" t="s">
        <v>1493</v>
      </c>
      <c r="D133" s="14" t="s">
        <v>162</v>
      </c>
      <c r="E133" s="14" t="s">
        <v>239</v>
      </c>
      <c r="F133" s="21">
        <v>1939</v>
      </c>
      <c r="G133" s="14" t="s">
        <v>303</v>
      </c>
      <c r="H133" s="14" t="s">
        <v>49</v>
      </c>
      <c r="I133" s="23">
        <v>232764.44</v>
      </c>
      <c r="J133" s="25">
        <v>323.2</v>
      </c>
      <c r="K133" s="23">
        <v>0</v>
      </c>
      <c r="L133" s="23">
        <v>752.29467</v>
      </c>
      <c r="M133" s="13">
        <v>4.3219353343999997E-2</v>
      </c>
      <c r="N133" s="13">
        <v>1.6281491880000001E-3</v>
      </c>
      <c r="O133" s="61">
        <v>2.0381045999999999E-4</v>
      </c>
    </row>
    <row r="134" spans="2:15" x14ac:dyDescent="0.2">
      <c r="B134" s="57" t="s">
        <v>1494</v>
      </c>
      <c r="C134" s="14" t="s">
        <v>1495</v>
      </c>
      <c r="D134" s="14" t="s">
        <v>162</v>
      </c>
      <c r="E134" s="14" t="s">
        <v>239</v>
      </c>
      <c r="F134" s="21">
        <v>1706</v>
      </c>
      <c r="G134" s="14" t="s">
        <v>303</v>
      </c>
      <c r="H134" s="14" t="s">
        <v>49</v>
      </c>
      <c r="I134" s="23">
        <v>345449</v>
      </c>
      <c r="J134" s="25">
        <v>449.6</v>
      </c>
      <c r="K134" s="23">
        <v>0</v>
      </c>
      <c r="L134" s="23">
        <v>1553.1387</v>
      </c>
      <c r="M134" s="13">
        <v>3.7734581119999999E-3</v>
      </c>
      <c r="N134" s="13">
        <v>3.361371034E-3</v>
      </c>
      <c r="O134" s="61">
        <v>4.2077383400000002E-4</v>
      </c>
    </row>
    <row r="135" spans="2:15" x14ac:dyDescent="0.2">
      <c r="B135" s="57" t="s">
        <v>1496</v>
      </c>
      <c r="C135" s="14" t="s">
        <v>1497</v>
      </c>
      <c r="D135" s="14" t="s">
        <v>162</v>
      </c>
      <c r="E135" s="14" t="s">
        <v>239</v>
      </c>
      <c r="F135" s="21">
        <v>1664</v>
      </c>
      <c r="G135" s="14" t="s">
        <v>303</v>
      </c>
      <c r="H135" s="14" t="s">
        <v>49</v>
      </c>
      <c r="I135" s="23">
        <v>67384</v>
      </c>
      <c r="J135" s="25">
        <v>660.1</v>
      </c>
      <c r="K135" s="23">
        <v>0</v>
      </c>
      <c r="L135" s="23">
        <v>444.80178000000001</v>
      </c>
      <c r="M135" s="13">
        <v>6.480136119E-3</v>
      </c>
      <c r="N135" s="13">
        <v>9.6265956099999997E-4</v>
      </c>
      <c r="O135" s="61">
        <v>1.2050498099999999E-4</v>
      </c>
    </row>
    <row r="136" spans="2:15" x14ac:dyDescent="0.2">
      <c r="B136" s="57" t="s">
        <v>1498</v>
      </c>
      <c r="C136" s="14" t="s">
        <v>1499</v>
      </c>
      <c r="D136" s="14" t="s">
        <v>162</v>
      </c>
      <c r="E136" s="14" t="s">
        <v>239</v>
      </c>
      <c r="F136" s="21">
        <v>1921</v>
      </c>
      <c r="G136" s="14" t="s">
        <v>1302</v>
      </c>
      <c r="H136" s="14" t="s">
        <v>49</v>
      </c>
      <c r="I136" s="23">
        <v>66609</v>
      </c>
      <c r="J136" s="25">
        <v>361.1</v>
      </c>
      <c r="K136" s="23">
        <v>0</v>
      </c>
      <c r="L136" s="23">
        <v>240.52510000000001</v>
      </c>
      <c r="M136" s="13">
        <v>5.2851701970000001E-3</v>
      </c>
      <c r="N136" s="13">
        <v>5.2055499200000005E-4</v>
      </c>
      <c r="O136" s="61">
        <v>6.5162672630791801E-5</v>
      </c>
    </row>
    <row r="137" spans="2:15" x14ac:dyDescent="0.2">
      <c r="B137" s="57" t="s">
        <v>1500</v>
      </c>
      <c r="C137" s="14" t="s">
        <v>1501</v>
      </c>
      <c r="D137" s="14" t="s">
        <v>162</v>
      </c>
      <c r="E137" s="14" t="s">
        <v>239</v>
      </c>
      <c r="F137" s="21">
        <v>383</v>
      </c>
      <c r="G137" s="14" t="s">
        <v>1302</v>
      </c>
      <c r="H137" s="14" t="s">
        <v>49</v>
      </c>
      <c r="I137" s="23">
        <v>22805</v>
      </c>
      <c r="J137" s="25">
        <v>65.8</v>
      </c>
      <c r="K137" s="23">
        <v>0</v>
      </c>
      <c r="L137" s="23">
        <v>15.00569</v>
      </c>
      <c r="M137" s="13">
        <v>9.4732632899999995E-4</v>
      </c>
      <c r="N137" s="13">
        <v>3.2475973796800097E-5</v>
      </c>
      <c r="O137" s="61">
        <v>4.06531736217611E-6</v>
      </c>
    </row>
    <row r="138" spans="2:15" x14ac:dyDescent="0.2">
      <c r="B138" s="57" t="s">
        <v>1502</v>
      </c>
      <c r="C138" s="14" t="s">
        <v>1503</v>
      </c>
      <c r="D138" s="14" t="s">
        <v>162</v>
      </c>
      <c r="E138" s="14" t="s">
        <v>239</v>
      </c>
      <c r="F138" s="21">
        <v>1960</v>
      </c>
      <c r="G138" s="14" t="s">
        <v>1302</v>
      </c>
      <c r="H138" s="14" t="s">
        <v>49</v>
      </c>
      <c r="I138" s="23">
        <v>152000</v>
      </c>
      <c r="J138" s="25">
        <v>41.9</v>
      </c>
      <c r="K138" s="23">
        <v>0</v>
      </c>
      <c r="L138" s="23">
        <v>63.688000000000002</v>
      </c>
      <c r="M138" s="13">
        <v>8.0276777420000001E-3</v>
      </c>
      <c r="N138" s="13">
        <v>1.3783636800000001E-4</v>
      </c>
      <c r="O138" s="61">
        <v>1.7254250365179598E-5</v>
      </c>
    </row>
    <row r="139" spans="2:15" x14ac:dyDescent="0.2">
      <c r="B139" s="57" t="s">
        <v>1504</v>
      </c>
      <c r="C139" s="14" t="s">
        <v>1505</v>
      </c>
      <c r="D139" s="14" t="s">
        <v>162</v>
      </c>
      <c r="E139" s="14" t="s">
        <v>239</v>
      </c>
      <c r="F139" s="21">
        <v>1081</v>
      </c>
      <c r="G139" s="14" t="s">
        <v>1302</v>
      </c>
      <c r="H139" s="14" t="s">
        <v>49</v>
      </c>
      <c r="I139" s="23">
        <v>169137</v>
      </c>
      <c r="J139" s="25">
        <v>701.5</v>
      </c>
      <c r="K139" s="23">
        <v>0</v>
      </c>
      <c r="L139" s="23">
        <v>1186.49605</v>
      </c>
      <c r="M139" s="13">
        <v>7.9828224200000006E-3</v>
      </c>
      <c r="N139" s="13">
        <v>2.5678668970000001E-3</v>
      </c>
      <c r="O139" s="61">
        <v>3.2144359799999997E-4</v>
      </c>
    </row>
    <row r="140" spans="2:15" x14ac:dyDescent="0.2">
      <c r="B140" s="57" t="s">
        <v>1506</v>
      </c>
      <c r="C140" s="14" t="s">
        <v>1507</v>
      </c>
      <c r="D140" s="14" t="s">
        <v>162</v>
      </c>
      <c r="E140" s="14" t="s">
        <v>239</v>
      </c>
      <c r="F140" s="21">
        <v>2353</v>
      </c>
      <c r="G140" s="14" t="s">
        <v>1302</v>
      </c>
      <c r="H140" s="14" t="s">
        <v>49</v>
      </c>
      <c r="I140" s="23">
        <v>26600</v>
      </c>
      <c r="J140" s="26">
        <v>7007</v>
      </c>
      <c r="K140" s="23">
        <v>0</v>
      </c>
      <c r="L140" s="23">
        <v>1863.8620000000001</v>
      </c>
      <c r="M140" s="13">
        <v>7.3014339349999997E-3</v>
      </c>
      <c r="N140" s="13">
        <v>4.0338520559999999E-3</v>
      </c>
      <c r="O140" s="61">
        <v>5.0495449000000005E-4</v>
      </c>
    </row>
    <row r="141" spans="2:15" x14ac:dyDescent="0.2">
      <c r="B141" s="57" t="s">
        <v>1508</v>
      </c>
      <c r="C141" s="14" t="s">
        <v>1509</v>
      </c>
      <c r="D141" s="14" t="s">
        <v>162</v>
      </c>
      <c r="E141" s="14" t="s">
        <v>239</v>
      </c>
      <c r="F141" s="21">
        <v>1861</v>
      </c>
      <c r="G141" s="14" t="s">
        <v>1302</v>
      </c>
      <c r="H141" s="14" t="s">
        <v>49</v>
      </c>
      <c r="I141" s="23">
        <v>122500</v>
      </c>
      <c r="J141" s="25">
        <v>405.1</v>
      </c>
      <c r="K141" s="23">
        <v>0</v>
      </c>
      <c r="L141" s="23">
        <v>496.2475</v>
      </c>
      <c r="M141" s="13">
        <v>8.6474157070000005E-3</v>
      </c>
      <c r="N141" s="13">
        <v>1.0740006490000001E-3</v>
      </c>
      <c r="O141" s="61">
        <v>1.3444257300000001E-4</v>
      </c>
    </row>
    <row r="142" spans="2:15" x14ac:dyDescent="0.2">
      <c r="B142" s="57" t="s">
        <v>1510</v>
      </c>
      <c r="C142" s="14" t="s">
        <v>1511</v>
      </c>
      <c r="D142" s="14" t="s">
        <v>162</v>
      </c>
      <c r="E142" s="14" t="s">
        <v>239</v>
      </c>
      <c r="F142" s="21">
        <v>1977</v>
      </c>
      <c r="G142" s="14" t="s">
        <v>1302</v>
      </c>
      <c r="H142" s="14" t="s">
        <v>49</v>
      </c>
      <c r="I142" s="23">
        <v>128500</v>
      </c>
      <c r="J142" s="25">
        <v>409.2</v>
      </c>
      <c r="K142" s="23">
        <v>0</v>
      </c>
      <c r="L142" s="23">
        <v>525.822</v>
      </c>
      <c r="M142" s="13">
        <v>3.4709537219999999E-3</v>
      </c>
      <c r="N142" s="13">
        <v>1.138007082E-3</v>
      </c>
      <c r="O142" s="61">
        <v>1.42454849E-4</v>
      </c>
    </row>
    <row r="143" spans="2:15" x14ac:dyDescent="0.2">
      <c r="B143" s="57" t="s">
        <v>1512</v>
      </c>
      <c r="C143" s="14" t="s">
        <v>1513</v>
      </c>
      <c r="D143" s="14" t="s">
        <v>162</v>
      </c>
      <c r="E143" s="14" t="s">
        <v>239</v>
      </c>
      <c r="F143" s="21">
        <v>1860</v>
      </c>
      <c r="G143" s="14" t="s">
        <v>1302</v>
      </c>
      <c r="H143" s="14" t="s">
        <v>49</v>
      </c>
      <c r="I143" s="23">
        <v>26034</v>
      </c>
      <c r="J143" s="26">
        <v>2434</v>
      </c>
      <c r="K143" s="23">
        <v>0</v>
      </c>
      <c r="L143" s="23">
        <v>633.66755999999998</v>
      </c>
      <c r="M143" s="13">
        <v>7.976039406E-3</v>
      </c>
      <c r="N143" s="13">
        <v>1.371411182E-3</v>
      </c>
      <c r="O143" s="61">
        <v>1.71672194E-4</v>
      </c>
    </row>
    <row r="144" spans="2:15" x14ac:dyDescent="0.2">
      <c r="B144" s="56" t="s">
        <v>1514</v>
      </c>
      <c r="C144" s="53" t="s">
        <v>2477</v>
      </c>
      <c r="D144" s="53" t="s">
        <v>2477</v>
      </c>
      <c r="E144" s="53" t="s">
        <v>2477</v>
      </c>
      <c r="F144" s="53" t="s">
        <v>2477</v>
      </c>
      <c r="G144" s="53" t="s">
        <v>2477</v>
      </c>
      <c r="H144" s="53" t="s">
        <v>2477</v>
      </c>
      <c r="I144" s="53" t="s">
        <v>2477</v>
      </c>
      <c r="J144" s="53" t="s">
        <v>2477</v>
      </c>
      <c r="K144" s="53" t="s">
        <v>2477</v>
      </c>
      <c r="L144" s="22">
        <v>610.74</v>
      </c>
      <c r="M144" s="53" t="s">
        <v>2477</v>
      </c>
      <c r="N144" s="20">
        <v>1.3217903489999999E-3</v>
      </c>
      <c r="O144" s="60">
        <v>1.6546069599999999E-4</v>
      </c>
    </row>
    <row r="145" spans="2:15" x14ac:dyDescent="0.2">
      <c r="B145" s="57" t="s">
        <v>1515</v>
      </c>
      <c r="C145" s="14" t="s">
        <v>1516</v>
      </c>
      <c r="D145" s="14" t="s">
        <v>162</v>
      </c>
      <c r="E145" s="14" t="s">
        <v>239</v>
      </c>
      <c r="F145" s="21">
        <v>1146</v>
      </c>
      <c r="G145" s="14" t="s">
        <v>1302</v>
      </c>
      <c r="H145" s="14" t="s">
        <v>49</v>
      </c>
      <c r="I145" s="23">
        <v>5800</v>
      </c>
      <c r="J145" s="26">
        <v>10530</v>
      </c>
      <c r="K145" s="23">
        <v>0</v>
      </c>
      <c r="L145" s="23">
        <v>610.74</v>
      </c>
      <c r="M145" s="13">
        <v>1.0406853899999999E-4</v>
      </c>
      <c r="N145" s="13">
        <v>1.3217903489999999E-3</v>
      </c>
      <c r="O145" s="61">
        <v>1.6546069599999999E-4</v>
      </c>
    </row>
    <row r="146" spans="2:15" x14ac:dyDescent="0.2">
      <c r="B146" s="56" t="s">
        <v>1517</v>
      </c>
      <c r="C146" s="53" t="s">
        <v>2477</v>
      </c>
      <c r="D146" s="53" t="s">
        <v>2477</v>
      </c>
      <c r="E146" s="53" t="s">
        <v>2477</v>
      </c>
      <c r="F146" s="53" t="s">
        <v>2477</v>
      </c>
      <c r="G146" s="53" t="s">
        <v>2477</v>
      </c>
      <c r="H146" s="53" t="s">
        <v>2477</v>
      </c>
      <c r="I146" s="53" t="s">
        <v>2477</v>
      </c>
      <c r="J146" s="53" t="s">
        <v>2477</v>
      </c>
      <c r="K146" s="53" t="s">
        <v>2477</v>
      </c>
      <c r="L146" s="53" t="s">
        <v>2477</v>
      </c>
      <c r="M146" s="53" t="s">
        <v>2477</v>
      </c>
      <c r="N146" s="53" t="s">
        <v>2477</v>
      </c>
      <c r="O146" s="67" t="s">
        <v>2477</v>
      </c>
    </row>
    <row r="147" spans="2:15" x14ac:dyDescent="0.2">
      <c r="B147" s="56" t="s">
        <v>1518</v>
      </c>
      <c r="C147" s="53" t="s">
        <v>2477</v>
      </c>
      <c r="D147" s="53" t="s">
        <v>2477</v>
      </c>
      <c r="E147" s="53" t="s">
        <v>2477</v>
      </c>
      <c r="F147" s="53" t="s">
        <v>2477</v>
      </c>
      <c r="G147" s="53" t="s">
        <v>2477</v>
      </c>
      <c r="H147" s="53" t="s">
        <v>2477</v>
      </c>
      <c r="I147" s="53" t="s">
        <v>2477</v>
      </c>
      <c r="J147" s="53" t="s">
        <v>2477</v>
      </c>
      <c r="K147" s="53" t="s">
        <v>2477</v>
      </c>
      <c r="L147" s="22">
        <v>43795.980369999997</v>
      </c>
      <c r="M147" s="53" t="s">
        <v>2477</v>
      </c>
      <c r="N147" s="20">
        <v>9.4785185546000003E-2</v>
      </c>
      <c r="O147" s="60">
        <v>1.1865136451E-2</v>
      </c>
    </row>
    <row r="148" spans="2:15" x14ac:dyDescent="0.2">
      <c r="B148" s="56" t="s">
        <v>1519</v>
      </c>
      <c r="C148" s="53" t="s">
        <v>2477</v>
      </c>
      <c r="D148" s="53" t="s">
        <v>2477</v>
      </c>
      <c r="E148" s="53" t="s">
        <v>2477</v>
      </c>
      <c r="F148" s="53" t="s">
        <v>2477</v>
      </c>
      <c r="G148" s="53" t="s">
        <v>2477</v>
      </c>
      <c r="H148" s="53" t="s">
        <v>2477</v>
      </c>
      <c r="I148" s="53" t="s">
        <v>2477</v>
      </c>
      <c r="J148" s="53" t="s">
        <v>2477</v>
      </c>
      <c r="K148" s="53" t="s">
        <v>2477</v>
      </c>
      <c r="L148" s="22">
        <v>14337.368920000001</v>
      </c>
      <c r="M148" s="53" t="s">
        <v>2477</v>
      </c>
      <c r="N148" s="20">
        <v>3.1029563941999998E-2</v>
      </c>
      <c r="O148" s="60">
        <v>3.8842568909999999E-3</v>
      </c>
    </row>
    <row r="149" spans="2:15" x14ac:dyDescent="0.2">
      <c r="B149" s="57" t="s">
        <v>1520</v>
      </c>
      <c r="C149" s="14" t="s">
        <v>1521</v>
      </c>
      <c r="D149" s="14" t="s">
        <v>222</v>
      </c>
      <c r="E149" s="14" t="s">
        <v>1055</v>
      </c>
      <c r="F149" s="21">
        <v>993</v>
      </c>
      <c r="G149" s="14" t="s">
        <v>1135</v>
      </c>
      <c r="H149" s="14" t="s">
        <v>50</v>
      </c>
      <c r="I149" s="23">
        <v>1166.67</v>
      </c>
      <c r="J149" s="26">
        <v>514</v>
      </c>
      <c r="K149" s="23">
        <v>0</v>
      </c>
      <c r="L149" s="23">
        <v>21.749970000000001</v>
      </c>
      <c r="M149" s="13">
        <v>1.3827617899999999E-4</v>
      </c>
      <c r="N149" s="13">
        <v>4.7072240983332897E-5</v>
      </c>
      <c r="O149" s="61">
        <v>5.8924668354344E-6</v>
      </c>
    </row>
    <row r="150" spans="2:15" x14ac:dyDescent="0.2">
      <c r="B150" s="57" t="s">
        <v>1522</v>
      </c>
      <c r="C150" s="14" t="s">
        <v>1523</v>
      </c>
      <c r="D150" s="14" t="s">
        <v>222</v>
      </c>
      <c r="E150" s="14" t="s">
        <v>1055</v>
      </c>
      <c r="F150" s="21">
        <v>993</v>
      </c>
      <c r="G150" s="14" t="s">
        <v>1524</v>
      </c>
      <c r="H150" s="14" t="s">
        <v>50</v>
      </c>
      <c r="I150" s="23">
        <v>9450</v>
      </c>
      <c r="J150" s="26">
        <v>1916</v>
      </c>
      <c r="K150" s="23">
        <v>0</v>
      </c>
      <c r="L150" s="23">
        <v>656.71186999999998</v>
      </c>
      <c r="M150" s="13">
        <v>1.8856338900000001E-4</v>
      </c>
      <c r="N150" s="13">
        <v>1.4212846909999999E-3</v>
      </c>
      <c r="O150" s="61">
        <v>1.77915321E-4</v>
      </c>
    </row>
    <row r="151" spans="2:15" x14ac:dyDescent="0.2">
      <c r="B151" s="57" t="s">
        <v>1525</v>
      </c>
      <c r="C151" s="14" t="s">
        <v>1526</v>
      </c>
      <c r="D151" s="14" t="s">
        <v>222</v>
      </c>
      <c r="E151" s="14" t="s">
        <v>1055</v>
      </c>
      <c r="F151" s="21">
        <v>993</v>
      </c>
      <c r="G151" s="14" t="s">
        <v>1527</v>
      </c>
      <c r="H151" s="14" t="s">
        <v>50</v>
      </c>
      <c r="I151" s="23">
        <v>10975</v>
      </c>
      <c r="J151" s="26">
        <v>2224</v>
      </c>
      <c r="K151" s="23">
        <v>0</v>
      </c>
      <c r="L151" s="23">
        <v>885.29267000000004</v>
      </c>
      <c r="M151" s="13">
        <v>1.3209987100000001E-4</v>
      </c>
      <c r="N151" s="13">
        <v>1.915989304E-3</v>
      </c>
      <c r="O151" s="61">
        <v>2.39842064E-4</v>
      </c>
    </row>
    <row r="152" spans="2:15" x14ac:dyDescent="0.2">
      <c r="B152" s="57" t="s">
        <v>1528</v>
      </c>
      <c r="C152" s="14" t="s">
        <v>1529</v>
      </c>
      <c r="D152" s="14" t="s">
        <v>1530</v>
      </c>
      <c r="E152" s="14" t="s">
        <v>1055</v>
      </c>
      <c r="F152" s="21">
        <v>993</v>
      </c>
      <c r="G152" s="14" t="s">
        <v>1531</v>
      </c>
      <c r="H152" s="14" t="s">
        <v>61</v>
      </c>
      <c r="I152" s="23">
        <v>101216.41</v>
      </c>
      <c r="J152" s="26">
        <v>695</v>
      </c>
      <c r="K152" s="23">
        <v>0</v>
      </c>
      <c r="L152" s="23">
        <v>3034.3490400000001</v>
      </c>
      <c r="M152" s="13">
        <v>6.1744603739999999E-3</v>
      </c>
      <c r="N152" s="13">
        <v>6.5670715509999998E-3</v>
      </c>
      <c r="O152" s="61">
        <v>8.2206095299999999E-4</v>
      </c>
    </row>
    <row r="153" spans="2:15" x14ac:dyDescent="0.2">
      <c r="B153" s="57" t="s">
        <v>1532</v>
      </c>
      <c r="C153" s="14" t="s">
        <v>1533</v>
      </c>
      <c r="D153" s="14" t="s">
        <v>222</v>
      </c>
      <c r="E153" s="14" t="s">
        <v>1055</v>
      </c>
      <c r="F153" s="21">
        <v>993</v>
      </c>
      <c r="G153" s="14" t="s">
        <v>1110</v>
      </c>
      <c r="H153" s="14" t="s">
        <v>50</v>
      </c>
      <c r="I153" s="23">
        <v>55450</v>
      </c>
      <c r="J153" s="26">
        <v>643</v>
      </c>
      <c r="K153" s="23">
        <v>0</v>
      </c>
      <c r="L153" s="23">
        <v>1293.18327</v>
      </c>
      <c r="M153" s="13">
        <v>7.8793518099999995E-4</v>
      </c>
      <c r="N153" s="13">
        <v>2.7987640680000002E-3</v>
      </c>
      <c r="O153" s="61">
        <v>3.5034712800000002E-4</v>
      </c>
    </row>
    <row r="154" spans="2:15" x14ac:dyDescent="0.2">
      <c r="B154" s="57" t="s">
        <v>1534</v>
      </c>
      <c r="C154" s="14" t="s">
        <v>1535</v>
      </c>
      <c r="D154" s="14" t="s">
        <v>222</v>
      </c>
      <c r="E154" s="14" t="s">
        <v>1055</v>
      </c>
      <c r="F154" s="21">
        <v>994</v>
      </c>
      <c r="G154" s="14" t="s">
        <v>1110</v>
      </c>
      <c r="H154" s="14" t="s">
        <v>50</v>
      </c>
      <c r="I154" s="23">
        <v>18475.150000000001</v>
      </c>
      <c r="J154" s="26">
        <v>4653</v>
      </c>
      <c r="K154" s="23">
        <v>0</v>
      </c>
      <c r="L154" s="23">
        <v>3117.9459400000001</v>
      </c>
      <c r="M154" s="53" t="s">
        <v>2477</v>
      </c>
      <c r="N154" s="13">
        <v>6.7479956359999997E-3</v>
      </c>
      <c r="O154" s="61">
        <v>8.4470889100000002E-4</v>
      </c>
    </row>
    <row r="155" spans="2:15" x14ac:dyDescent="0.2">
      <c r="B155" s="57" t="s">
        <v>1536</v>
      </c>
      <c r="C155" s="14" t="s">
        <v>1537</v>
      </c>
      <c r="D155" s="14" t="s">
        <v>210</v>
      </c>
      <c r="E155" s="14" t="s">
        <v>1055</v>
      </c>
      <c r="F155" s="21">
        <v>993</v>
      </c>
      <c r="G155" s="14" t="s">
        <v>1110</v>
      </c>
      <c r="H155" s="14" t="s">
        <v>50</v>
      </c>
      <c r="I155" s="23">
        <v>59327</v>
      </c>
      <c r="J155" s="26">
        <v>533</v>
      </c>
      <c r="K155" s="23">
        <v>0</v>
      </c>
      <c r="L155" s="23">
        <v>1146.9042199999999</v>
      </c>
      <c r="M155" s="13">
        <v>7.5796132100000005E-4</v>
      </c>
      <c r="N155" s="13">
        <v>2.4821805190000002E-3</v>
      </c>
      <c r="O155" s="61">
        <v>3.1071744299999998E-4</v>
      </c>
    </row>
    <row r="156" spans="2:15" x14ac:dyDescent="0.2">
      <c r="B156" s="57" t="s">
        <v>1538</v>
      </c>
      <c r="C156" s="14" t="s">
        <v>1539</v>
      </c>
      <c r="D156" s="14" t="s">
        <v>222</v>
      </c>
      <c r="E156" s="14" t="s">
        <v>1055</v>
      </c>
      <c r="F156" s="21">
        <v>993</v>
      </c>
      <c r="G156" s="14" t="s">
        <v>1110</v>
      </c>
      <c r="H156" s="14" t="s">
        <v>50</v>
      </c>
      <c r="I156" s="23">
        <v>46000</v>
      </c>
      <c r="J156" s="26">
        <v>433</v>
      </c>
      <c r="K156" s="23">
        <v>0</v>
      </c>
      <c r="L156" s="23">
        <v>722.42585999999994</v>
      </c>
      <c r="M156" s="13">
        <v>1.54238456E-4</v>
      </c>
      <c r="N156" s="13">
        <v>1.563505796E-3</v>
      </c>
      <c r="O156" s="61">
        <v>1.9571844999999999E-4</v>
      </c>
    </row>
    <row r="157" spans="2:15" x14ac:dyDescent="0.2">
      <c r="B157" s="57" t="s">
        <v>1540</v>
      </c>
      <c r="C157" s="14" t="s">
        <v>1541</v>
      </c>
      <c r="D157" s="14" t="s">
        <v>222</v>
      </c>
      <c r="E157" s="14" t="s">
        <v>1055</v>
      </c>
      <c r="F157" s="21">
        <v>993</v>
      </c>
      <c r="G157" s="14" t="s">
        <v>1542</v>
      </c>
      <c r="H157" s="14" t="s">
        <v>50</v>
      </c>
      <c r="I157" s="23">
        <v>73533.350000000006</v>
      </c>
      <c r="J157" s="26">
        <v>218</v>
      </c>
      <c r="K157" s="23">
        <v>0</v>
      </c>
      <c r="L157" s="23">
        <v>581.41790000000003</v>
      </c>
      <c r="M157" s="13">
        <v>9.4876942900000004E-4</v>
      </c>
      <c r="N157" s="13">
        <v>1.258330172E-3</v>
      </c>
      <c r="O157" s="61">
        <v>1.5751679999999999E-4</v>
      </c>
    </row>
    <row r="158" spans="2:15" x14ac:dyDescent="0.2">
      <c r="B158" s="57" t="s">
        <v>1543</v>
      </c>
      <c r="C158" s="14" t="s">
        <v>1544</v>
      </c>
      <c r="D158" s="14" t="s">
        <v>222</v>
      </c>
      <c r="E158" s="14" t="s">
        <v>1055</v>
      </c>
      <c r="F158" s="21">
        <v>993</v>
      </c>
      <c r="G158" s="14" t="s">
        <v>1107</v>
      </c>
      <c r="H158" s="14" t="s">
        <v>50</v>
      </c>
      <c r="I158" s="23">
        <v>28945</v>
      </c>
      <c r="J158" s="26">
        <v>2724</v>
      </c>
      <c r="K158" s="23">
        <v>17.637229999999999</v>
      </c>
      <c r="L158" s="23">
        <v>2877.3881799999999</v>
      </c>
      <c r="M158" s="13">
        <v>1.454992012E-3</v>
      </c>
      <c r="N158" s="13">
        <v>6.2273699599999996E-3</v>
      </c>
      <c r="O158" s="61">
        <v>7.7953737E-4</v>
      </c>
    </row>
    <row r="159" spans="2:15" x14ac:dyDescent="0.2">
      <c r="B159" s="56" t="s">
        <v>1545</v>
      </c>
      <c r="C159" s="53" t="s">
        <v>2477</v>
      </c>
      <c r="D159" s="53" t="s">
        <v>2477</v>
      </c>
      <c r="E159" s="53" t="s">
        <v>2477</v>
      </c>
      <c r="F159" s="53" t="s">
        <v>2477</v>
      </c>
      <c r="G159" s="53" t="s">
        <v>2477</v>
      </c>
      <c r="H159" s="53" t="s">
        <v>2477</v>
      </c>
      <c r="I159" s="53" t="s">
        <v>2477</v>
      </c>
      <c r="J159" s="53" t="s">
        <v>2477</v>
      </c>
      <c r="K159" s="53" t="s">
        <v>2477</v>
      </c>
      <c r="L159" s="22">
        <v>29458.61145</v>
      </c>
      <c r="M159" s="53" t="s">
        <v>2477</v>
      </c>
      <c r="N159" s="20">
        <v>6.3755621602999996E-2</v>
      </c>
      <c r="O159" s="60">
        <v>7.9808795590000006E-3</v>
      </c>
    </row>
    <row r="160" spans="2:15" x14ac:dyDescent="0.2">
      <c r="B160" s="57" t="s">
        <v>1546</v>
      </c>
      <c r="C160" s="14" t="s">
        <v>1547</v>
      </c>
      <c r="D160" s="14" t="s">
        <v>222</v>
      </c>
      <c r="E160" s="14" t="s">
        <v>1055</v>
      </c>
      <c r="F160" s="21">
        <v>994</v>
      </c>
      <c r="G160" s="14" t="s">
        <v>1524</v>
      </c>
      <c r="H160" s="14" t="s">
        <v>50</v>
      </c>
      <c r="I160" s="23">
        <v>351.33</v>
      </c>
      <c r="J160" s="26">
        <v>921</v>
      </c>
      <c r="K160" s="23">
        <v>0</v>
      </c>
      <c r="L160" s="23">
        <v>11.73606</v>
      </c>
      <c r="M160" s="13">
        <v>1.8025889894080099E-6</v>
      </c>
      <c r="N160" s="13">
        <v>2.5399696850839499E-5</v>
      </c>
      <c r="O160" s="61">
        <v>3.1795144696138999E-6</v>
      </c>
    </row>
    <row r="161" spans="2:15" x14ac:dyDescent="0.2">
      <c r="B161" s="57" t="s">
        <v>1548</v>
      </c>
      <c r="C161" s="14" t="s">
        <v>1549</v>
      </c>
      <c r="D161" s="14" t="s">
        <v>1550</v>
      </c>
      <c r="E161" s="14" t="s">
        <v>1055</v>
      </c>
      <c r="F161" s="21">
        <v>994</v>
      </c>
      <c r="G161" s="14" t="s">
        <v>1524</v>
      </c>
      <c r="H161" s="14" t="s">
        <v>51</v>
      </c>
      <c r="I161" s="23">
        <v>6321</v>
      </c>
      <c r="J161" s="26">
        <v>28700</v>
      </c>
      <c r="K161" s="23">
        <v>0</v>
      </c>
      <c r="L161" s="23">
        <v>7277.5518700000002</v>
      </c>
      <c r="M161" s="13">
        <v>1.45114023E-4</v>
      </c>
      <c r="N161" s="13">
        <v>1.5750397603999999E-2</v>
      </c>
      <c r="O161" s="61">
        <v>1.9716226289999998E-3</v>
      </c>
    </row>
    <row r="162" spans="2:15" x14ac:dyDescent="0.2">
      <c r="B162" s="57" t="s">
        <v>1551</v>
      </c>
      <c r="C162" s="14" t="s">
        <v>1552</v>
      </c>
      <c r="D162" s="14" t="s">
        <v>204</v>
      </c>
      <c r="E162" s="14" t="s">
        <v>1055</v>
      </c>
      <c r="F162" s="21">
        <v>994</v>
      </c>
      <c r="G162" s="14" t="s">
        <v>1145</v>
      </c>
      <c r="H162" s="14" t="s">
        <v>52</v>
      </c>
      <c r="I162" s="23">
        <v>64558</v>
      </c>
      <c r="J162" s="26">
        <v>1200</v>
      </c>
      <c r="K162" s="23">
        <v>0</v>
      </c>
      <c r="L162" s="23">
        <v>3579.7927500000001</v>
      </c>
      <c r="M162" s="13">
        <v>1.524076827E-3</v>
      </c>
      <c r="N162" s="13">
        <v>7.7475448010000001E-3</v>
      </c>
      <c r="O162" s="61">
        <v>9.6983168499999997E-4</v>
      </c>
    </row>
    <row r="163" spans="2:15" x14ac:dyDescent="0.2">
      <c r="B163" s="57" t="s">
        <v>1553</v>
      </c>
      <c r="C163" s="14" t="s">
        <v>1554</v>
      </c>
      <c r="D163" s="14" t="s">
        <v>204</v>
      </c>
      <c r="E163" s="14" t="s">
        <v>1055</v>
      </c>
      <c r="F163" s="21">
        <v>994</v>
      </c>
      <c r="G163" s="14" t="s">
        <v>1073</v>
      </c>
      <c r="H163" s="14" t="s">
        <v>52</v>
      </c>
      <c r="I163" s="23">
        <v>8600</v>
      </c>
      <c r="J163" s="25">
        <v>144.19999999999999</v>
      </c>
      <c r="K163" s="23">
        <v>0</v>
      </c>
      <c r="L163" s="23">
        <v>57.30471</v>
      </c>
      <c r="M163" s="13">
        <v>8.4781496508578196E-6</v>
      </c>
      <c r="N163" s="13">
        <v>1.2402137099999999E-4</v>
      </c>
      <c r="O163" s="61">
        <v>1.5524899721203599E-5</v>
      </c>
    </row>
    <row r="164" spans="2:15" x14ac:dyDescent="0.2">
      <c r="B164" s="57" t="s">
        <v>1555</v>
      </c>
      <c r="C164" s="14" t="s">
        <v>1556</v>
      </c>
      <c r="D164" s="14" t="s">
        <v>222</v>
      </c>
      <c r="E164" s="14" t="s">
        <v>1055</v>
      </c>
      <c r="F164" s="21">
        <v>994</v>
      </c>
      <c r="G164" s="14" t="s">
        <v>1527</v>
      </c>
      <c r="H164" s="14" t="s">
        <v>50</v>
      </c>
      <c r="I164" s="23">
        <v>60349</v>
      </c>
      <c r="J164" s="26">
        <v>172</v>
      </c>
      <c r="K164" s="23">
        <v>0</v>
      </c>
      <c r="L164" s="23">
        <v>376.48361999999997</v>
      </c>
      <c r="M164" s="13">
        <v>2.2175172429999999E-3</v>
      </c>
      <c r="N164" s="13">
        <v>8.1480239600000004E-4</v>
      </c>
      <c r="O164" s="61">
        <v>1.0199633499999999E-4</v>
      </c>
    </row>
    <row r="165" spans="2:15" x14ac:dyDescent="0.2">
      <c r="B165" s="57" t="s">
        <v>1557</v>
      </c>
      <c r="C165" s="14" t="s">
        <v>1558</v>
      </c>
      <c r="D165" s="14" t="s">
        <v>1559</v>
      </c>
      <c r="E165" s="14" t="s">
        <v>1055</v>
      </c>
      <c r="F165" s="21">
        <v>994</v>
      </c>
      <c r="G165" s="14" t="s">
        <v>1065</v>
      </c>
      <c r="H165" s="14" t="s">
        <v>53</v>
      </c>
      <c r="I165" s="23">
        <v>188.89</v>
      </c>
      <c r="J165" s="26">
        <v>376</v>
      </c>
      <c r="K165" s="23">
        <v>0</v>
      </c>
      <c r="L165" s="23">
        <v>1.9453800000000001</v>
      </c>
      <c r="M165" s="13">
        <v>1.11561488E-4</v>
      </c>
      <c r="N165" s="13">
        <v>4.2102768952856601E-6</v>
      </c>
      <c r="O165" s="61">
        <v>5.2703921579282003E-7</v>
      </c>
    </row>
    <row r="166" spans="2:15" x14ac:dyDescent="0.2">
      <c r="B166" s="57" t="s">
        <v>1560</v>
      </c>
      <c r="C166" s="14" t="s">
        <v>1561</v>
      </c>
      <c r="D166" s="14" t="s">
        <v>210</v>
      </c>
      <c r="E166" s="14" t="s">
        <v>1055</v>
      </c>
      <c r="F166" s="21">
        <v>994</v>
      </c>
      <c r="G166" s="14" t="s">
        <v>1089</v>
      </c>
      <c r="H166" s="14" t="s">
        <v>50</v>
      </c>
      <c r="I166" s="23">
        <v>1710</v>
      </c>
      <c r="J166" s="26">
        <v>10097</v>
      </c>
      <c r="K166" s="23">
        <v>0</v>
      </c>
      <c r="L166" s="23">
        <v>626.23310000000004</v>
      </c>
      <c r="M166" s="13">
        <v>7.5083060569893096E-7</v>
      </c>
      <c r="N166" s="13">
        <v>1.3553211969999999E-3</v>
      </c>
      <c r="O166" s="61">
        <v>1.6965806199999999E-4</v>
      </c>
    </row>
    <row r="167" spans="2:15" x14ac:dyDescent="0.2">
      <c r="B167" s="57" t="s">
        <v>1562</v>
      </c>
      <c r="C167" s="14" t="s">
        <v>1563</v>
      </c>
      <c r="D167" s="14" t="s">
        <v>210</v>
      </c>
      <c r="E167" s="14" t="s">
        <v>1055</v>
      </c>
      <c r="F167" s="21">
        <v>994</v>
      </c>
      <c r="G167" s="14" t="s">
        <v>1089</v>
      </c>
      <c r="H167" s="14" t="s">
        <v>50</v>
      </c>
      <c r="I167" s="23">
        <v>33600</v>
      </c>
      <c r="J167" s="26">
        <v>2879</v>
      </c>
      <c r="K167" s="23">
        <v>0</v>
      </c>
      <c r="L167" s="23">
        <v>3508.5566899999999</v>
      </c>
      <c r="M167" s="13">
        <v>5.9506802393663702E-6</v>
      </c>
      <c r="N167" s="13">
        <v>7.593372589E-3</v>
      </c>
      <c r="O167" s="61">
        <v>9.5053252599999998E-4</v>
      </c>
    </row>
    <row r="168" spans="2:15" x14ac:dyDescent="0.2">
      <c r="B168" s="57" t="s">
        <v>1564</v>
      </c>
      <c r="C168" s="14" t="s">
        <v>1565</v>
      </c>
      <c r="D168" s="14" t="s">
        <v>210</v>
      </c>
      <c r="E168" s="14" t="s">
        <v>1055</v>
      </c>
      <c r="F168" s="21">
        <v>994</v>
      </c>
      <c r="G168" s="14" t="s">
        <v>1089</v>
      </c>
      <c r="H168" s="14" t="s">
        <v>50</v>
      </c>
      <c r="I168" s="23">
        <v>65230</v>
      </c>
      <c r="J168" s="26">
        <v>1427</v>
      </c>
      <c r="K168" s="23">
        <v>0</v>
      </c>
      <c r="L168" s="23">
        <v>3376.1280299999999</v>
      </c>
      <c r="M168" s="13">
        <v>2.0611193129138902E-5</v>
      </c>
      <c r="N168" s="13">
        <v>7.3067646629999998E-3</v>
      </c>
      <c r="O168" s="61">
        <v>9.1465516699999999E-4</v>
      </c>
    </row>
    <row r="169" spans="2:15" x14ac:dyDescent="0.2">
      <c r="B169" s="57" t="s">
        <v>1566</v>
      </c>
      <c r="C169" s="14" t="s">
        <v>1567</v>
      </c>
      <c r="D169" s="14" t="s">
        <v>222</v>
      </c>
      <c r="E169" s="14" t="s">
        <v>1055</v>
      </c>
      <c r="F169" s="21">
        <v>994</v>
      </c>
      <c r="G169" s="14" t="s">
        <v>1116</v>
      </c>
      <c r="H169" s="14" t="s">
        <v>50</v>
      </c>
      <c r="I169" s="23">
        <v>58318</v>
      </c>
      <c r="J169" s="25">
        <v>369.01</v>
      </c>
      <c r="K169" s="23">
        <v>12.5854</v>
      </c>
      <c r="L169" s="23">
        <v>793.11309000000006</v>
      </c>
      <c r="M169" s="13">
        <v>2.559295337E-3</v>
      </c>
      <c r="N169" s="13">
        <v>1.716490206E-3</v>
      </c>
      <c r="O169" s="61">
        <v>2.1486891999999999E-4</v>
      </c>
    </row>
    <row r="170" spans="2:15" x14ac:dyDescent="0.2">
      <c r="B170" s="57" t="s">
        <v>1568</v>
      </c>
      <c r="C170" s="14" t="s">
        <v>1569</v>
      </c>
      <c r="D170" s="14" t="s">
        <v>218</v>
      </c>
      <c r="E170" s="14" t="s">
        <v>1055</v>
      </c>
      <c r="F170" s="21">
        <v>994</v>
      </c>
      <c r="G170" s="14" t="s">
        <v>1531</v>
      </c>
      <c r="H170" s="14" t="s">
        <v>51</v>
      </c>
      <c r="I170" s="23">
        <v>20000</v>
      </c>
      <c r="J170" s="26">
        <v>2512</v>
      </c>
      <c r="K170" s="23">
        <v>0</v>
      </c>
      <c r="L170" s="23">
        <v>2015.4278400000001</v>
      </c>
      <c r="M170" s="13">
        <v>1.46994233E-4</v>
      </c>
      <c r="N170" s="13">
        <v>4.3618775090000002E-3</v>
      </c>
      <c r="O170" s="61">
        <v>5.4601646299999996E-4</v>
      </c>
    </row>
    <row r="171" spans="2:15" x14ac:dyDescent="0.2">
      <c r="B171" s="57" t="s">
        <v>1570</v>
      </c>
      <c r="C171" s="14" t="s">
        <v>1571</v>
      </c>
      <c r="D171" s="14" t="s">
        <v>1126</v>
      </c>
      <c r="E171" s="14" t="s">
        <v>1055</v>
      </c>
      <c r="F171" s="21">
        <v>994</v>
      </c>
      <c r="G171" s="14" t="s">
        <v>1572</v>
      </c>
      <c r="H171" s="14" t="s">
        <v>51</v>
      </c>
      <c r="I171" s="23">
        <v>1500</v>
      </c>
      <c r="J171" s="26">
        <v>16180</v>
      </c>
      <c r="K171" s="23">
        <v>0</v>
      </c>
      <c r="L171" s="23">
        <v>973.61532</v>
      </c>
      <c r="M171" s="13">
        <v>4.20023329775829E-5</v>
      </c>
      <c r="N171" s="13">
        <v>2.107141065E-3</v>
      </c>
      <c r="O171" s="61">
        <v>2.6377029399999999E-4</v>
      </c>
    </row>
    <row r="172" spans="2:15" x14ac:dyDescent="0.2">
      <c r="B172" s="57" t="s">
        <v>1573</v>
      </c>
      <c r="C172" s="14" t="s">
        <v>1574</v>
      </c>
      <c r="D172" s="14" t="s">
        <v>222</v>
      </c>
      <c r="E172" s="14" t="s">
        <v>1055</v>
      </c>
      <c r="F172" s="21">
        <v>994</v>
      </c>
      <c r="G172" s="14" t="s">
        <v>1572</v>
      </c>
      <c r="H172" s="14" t="s">
        <v>50</v>
      </c>
      <c r="I172" s="23">
        <v>5570</v>
      </c>
      <c r="J172" s="26">
        <v>9360</v>
      </c>
      <c r="K172" s="23">
        <v>0</v>
      </c>
      <c r="L172" s="23">
        <v>1890.9437</v>
      </c>
      <c r="M172" s="13">
        <v>9.8043997604769297E-5</v>
      </c>
      <c r="N172" s="13">
        <v>4.0924634620000001E-3</v>
      </c>
      <c r="O172" s="61">
        <v>5.1229142099999995E-4</v>
      </c>
    </row>
    <row r="173" spans="2:15" x14ac:dyDescent="0.2">
      <c r="B173" s="57" t="s">
        <v>1575</v>
      </c>
      <c r="C173" s="14" t="s">
        <v>1576</v>
      </c>
      <c r="D173" s="14" t="s">
        <v>210</v>
      </c>
      <c r="E173" s="14" t="s">
        <v>1055</v>
      </c>
      <c r="F173" s="21">
        <v>994</v>
      </c>
      <c r="G173" s="14" t="s">
        <v>1572</v>
      </c>
      <c r="H173" s="14" t="s">
        <v>50</v>
      </c>
      <c r="I173" s="23">
        <v>3120</v>
      </c>
      <c r="J173" s="26">
        <v>10400</v>
      </c>
      <c r="K173" s="23">
        <v>4.0624599999999997</v>
      </c>
      <c r="L173" s="23">
        <v>1180.9514200000001</v>
      </c>
      <c r="M173" s="13">
        <v>6.0157169884409599E-7</v>
      </c>
      <c r="N173" s="13">
        <v>2.555866965E-3</v>
      </c>
      <c r="O173" s="61">
        <v>3.1994145599999999E-4</v>
      </c>
    </row>
    <row r="174" spans="2:15" x14ac:dyDescent="0.2">
      <c r="B174" s="57" t="s">
        <v>1577</v>
      </c>
      <c r="C174" s="14" t="s">
        <v>1578</v>
      </c>
      <c r="D174" s="14" t="s">
        <v>218</v>
      </c>
      <c r="E174" s="14" t="s">
        <v>1055</v>
      </c>
      <c r="F174" s="21">
        <v>994</v>
      </c>
      <c r="G174" s="14" t="s">
        <v>1579</v>
      </c>
      <c r="H174" s="14" t="s">
        <v>50</v>
      </c>
      <c r="I174" s="23">
        <v>500000</v>
      </c>
      <c r="J174" s="25">
        <v>9.99</v>
      </c>
      <c r="K174" s="23">
        <v>0</v>
      </c>
      <c r="L174" s="23">
        <v>181.16865000000001</v>
      </c>
      <c r="M174" s="13">
        <v>9.2218913010000004E-3</v>
      </c>
      <c r="N174" s="13">
        <v>3.9209315400000002E-4</v>
      </c>
      <c r="O174" s="61">
        <v>4.9081918813930403E-5</v>
      </c>
    </row>
    <row r="175" spans="2:15" x14ac:dyDescent="0.2">
      <c r="B175" s="57" t="s">
        <v>1580</v>
      </c>
      <c r="C175" s="14" t="s">
        <v>1581</v>
      </c>
      <c r="D175" s="14" t="s">
        <v>218</v>
      </c>
      <c r="E175" s="14" t="s">
        <v>1055</v>
      </c>
      <c r="F175" s="21">
        <v>994</v>
      </c>
      <c r="G175" s="14" t="s">
        <v>1542</v>
      </c>
      <c r="H175" s="14" t="s">
        <v>50</v>
      </c>
      <c r="I175" s="23">
        <v>21111.11</v>
      </c>
      <c r="J175" s="26">
        <v>305</v>
      </c>
      <c r="K175" s="23">
        <v>0</v>
      </c>
      <c r="L175" s="23">
        <v>233.53849</v>
      </c>
      <c r="M175" s="13">
        <v>2.0219723479999998E-3</v>
      </c>
      <c r="N175" s="13">
        <v>5.0543426399999995E-4</v>
      </c>
      <c r="O175" s="61">
        <v>6.3269871504302203E-5</v>
      </c>
    </row>
    <row r="176" spans="2:15" x14ac:dyDescent="0.2">
      <c r="B176" s="57" t="s">
        <v>1582</v>
      </c>
      <c r="C176" s="14" t="s">
        <v>1583</v>
      </c>
      <c r="D176" s="14" t="s">
        <v>222</v>
      </c>
      <c r="E176" s="14" t="s">
        <v>1055</v>
      </c>
      <c r="F176" s="21">
        <v>994</v>
      </c>
      <c r="G176" s="14" t="s">
        <v>1542</v>
      </c>
      <c r="H176" s="14" t="s">
        <v>50</v>
      </c>
      <c r="I176" s="23">
        <v>6</v>
      </c>
      <c r="J176" s="25">
        <v>12.94</v>
      </c>
      <c r="K176" s="23">
        <v>0</v>
      </c>
      <c r="L176" s="23">
        <v>2.82E-3</v>
      </c>
      <c r="M176" s="13">
        <v>1.33723937984543E-7</v>
      </c>
      <c r="N176" s="13">
        <v>6.1031679387603202E-9</v>
      </c>
      <c r="O176" s="61">
        <v>7.6398985726991796E-10</v>
      </c>
    </row>
    <row r="177" spans="2:15" ht="13.5" thickBot="1" x14ac:dyDescent="0.25">
      <c r="B177" s="57" t="s">
        <v>1584</v>
      </c>
      <c r="C177" s="14" t="s">
        <v>1585</v>
      </c>
      <c r="D177" s="14" t="s">
        <v>215</v>
      </c>
      <c r="E177" s="14" t="s">
        <v>1055</v>
      </c>
      <c r="F177" s="21">
        <v>994</v>
      </c>
      <c r="G177" s="14" t="s">
        <v>1148</v>
      </c>
      <c r="H177" s="14" t="s">
        <v>51</v>
      </c>
      <c r="I177" s="23">
        <v>19550</v>
      </c>
      <c r="J177" s="26">
        <v>4118</v>
      </c>
      <c r="K177" s="23">
        <v>0</v>
      </c>
      <c r="L177" s="23">
        <v>3229.6147999999998</v>
      </c>
      <c r="M177" s="13">
        <v>2.6282490877350801E-5</v>
      </c>
      <c r="N177" s="13">
        <v>6.9896742909999997E-3</v>
      </c>
      <c r="O177" s="61">
        <v>8.7496203900000002E-4</v>
      </c>
    </row>
    <row r="178" spans="2:15" x14ac:dyDescent="0.2">
      <c r="B178" s="71" t="s">
        <v>1586</v>
      </c>
      <c r="C178" s="72" t="s">
        <v>1587</v>
      </c>
      <c r="D178" s="72" t="s">
        <v>222</v>
      </c>
      <c r="E178" s="72" t="s">
        <v>1055</v>
      </c>
      <c r="F178" s="80">
        <v>994</v>
      </c>
      <c r="G178" s="72" t="s">
        <v>1148</v>
      </c>
      <c r="H178" s="72" t="s">
        <v>50</v>
      </c>
      <c r="I178" s="73">
        <v>223699.86</v>
      </c>
      <c r="J178" s="79">
        <v>17.809999999999999</v>
      </c>
      <c r="K178" s="73">
        <v>0</v>
      </c>
      <c r="L178" s="73">
        <v>144.50310999999999</v>
      </c>
      <c r="M178" s="74">
        <v>2.2438717810000001E-3</v>
      </c>
      <c r="N178" s="74">
        <v>3.1273998100000001E-4</v>
      </c>
      <c r="O178" s="75">
        <v>3.9148549781545801E-5</v>
      </c>
    </row>
    <row r="179" spans="2:15" ht="12.75" hidden="1" customHeight="1" x14ac:dyDescent="0.2"/>
    <row r="180" spans="2:15" ht="12.75" hidden="1" customHeight="1" x14ac:dyDescent="0.2"/>
    <row r="181" spans="2:15" ht="12.75" hidden="1" customHeight="1" x14ac:dyDescent="0.2"/>
    <row r="182" spans="2:15" ht="12.75" hidden="1" customHeight="1" x14ac:dyDescent="0.2"/>
    <row r="183" spans="2:15" ht="12.75" hidden="1" customHeight="1" x14ac:dyDescent="0.2"/>
    <row r="184" spans="2:15" ht="12.75" hidden="1" customHeight="1" x14ac:dyDescent="0.2"/>
    <row r="185" spans="2:15" ht="12.75" hidden="1" customHeight="1" x14ac:dyDescent="0.2"/>
    <row r="186" spans="2:15" ht="12.75" hidden="1" customHeight="1" x14ac:dyDescent="0.2"/>
    <row r="187" spans="2:15" ht="12.75" hidden="1" customHeight="1" x14ac:dyDescent="0.2"/>
    <row r="188" spans="2:15" ht="12.75" hidden="1" customHeight="1" x14ac:dyDescent="0.2"/>
    <row r="189" spans="2:15" ht="12.75" hidden="1" customHeight="1" x14ac:dyDescent="0.2"/>
    <row r="190" spans="2:15" ht="12.75" hidden="1" customHeight="1" x14ac:dyDescent="0.2"/>
    <row r="191" spans="2:15" ht="12.75" hidden="1" customHeight="1" x14ac:dyDescent="0.2"/>
    <row r="192" spans="2:15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12538</v>
      </c>
    </row>
    <row r="6" spans="2:14" ht="12.75" customHeight="1" x14ac:dyDescent="0.2">
      <c r="B6" s="44" t="s">
        <v>1588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</row>
    <row r="7" spans="2:14" ht="12.75" customHeight="1" x14ac:dyDescent="0.2">
      <c r="B7" s="47" t="s">
        <v>1589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9"/>
    </row>
    <row r="8" spans="2:14" ht="12.75" customHeight="1" x14ac:dyDescent="0.2">
      <c r="B8" s="4" t="s">
        <v>71</v>
      </c>
      <c r="C8" s="4" t="s">
        <v>72</v>
      </c>
      <c r="D8" s="4" t="s">
        <v>138</v>
      </c>
      <c r="E8" s="4" t="s">
        <v>73</v>
      </c>
      <c r="F8" s="4" t="s">
        <v>228</v>
      </c>
      <c r="G8" s="4" t="s">
        <v>76</v>
      </c>
      <c r="H8" s="4" t="s">
        <v>141</v>
      </c>
      <c r="I8" s="4" t="s">
        <v>142</v>
      </c>
      <c r="J8" s="4" t="s">
        <v>143</v>
      </c>
      <c r="K8" s="4" t="s">
        <v>79</v>
      </c>
      <c r="L8" s="4" t="s">
        <v>144</v>
      </c>
      <c r="M8" s="4" t="s">
        <v>80</v>
      </c>
      <c r="N8" s="4" t="s">
        <v>230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148</v>
      </c>
      <c r="I9" s="6" t="s">
        <v>149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</row>
    <row r="11" spans="2:14" ht="12.75" customHeight="1" x14ac:dyDescent="0.2">
      <c r="B11" s="18" t="s">
        <v>1590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1591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1592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1593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1594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1595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1596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1597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1598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1599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1600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1601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1602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0" width="13.7109375" bestFit="1" customWidth="1"/>
    <col min="11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12538</v>
      </c>
    </row>
    <row r="5" spans="2:15" ht="12.75" customHeight="1" x14ac:dyDescent="0.2"/>
    <row r="6" spans="2:15" ht="12.75" customHeight="1" thickBot="1" x14ac:dyDescent="0.25">
      <c r="B6" s="62" t="s">
        <v>1603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  <c r="M6" s="64" t="s">
        <v>2487</v>
      </c>
      <c r="N6" s="64" t="s">
        <v>2488</v>
      </c>
      <c r="O6" s="64" t="s">
        <v>2489</v>
      </c>
    </row>
    <row r="7" spans="2:15" ht="12.75" customHeight="1" thickBot="1" x14ac:dyDescent="0.25">
      <c r="B7" s="70" t="s">
        <v>1604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  <c r="M7" s="76" t="s">
        <v>2477</v>
      </c>
      <c r="N7" s="76" t="s">
        <v>2477</v>
      </c>
      <c r="O7" s="76" t="s">
        <v>2477</v>
      </c>
    </row>
    <row r="8" spans="2:15" ht="12.75" customHeight="1" x14ac:dyDescent="0.2">
      <c r="B8" s="55" t="s">
        <v>71</v>
      </c>
      <c r="C8" s="4" t="s">
        <v>72</v>
      </c>
      <c r="D8" s="4" t="s">
        <v>138</v>
      </c>
      <c r="E8" s="4" t="s">
        <v>73</v>
      </c>
      <c r="F8" s="4" t="s">
        <v>228</v>
      </c>
      <c r="G8" s="4" t="s">
        <v>74</v>
      </c>
      <c r="H8" s="4" t="s">
        <v>75</v>
      </c>
      <c r="I8" s="4" t="s">
        <v>76</v>
      </c>
      <c r="J8" s="4" t="s">
        <v>141</v>
      </c>
      <c r="K8" s="4" t="s">
        <v>142</v>
      </c>
      <c r="L8" s="4" t="s">
        <v>79</v>
      </c>
      <c r="M8" s="4" t="s">
        <v>144</v>
      </c>
      <c r="N8" s="4" t="s">
        <v>80</v>
      </c>
      <c r="O8" s="58" t="s">
        <v>230</v>
      </c>
    </row>
    <row r="9" spans="2:15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52" t="s">
        <v>2477</v>
      </c>
      <c r="H9" s="52" t="s">
        <v>2477</v>
      </c>
      <c r="I9" s="52" t="s">
        <v>2477</v>
      </c>
      <c r="J9" s="6" t="s">
        <v>148</v>
      </c>
      <c r="K9" s="6" t="s">
        <v>149</v>
      </c>
      <c r="L9" s="6" t="s">
        <v>11</v>
      </c>
      <c r="M9" s="6" t="s">
        <v>12</v>
      </c>
      <c r="N9" s="6" t="s">
        <v>12</v>
      </c>
      <c r="O9" s="59" t="s">
        <v>12</v>
      </c>
    </row>
    <row r="10" spans="2:15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59" t="s">
        <v>152</v>
      </c>
    </row>
    <row r="11" spans="2:15" ht="12.75" customHeight="1" x14ac:dyDescent="0.2">
      <c r="B11" s="56" t="s">
        <v>1605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53" t="s">
        <v>2477</v>
      </c>
      <c r="J11" s="53" t="s">
        <v>2477</v>
      </c>
      <c r="K11" s="53" t="s">
        <v>2477</v>
      </c>
      <c r="L11" s="22">
        <v>16241.875249999999</v>
      </c>
      <c r="M11" s="53" t="s">
        <v>2477</v>
      </c>
      <c r="N11" s="20">
        <v>1</v>
      </c>
      <c r="O11" s="60">
        <v>4.4002226780000004E-3</v>
      </c>
    </row>
    <row r="12" spans="2:15" ht="12.75" customHeight="1" x14ac:dyDescent="0.2">
      <c r="B12" s="56" t="s">
        <v>1606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53" t="s">
        <v>2477</v>
      </c>
      <c r="J12" s="53" t="s">
        <v>2477</v>
      </c>
      <c r="K12" s="53" t="s">
        <v>2477</v>
      </c>
      <c r="L12" s="22">
        <v>14274.165000000001</v>
      </c>
      <c r="M12" s="53" t="s">
        <v>2477</v>
      </c>
      <c r="N12" s="20">
        <v>0.87884956510699996</v>
      </c>
      <c r="O12" s="60">
        <v>3.8671337869999999E-3</v>
      </c>
    </row>
    <row r="13" spans="2:15" ht="12.75" customHeight="1" x14ac:dyDescent="0.2">
      <c r="B13" s="56" t="s">
        <v>1607</v>
      </c>
      <c r="C13" s="53" t="s">
        <v>2477</v>
      </c>
      <c r="D13" s="53" t="s">
        <v>2477</v>
      </c>
      <c r="E13" s="53" t="s">
        <v>2477</v>
      </c>
      <c r="F13" s="53" t="s">
        <v>2477</v>
      </c>
      <c r="G13" s="53" t="s">
        <v>2477</v>
      </c>
      <c r="H13" s="53" t="s">
        <v>2477</v>
      </c>
      <c r="I13" s="53" t="s">
        <v>2477</v>
      </c>
      <c r="J13" s="53" t="s">
        <v>2477</v>
      </c>
      <c r="K13" s="53" t="s">
        <v>2477</v>
      </c>
      <c r="L13" s="53" t="s">
        <v>2477</v>
      </c>
      <c r="M13" s="53" t="s">
        <v>2477</v>
      </c>
      <c r="N13" s="53" t="s">
        <v>2477</v>
      </c>
      <c r="O13" s="67" t="s">
        <v>2477</v>
      </c>
    </row>
    <row r="14" spans="2:15" ht="12.75" customHeight="1" x14ac:dyDescent="0.2">
      <c r="B14" s="56" t="s">
        <v>1608</v>
      </c>
      <c r="C14" s="53" t="s">
        <v>2477</v>
      </c>
      <c r="D14" s="53" t="s">
        <v>2477</v>
      </c>
      <c r="E14" s="53" t="s">
        <v>2477</v>
      </c>
      <c r="F14" s="53" t="s">
        <v>2477</v>
      </c>
      <c r="G14" s="53" t="s">
        <v>2477</v>
      </c>
      <c r="H14" s="53" t="s">
        <v>2477</v>
      </c>
      <c r="I14" s="53" t="s">
        <v>2477</v>
      </c>
      <c r="J14" s="53" t="s">
        <v>2477</v>
      </c>
      <c r="K14" s="53" t="s">
        <v>2477</v>
      </c>
      <c r="L14" s="53" t="s">
        <v>2477</v>
      </c>
      <c r="M14" s="53" t="s">
        <v>2477</v>
      </c>
      <c r="N14" s="53" t="s">
        <v>2477</v>
      </c>
      <c r="O14" s="67" t="s">
        <v>2477</v>
      </c>
    </row>
    <row r="15" spans="2:15" ht="12.75" customHeight="1" x14ac:dyDescent="0.2">
      <c r="B15" s="56" t="s">
        <v>1609</v>
      </c>
      <c r="C15" s="53" t="s">
        <v>2477</v>
      </c>
      <c r="D15" s="53" t="s">
        <v>2477</v>
      </c>
      <c r="E15" s="53" t="s">
        <v>2477</v>
      </c>
      <c r="F15" s="53" t="s">
        <v>2477</v>
      </c>
      <c r="G15" s="53" t="s">
        <v>2477</v>
      </c>
      <c r="H15" s="53" t="s">
        <v>2477</v>
      </c>
      <c r="I15" s="53" t="s">
        <v>2477</v>
      </c>
      <c r="J15" s="53" t="s">
        <v>2477</v>
      </c>
      <c r="K15" s="53" t="s">
        <v>2477</v>
      </c>
      <c r="L15" s="22">
        <v>14274.165000000001</v>
      </c>
      <c r="M15" s="53" t="s">
        <v>2477</v>
      </c>
      <c r="N15" s="20">
        <v>0.87884956510699996</v>
      </c>
      <c r="O15" s="60">
        <v>3.8671337869999999E-3</v>
      </c>
    </row>
    <row r="16" spans="2:15" ht="12.75" customHeight="1" x14ac:dyDescent="0.2">
      <c r="B16" s="57" t="s">
        <v>1610</v>
      </c>
      <c r="C16" s="14" t="s">
        <v>1611</v>
      </c>
      <c r="D16" s="14" t="s">
        <v>162</v>
      </c>
      <c r="E16" s="21">
        <v>5084</v>
      </c>
      <c r="F16" s="14" t="s">
        <v>1612</v>
      </c>
      <c r="G16" s="14" t="s">
        <v>241</v>
      </c>
      <c r="H16" s="14" t="s">
        <v>242</v>
      </c>
      <c r="I16" s="14" t="s">
        <v>49</v>
      </c>
      <c r="J16" s="23">
        <v>7493000</v>
      </c>
      <c r="K16" s="23">
        <v>190.5</v>
      </c>
      <c r="L16" s="23">
        <v>14274.165000000001</v>
      </c>
      <c r="M16" s="13">
        <v>6.6904924509999996E-3</v>
      </c>
      <c r="N16" s="13">
        <v>0.87884956510699996</v>
      </c>
      <c r="O16" s="61">
        <v>3.8671337869999999E-3</v>
      </c>
    </row>
    <row r="17" spans="2:15" ht="12.75" customHeight="1" x14ac:dyDescent="0.2">
      <c r="B17" s="56" t="s">
        <v>1613</v>
      </c>
      <c r="C17" s="53" t="s">
        <v>2477</v>
      </c>
      <c r="D17" s="53" t="s">
        <v>2477</v>
      </c>
      <c r="E17" s="53" t="s">
        <v>2477</v>
      </c>
      <c r="F17" s="53" t="s">
        <v>2477</v>
      </c>
      <c r="G17" s="53" t="s">
        <v>2477</v>
      </c>
      <c r="H17" s="53" t="s">
        <v>2477</v>
      </c>
      <c r="I17" s="53" t="s">
        <v>2477</v>
      </c>
      <c r="J17" s="53" t="s">
        <v>2477</v>
      </c>
      <c r="K17" s="53" t="s">
        <v>2477</v>
      </c>
      <c r="L17" s="53" t="s">
        <v>2477</v>
      </c>
      <c r="M17" s="53" t="s">
        <v>2477</v>
      </c>
      <c r="N17" s="53" t="s">
        <v>2477</v>
      </c>
      <c r="O17" s="67" t="s">
        <v>2477</v>
      </c>
    </row>
    <row r="18" spans="2:15" ht="12.75" customHeight="1" x14ac:dyDescent="0.2">
      <c r="B18" s="56" t="s">
        <v>1614</v>
      </c>
      <c r="C18" s="53" t="s">
        <v>2477</v>
      </c>
      <c r="D18" s="53" t="s">
        <v>2477</v>
      </c>
      <c r="E18" s="53" t="s">
        <v>2477</v>
      </c>
      <c r="F18" s="53" t="s">
        <v>2477</v>
      </c>
      <c r="G18" s="53" t="s">
        <v>2477</v>
      </c>
      <c r="H18" s="53" t="s">
        <v>2477</v>
      </c>
      <c r="I18" s="53" t="s">
        <v>2477</v>
      </c>
      <c r="J18" s="53" t="s">
        <v>2477</v>
      </c>
      <c r="K18" s="53" t="s">
        <v>2477</v>
      </c>
      <c r="L18" s="22">
        <v>1967.7102500000001</v>
      </c>
      <c r="M18" s="53" t="s">
        <v>2477</v>
      </c>
      <c r="N18" s="20">
        <v>0.121150434892</v>
      </c>
      <c r="O18" s="60">
        <v>5.3308889100000005E-4</v>
      </c>
    </row>
    <row r="19" spans="2:15" ht="12.75" customHeight="1" x14ac:dyDescent="0.2">
      <c r="B19" s="56" t="s">
        <v>1615</v>
      </c>
      <c r="C19" s="53" t="s">
        <v>2477</v>
      </c>
      <c r="D19" s="53" t="s">
        <v>2477</v>
      </c>
      <c r="E19" s="53" t="s">
        <v>2477</v>
      </c>
      <c r="F19" s="53" t="s">
        <v>2477</v>
      </c>
      <c r="G19" s="53" t="s">
        <v>2477</v>
      </c>
      <c r="H19" s="53" t="s">
        <v>2477</v>
      </c>
      <c r="I19" s="53" t="s">
        <v>2477</v>
      </c>
      <c r="J19" s="53" t="s">
        <v>2477</v>
      </c>
      <c r="K19" s="53" t="s">
        <v>2477</v>
      </c>
      <c r="L19" s="53" t="s">
        <v>2477</v>
      </c>
      <c r="M19" s="53" t="s">
        <v>2477</v>
      </c>
      <c r="N19" s="53" t="s">
        <v>2477</v>
      </c>
      <c r="O19" s="67" t="s">
        <v>2477</v>
      </c>
    </row>
    <row r="20" spans="2:15" ht="12.75" customHeight="1" x14ac:dyDescent="0.2">
      <c r="B20" s="56" t="s">
        <v>1616</v>
      </c>
      <c r="C20" s="53" t="s">
        <v>2477</v>
      </c>
      <c r="D20" s="53" t="s">
        <v>2477</v>
      </c>
      <c r="E20" s="53" t="s">
        <v>2477</v>
      </c>
      <c r="F20" s="53" t="s">
        <v>2477</v>
      </c>
      <c r="G20" s="53" t="s">
        <v>2477</v>
      </c>
      <c r="H20" s="53" t="s">
        <v>2477</v>
      </c>
      <c r="I20" s="53" t="s">
        <v>2477</v>
      </c>
      <c r="J20" s="53" t="s">
        <v>2477</v>
      </c>
      <c r="K20" s="53" t="s">
        <v>2477</v>
      </c>
      <c r="L20" s="53" t="s">
        <v>2477</v>
      </c>
      <c r="M20" s="53" t="s">
        <v>2477</v>
      </c>
      <c r="N20" s="53" t="s">
        <v>2477</v>
      </c>
      <c r="O20" s="67" t="s">
        <v>2477</v>
      </c>
    </row>
    <row r="21" spans="2:15" ht="12.75" customHeight="1" x14ac:dyDescent="0.2">
      <c r="B21" s="56" t="s">
        <v>1617</v>
      </c>
      <c r="C21" s="53" t="s">
        <v>2477</v>
      </c>
      <c r="D21" s="53" t="s">
        <v>2477</v>
      </c>
      <c r="E21" s="53" t="s">
        <v>2477</v>
      </c>
      <c r="F21" s="53" t="s">
        <v>2477</v>
      </c>
      <c r="G21" s="53" t="s">
        <v>2477</v>
      </c>
      <c r="H21" s="53" t="s">
        <v>2477</v>
      </c>
      <c r="I21" s="53" t="s">
        <v>2477</v>
      </c>
      <c r="J21" s="53" t="s">
        <v>2477</v>
      </c>
      <c r="K21" s="53" t="s">
        <v>2477</v>
      </c>
      <c r="L21" s="53" t="s">
        <v>2477</v>
      </c>
      <c r="M21" s="53" t="s">
        <v>2477</v>
      </c>
      <c r="N21" s="53" t="s">
        <v>2477</v>
      </c>
      <c r="O21" s="67" t="s">
        <v>2477</v>
      </c>
    </row>
    <row r="22" spans="2:15" ht="12.75" customHeight="1" thickBot="1" x14ac:dyDescent="0.25">
      <c r="B22" s="56" t="s">
        <v>1618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53" t="s">
        <v>2477</v>
      </c>
      <c r="I22" s="53" t="s">
        <v>2477</v>
      </c>
      <c r="J22" s="53" t="s">
        <v>2477</v>
      </c>
      <c r="K22" s="53" t="s">
        <v>2477</v>
      </c>
      <c r="L22" s="22">
        <v>1967.7102500000001</v>
      </c>
      <c r="M22" s="53" t="s">
        <v>2477</v>
      </c>
      <c r="N22" s="20">
        <v>0.121150434892</v>
      </c>
      <c r="O22" s="60">
        <v>5.3308889100000005E-4</v>
      </c>
    </row>
    <row r="23" spans="2:15" ht="12.75" customHeight="1" x14ac:dyDescent="0.2">
      <c r="B23" s="71" t="s">
        <v>1619</v>
      </c>
      <c r="C23" s="72" t="s">
        <v>1620</v>
      </c>
      <c r="D23" s="72" t="s">
        <v>218</v>
      </c>
      <c r="E23" s="80">
        <v>994</v>
      </c>
      <c r="F23" s="72" t="s">
        <v>65</v>
      </c>
      <c r="G23" s="72" t="s">
        <v>241</v>
      </c>
      <c r="H23" s="72" t="s">
        <v>242</v>
      </c>
      <c r="I23" s="72" t="s">
        <v>50</v>
      </c>
      <c r="J23" s="73">
        <v>450</v>
      </c>
      <c r="K23" s="73">
        <v>120559.4</v>
      </c>
      <c r="L23" s="73">
        <v>1967.7102500000001</v>
      </c>
      <c r="M23" s="74">
        <v>1.1618600087000001E-2</v>
      </c>
      <c r="N23" s="74">
        <v>0.121150434892</v>
      </c>
      <c r="O23" s="75">
        <v>5.3308889100000005E-4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12538</v>
      </c>
    </row>
    <row r="5" spans="2:12" ht="12.75" customHeight="1" x14ac:dyDescent="0.2"/>
    <row r="6" spans="2:12" ht="12.75" customHeight="1" thickBot="1" x14ac:dyDescent="0.25">
      <c r="B6" s="62" t="s">
        <v>1621</v>
      </c>
      <c r="C6" s="64" t="s">
        <v>2477</v>
      </c>
      <c r="D6" s="64" t="s">
        <v>2478</v>
      </c>
      <c r="E6" s="64" t="s">
        <v>2479</v>
      </c>
      <c r="F6" s="64" t="s">
        <v>2480</v>
      </c>
      <c r="G6" s="64" t="s">
        <v>2481</v>
      </c>
      <c r="H6" s="64" t="s">
        <v>2482</v>
      </c>
      <c r="I6" s="64" t="s">
        <v>2483</v>
      </c>
      <c r="J6" s="64" t="s">
        <v>2484</v>
      </c>
      <c r="K6" s="64" t="s">
        <v>2485</v>
      </c>
      <c r="L6" s="64" t="s">
        <v>2486</v>
      </c>
    </row>
    <row r="7" spans="2:12" ht="12.75" customHeight="1" thickBot="1" x14ac:dyDescent="0.25">
      <c r="B7" s="70" t="s">
        <v>1622</v>
      </c>
      <c r="C7" s="76" t="s">
        <v>2477</v>
      </c>
      <c r="D7" s="76" t="s">
        <v>2477</v>
      </c>
      <c r="E7" s="76" t="s">
        <v>2477</v>
      </c>
      <c r="F7" s="76" t="s">
        <v>2477</v>
      </c>
      <c r="G7" s="76" t="s">
        <v>2477</v>
      </c>
      <c r="H7" s="76" t="s">
        <v>2477</v>
      </c>
      <c r="I7" s="76" t="s">
        <v>2477</v>
      </c>
      <c r="J7" s="76" t="s">
        <v>2477</v>
      </c>
      <c r="K7" s="76" t="s">
        <v>2477</v>
      </c>
      <c r="L7" s="76" t="s">
        <v>2477</v>
      </c>
    </row>
    <row r="8" spans="2:12" ht="12.75" customHeight="1" x14ac:dyDescent="0.2">
      <c r="B8" s="55" t="s">
        <v>71</v>
      </c>
      <c r="C8" s="4" t="s">
        <v>72</v>
      </c>
      <c r="D8" s="4" t="s">
        <v>138</v>
      </c>
      <c r="E8" s="4" t="s">
        <v>228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58" t="s">
        <v>230</v>
      </c>
    </row>
    <row r="9" spans="2:12" ht="12.75" customHeight="1" x14ac:dyDescent="0.2">
      <c r="B9" s="66" t="s">
        <v>2477</v>
      </c>
      <c r="C9" s="52" t="s">
        <v>2477</v>
      </c>
      <c r="D9" s="52" t="s">
        <v>2477</v>
      </c>
      <c r="E9" s="52" t="s">
        <v>2477</v>
      </c>
      <c r="F9" s="52" t="s">
        <v>2477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59" t="s">
        <v>12</v>
      </c>
    </row>
    <row r="10" spans="2:12" ht="12.75" customHeight="1" x14ac:dyDescent="0.2">
      <c r="B10" s="66" t="s">
        <v>2477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59" t="s">
        <v>89</v>
      </c>
    </row>
    <row r="11" spans="2:12" ht="12.75" customHeight="1" x14ac:dyDescent="0.2">
      <c r="B11" s="56" t="s">
        <v>1623</v>
      </c>
      <c r="C11" s="53" t="s">
        <v>2477</v>
      </c>
      <c r="D11" s="53" t="s">
        <v>2477</v>
      </c>
      <c r="E11" s="53" t="s">
        <v>2477</v>
      </c>
      <c r="F11" s="53" t="s">
        <v>2477</v>
      </c>
      <c r="G11" s="53" t="s">
        <v>2477</v>
      </c>
      <c r="H11" s="53" t="s">
        <v>2477</v>
      </c>
      <c r="I11" s="22">
        <v>423.73036000000002</v>
      </c>
      <c r="J11" s="53" t="s">
        <v>2477</v>
      </c>
      <c r="K11" s="20">
        <v>1</v>
      </c>
      <c r="L11" s="60">
        <v>1.14796346E-4</v>
      </c>
    </row>
    <row r="12" spans="2:12" ht="12.75" customHeight="1" x14ac:dyDescent="0.2">
      <c r="B12" s="56" t="s">
        <v>1624</v>
      </c>
      <c r="C12" s="53" t="s">
        <v>2477</v>
      </c>
      <c r="D12" s="53" t="s">
        <v>2477</v>
      </c>
      <c r="E12" s="53" t="s">
        <v>2477</v>
      </c>
      <c r="F12" s="53" t="s">
        <v>2477</v>
      </c>
      <c r="G12" s="53" t="s">
        <v>2477</v>
      </c>
      <c r="H12" s="53" t="s">
        <v>2477</v>
      </c>
      <c r="I12" s="22">
        <v>402.59129999999999</v>
      </c>
      <c r="J12" s="53" t="s">
        <v>2477</v>
      </c>
      <c r="K12" s="20">
        <v>0.95011200047099997</v>
      </c>
      <c r="L12" s="60">
        <v>1.09069386E-4</v>
      </c>
    </row>
    <row r="13" spans="2:12" ht="12.75" customHeight="1" x14ac:dyDescent="0.2">
      <c r="B13" s="57" t="s">
        <v>1625</v>
      </c>
      <c r="C13" s="14" t="s">
        <v>1626</v>
      </c>
      <c r="D13" s="14" t="s">
        <v>162</v>
      </c>
      <c r="E13" s="14" t="s">
        <v>518</v>
      </c>
      <c r="F13" s="14" t="s">
        <v>49</v>
      </c>
      <c r="G13" s="23">
        <v>54350</v>
      </c>
      <c r="H13" s="23">
        <v>1</v>
      </c>
      <c r="I13" s="23">
        <v>0.54349999999999998</v>
      </c>
      <c r="J13" s="13">
        <v>3.0023178888000001E-2</v>
      </c>
      <c r="K13" s="13">
        <v>1.282655318E-3</v>
      </c>
      <c r="L13" s="61">
        <v>1.47244144477376E-7</v>
      </c>
    </row>
    <row r="14" spans="2:12" ht="12.75" customHeight="1" x14ac:dyDescent="0.2">
      <c r="B14" s="57" t="s">
        <v>1627</v>
      </c>
      <c r="C14" s="14" t="s">
        <v>1628</v>
      </c>
      <c r="D14" s="14" t="s">
        <v>162</v>
      </c>
      <c r="E14" s="14" t="s">
        <v>1629</v>
      </c>
      <c r="F14" s="14" t="s">
        <v>49</v>
      </c>
      <c r="G14" s="23">
        <v>152000</v>
      </c>
      <c r="H14" s="23">
        <v>1</v>
      </c>
      <c r="I14" s="23">
        <v>1.52</v>
      </c>
      <c r="J14" s="13">
        <v>2.9489168065000002E-2</v>
      </c>
      <c r="K14" s="13">
        <v>3.5871869079999999E-3</v>
      </c>
      <c r="L14" s="61">
        <v>4.1179595143626802E-7</v>
      </c>
    </row>
    <row r="15" spans="2:12" ht="12.75" customHeight="1" x14ac:dyDescent="0.2">
      <c r="B15" s="57" t="s">
        <v>1630</v>
      </c>
      <c r="C15" s="14" t="s">
        <v>1631</v>
      </c>
      <c r="D15" s="14" t="s">
        <v>162</v>
      </c>
      <c r="E15" s="14" t="s">
        <v>240</v>
      </c>
      <c r="F15" s="14" t="s">
        <v>49</v>
      </c>
      <c r="G15" s="23">
        <v>117375</v>
      </c>
      <c r="H15" s="23">
        <v>17.8</v>
      </c>
      <c r="I15" s="23">
        <v>20.892749999999999</v>
      </c>
      <c r="J15" s="13">
        <v>1.1267990985E-2</v>
      </c>
      <c r="K15" s="13">
        <v>4.9306710050000001E-2</v>
      </c>
      <c r="L15" s="61">
        <v>5.6602301739276897E-6</v>
      </c>
    </row>
    <row r="16" spans="2:12" ht="12.75" customHeight="1" x14ac:dyDescent="0.2">
      <c r="B16" s="57" t="s">
        <v>1632</v>
      </c>
      <c r="C16" s="14" t="s">
        <v>1633</v>
      </c>
      <c r="D16" s="14" t="s">
        <v>162</v>
      </c>
      <c r="E16" s="14" t="s">
        <v>1458</v>
      </c>
      <c r="F16" s="14" t="s">
        <v>49</v>
      </c>
      <c r="G16" s="23">
        <v>4800</v>
      </c>
      <c r="H16" s="23">
        <v>90</v>
      </c>
      <c r="I16" s="23">
        <v>4.32</v>
      </c>
      <c r="J16" s="13">
        <v>1.4545454539999999E-3</v>
      </c>
      <c r="K16" s="13">
        <v>1.0195162791000001E-2</v>
      </c>
      <c r="L16" s="61">
        <v>1.17036744092413E-6</v>
      </c>
    </row>
    <row r="17" spans="2:12" ht="12.75" customHeight="1" x14ac:dyDescent="0.2">
      <c r="B17" s="57" t="s">
        <v>1634</v>
      </c>
      <c r="C17" s="14" t="s">
        <v>1635</v>
      </c>
      <c r="D17" s="14" t="s">
        <v>162</v>
      </c>
      <c r="E17" s="14" t="s">
        <v>1466</v>
      </c>
      <c r="F17" s="14" t="s">
        <v>49</v>
      </c>
      <c r="G17" s="23">
        <v>323830</v>
      </c>
      <c r="H17" s="23">
        <v>27.8</v>
      </c>
      <c r="I17" s="23">
        <v>90.024739999999994</v>
      </c>
      <c r="J17" s="13">
        <v>1.1673697812999999E-2</v>
      </c>
      <c r="K17" s="13">
        <v>0.21245761101399999</v>
      </c>
      <c r="L17" s="61">
        <v>2.4389357540199101E-5</v>
      </c>
    </row>
    <row r="18" spans="2:12" ht="12.75" customHeight="1" x14ac:dyDescent="0.2">
      <c r="B18" s="57" t="s">
        <v>1636</v>
      </c>
      <c r="C18" s="14" t="s">
        <v>1637</v>
      </c>
      <c r="D18" s="14" t="s">
        <v>162</v>
      </c>
      <c r="E18" s="14" t="s">
        <v>1369</v>
      </c>
      <c r="F18" s="14" t="s">
        <v>49</v>
      </c>
      <c r="G18" s="23">
        <v>73200</v>
      </c>
      <c r="H18" s="23">
        <v>251.2</v>
      </c>
      <c r="I18" s="23">
        <v>183.8784</v>
      </c>
      <c r="J18" s="13">
        <v>1.8435988459000002E-2</v>
      </c>
      <c r="K18" s="13">
        <v>0.43395144024999999</v>
      </c>
      <c r="L18" s="61">
        <v>4.9816039918801702E-5</v>
      </c>
    </row>
    <row r="19" spans="2:12" ht="12.75" customHeight="1" x14ac:dyDescent="0.2">
      <c r="B19" s="57" t="s">
        <v>1638</v>
      </c>
      <c r="C19" s="14" t="s">
        <v>1639</v>
      </c>
      <c r="D19" s="14" t="s">
        <v>162</v>
      </c>
      <c r="E19" s="14" t="s">
        <v>1302</v>
      </c>
      <c r="F19" s="14" t="s">
        <v>49</v>
      </c>
      <c r="G19" s="23">
        <v>40002</v>
      </c>
      <c r="H19" s="23">
        <v>95.4</v>
      </c>
      <c r="I19" s="23">
        <v>38.161909999999999</v>
      </c>
      <c r="J19" s="13">
        <v>1.8519444443999999E-2</v>
      </c>
      <c r="K19" s="13">
        <v>9.0061778910000001E-2</v>
      </c>
      <c r="L19" s="61">
        <v>1.03387631822863E-5</v>
      </c>
    </row>
    <row r="20" spans="2:12" ht="12.75" customHeight="1" x14ac:dyDescent="0.2">
      <c r="B20" s="57" t="s">
        <v>1640</v>
      </c>
      <c r="C20" s="14" t="s">
        <v>1641</v>
      </c>
      <c r="D20" s="14" t="s">
        <v>162</v>
      </c>
      <c r="E20" s="14" t="s">
        <v>1302</v>
      </c>
      <c r="F20" s="14" t="s">
        <v>49</v>
      </c>
      <c r="G20" s="23">
        <v>33350</v>
      </c>
      <c r="H20" s="23">
        <v>50</v>
      </c>
      <c r="I20" s="23">
        <v>16.675000000000001</v>
      </c>
      <c r="J20" s="13">
        <v>1.3220843184E-2</v>
      </c>
      <c r="K20" s="13">
        <v>3.9352856376999999E-2</v>
      </c>
      <c r="L20" s="61">
        <v>4.5175641382893201E-6</v>
      </c>
    </row>
    <row r="21" spans="2:12" ht="12.75" customHeight="1" x14ac:dyDescent="0.2">
      <c r="B21" s="57" t="s">
        <v>1642</v>
      </c>
      <c r="C21" s="14" t="s">
        <v>1643</v>
      </c>
      <c r="D21" s="14" t="s">
        <v>162</v>
      </c>
      <c r="E21" s="14" t="s">
        <v>1302</v>
      </c>
      <c r="F21" s="14" t="s">
        <v>49</v>
      </c>
      <c r="G21" s="23">
        <v>77625</v>
      </c>
      <c r="H21" s="23">
        <v>60</v>
      </c>
      <c r="I21" s="23">
        <v>46.575000000000003</v>
      </c>
      <c r="J21" s="13">
        <v>1.4157912014999999E-2</v>
      </c>
      <c r="K21" s="13">
        <v>0.10991659884799999</v>
      </c>
      <c r="L21" s="61">
        <v>1.26180239724633E-5</v>
      </c>
    </row>
    <row r="22" spans="2:12" ht="12.75" customHeight="1" x14ac:dyDescent="0.2">
      <c r="B22" s="56" t="s">
        <v>1644</v>
      </c>
      <c r="C22" s="53" t="s">
        <v>2477</v>
      </c>
      <c r="D22" s="53" t="s">
        <v>2477</v>
      </c>
      <c r="E22" s="53" t="s">
        <v>2477</v>
      </c>
      <c r="F22" s="53" t="s">
        <v>2477</v>
      </c>
      <c r="G22" s="53" t="s">
        <v>2477</v>
      </c>
      <c r="H22" s="53" t="s">
        <v>2477</v>
      </c>
      <c r="I22" s="22">
        <v>21.139060000000001</v>
      </c>
      <c r="J22" s="53" t="s">
        <v>2477</v>
      </c>
      <c r="K22" s="20">
        <v>4.9887999528E-2</v>
      </c>
      <c r="L22" s="60">
        <v>5.7269600823475997E-6</v>
      </c>
    </row>
    <row r="23" spans="2:12" ht="12.75" customHeight="1" x14ac:dyDescent="0.2">
      <c r="B23" s="57" t="s">
        <v>1645</v>
      </c>
      <c r="C23" s="14" t="s">
        <v>1646</v>
      </c>
      <c r="D23" s="14" t="s">
        <v>222</v>
      </c>
      <c r="E23" s="14" t="s">
        <v>1145</v>
      </c>
      <c r="F23" s="14" t="s">
        <v>50</v>
      </c>
      <c r="G23" s="23">
        <v>5000</v>
      </c>
      <c r="H23" s="23">
        <v>5.0199999999999996</v>
      </c>
      <c r="I23" s="23">
        <v>0.91037999999999997</v>
      </c>
      <c r="J23" s="13">
        <v>1.052392298E-3</v>
      </c>
      <c r="K23" s="13">
        <v>2.1484889580000001E-3</v>
      </c>
      <c r="L23" s="61">
        <v>2.4663868307141401E-7</v>
      </c>
    </row>
    <row r="24" spans="2:12" ht="12.75" customHeight="1" x14ac:dyDescent="0.2">
      <c r="B24" s="57" t="s">
        <v>1647</v>
      </c>
      <c r="C24" s="14" t="s">
        <v>1648</v>
      </c>
      <c r="D24" s="14" t="s">
        <v>222</v>
      </c>
      <c r="E24" s="14" t="s">
        <v>1103</v>
      </c>
      <c r="F24" s="14" t="s">
        <v>50</v>
      </c>
      <c r="G24" s="23">
        <v>37500</v>
      </c>
      <c r="H24" s="23">
        <v>12</v>
      </c>
      <c r="I24" s="23">
        <v>16.3215</v>
      </c>
      <c r="J24" s="13">
        <v>1.1227796689999999E-3</v>
      </c>
      <c r="K24" s="13">
        <v>3.8518599421999998E-2</v>
      </c>
      <c r="L24" s="61">
        <v>4.4217944877414797E-6</v>
      </c>
    </row>
    <row r="25" spans="2:12" ht="12.75" customHeight="1" x14ac:dyDescent="0.2">
      <c r="B25" s="57" t="s">
        <v>1649</v>
      </c>
      <c r="C25" s="14" t="s">
        <v>1650</v>
      </c>
      <c r="D25" s="14" t="s">
        <v>222</v>
      </c>
      <c r="E25" s="14" t="s">
        <v>1103</v>
      </c>
      <c r="F25" s="14" t="s">
        <v>50</v>
      </c>
      <c r="G25" s="23">
        <v>2500</v>
      </c>
      <c r="H25" s="23">
        <v>6.49</v>
      </c>
      <c r="I25" s="23">
        <v>0.58848</v>
      </c>
      <c r="J25" s="13">
        <v>5.0000000000000002E-5</v>
      </c>
      <c r="K25" s="13">
        <v>1.388807731E-3</v>
      </c>
      <c r="L25" s="61">
        <v>1.5943005361921999E-7</v>
      </c>
    </row>
    <row r="26" spans="2:12" ht="12.75" customHeight="1" thickBot="1" x14ac:dyDescent="0.25">
      <c r="B26" s="57" t="s">
        <v>1651</v>
      </c>
      <c r="C26" s="14" t="s">
        <v>1652</v>
      </c>
      <c r="D26" s="14" t="s">
        <v>210</v>
      </c>
      <c r="E26" s="14" t="s">
        <v>1110</v>
      </c>
      <c r="F26" s="14" t="s">
        <v>50</v>
      </c>
      <c r="G26" s="23">
        <v>3500</v>
      </c>
      <c r="H26" s="23">
        <v>3</v>
      </c>
      <c r="I26" s="23">
        <v>0.38083</v>
      </c>
      <c r="J26" s="13">
        <v>2.9426201348631401E-5</v>
      </c>
      <c r="K26" s="13">
        <v>8.9875551899999998E-4</v>
      </c>
      <c r="L26" s="61">
        <v>1.03173850122022E-7</v>
      </c>
    </row>
    <row r="27" spans="2:12" ht="12.75" customHeight="1" x14ac:dyDescent="0.2">
      <c r="B27" s="71" t="s">
        <v>1538</v>
      </c>
      <c r="C27" s="72" t="s">
        <v>1653</v>
      </c>
      <c r="D27" s="72" t="s">
        <v>222</v>
      </c>
      <c r="E27" s="72" t="s">
        <v>1110</v>
      </c>
      <c r="F27" s="72" t="s">
        <v>50</v>
      </c>
      <c r="G27" s="73">
        <v>1800</v>
      </c>
      <c r="H27" s="73">
        <v>45</v>
      </c>
      <c r="I27" s="73">
        <v>2.9378700000000002</v>
      </c>
      <c r="J27" s="74">
        <v>6.6356065475048602E-6</v>
      </c>
      <c r="K27" s="74">
        <v>6.9333478960000002E-3</v>
      </c>
      <c r="L27" s="75">
        <v>7.9592300779346605E-7</v>
      </c>
    </row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3_4_12538_2023_Q4</dc:title>
  <cp:lastModifiedBy>Artiom Zelensky</cp:lastModifiedBy>
  <dcterms:created xsi:type="dcterms:W3CDTF">2024-03-18T07:52:57Z</dcterms:created>
  <dcterms:modified xsi:type="dcterms:W3CDTF">2024-04-02T11:20:12Z</dcterms:modified>
  <dc:language>עברית</dc:language>
</cp:coreProperties>
</file>