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New folder עידן(3)\"/>
    </mc:Choice>
  </mc:AlternateContent>
  <xr:revisionPtr revIDLastSave="0" documentId="13_ncr:1_{A33E29C5-2460-4648-A909-5D621C6BCAA3}" xr6:coauthVersionLast="36" xr6:coauthVersionMax="47" xr10:uidLastSave="{00000000-0000-0000-0000-000000000000}"/>
  <bookViews>
    <workbookView xWindow="28680" yWindow="-90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4" i="6" l="1"/>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<sst xmlns="http://schemas.openxmlformats.org/spreadsheetml/2006/main" count="1715" uniqueCount="235">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</sst>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
    <numFmt numFmtId="166" formatCode="0.0%"/>
    <numFmt numFmtId="167"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b/>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7">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dashed">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cellStyleXfs>
  <cellXfs count="32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5" fontId="4" fillId="2" borderId="0" xfId="0" applyNumberFormat="1" applyFont="1" applyFill="1"/>
    <xf numFmtId="9" fontId="4" fillId="2" borderId="0" xfId="1" applyFont="1" applyFill="1"/>
    <xf numFmtId="166"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164"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6" fillId="0" borderId="17" xfId="0" applyFont="1" applyBorder="1" applyAlignment="1">
      <alignment horizontal="center" vertical="center" wrapText="1" readingOrder="2"/>
    </xf>
    <xf numFmtId="0" fontId="26" fillId="0" borderId="18" xfId="0" applyFont="1" applyBorder="1" applyAlignment="1">
      <alignment horizontal="center" vertical="center" wrapText="1" readingOrder="1"/>
    </xf>
    <xf numFmtId="0" fontId="26" fillId="0" borderId="19" xfId="0" applyFont="1" applyBorder="1" applyAlignment="1">
      <alignment horizontal="center" vertical="center" wrapText="1" readingOrder="2"/>
    </xf>
    <xf numFmtId="0" fontId="26" fillId="0" borderId="20" xfId="0" applyFont="1" applyBorder="1" applyAlignment="1">
      <alignment horizontal="center" vertical="center" wrapText="1" readingOrder="1"/>
    </xf>
    <xf numFmtId="0" fontId="26" fillId="0" borderId="31" xfId="0" applyFont="1" applyBorder="1" applyAlignment="1">
      <alignment horizontal="center" vertical="center" wrapText="1" readingOrder="2"/>
    </xf>
    <xf numFmtId="0" fontId="26" fillId="0" borderId="32" xfId="0" applyFont="1" applyBorder="1" applyAlignment="1">
      <alignment horizontal="center" vertical="center" wrapText="1" readingOrder="1"/>
    </xf>
    <xf numFmtId="0" fontId="27"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5"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4" fillId="4" borderId="38" xfId="0" applyFont="1" applyFill="1" applyBorder="1" applyAlignment="1">
      <alignment horizontal="center" vertical="center" wrapText="1" readingOrder="2"/>
    </xf>
    <xf numFmtId="0" fontId="26" fillId="0" borderId="40" xfId="0" applyFont="1" applyBorder="1" applyAlignment="1">
      <alignment horizontal="right" vertical="center" wrapText="1"/>
    </xf>
    <xf numFmtId="0" fontId="26" fillId="0" borderId="42" xfId="0" applyFont="1" applyBorder="1" applyAlignment="1">
      <alignment horizontal="right" vertical="center" wrapText="1"/>
    </xf>
    <xf numFmtId="0" fontId="26" fillId="0" borderId="48" xfId="0" applyFont="1" applyBorder="1" applyAlignment="1">
      <alignment horizontal="right" vertical="center" wrapText="1"/>
    </xf>
    <xf numFmtId="0" fontId="26" fillId="0" borderId="50" xfId="0" applyFont="1" applyBorder="1" applyAlignment="1">
      <alignment horizontal="right" vertical="center" wrapText="1"/>
    </xf>
    <xf numFmtId="0" fontId="27" fillId="0" borderId="52" xfId="0" applyFont="1" applyBorder="1" applyAlignment="1">
      <alignment horizontal="right" vertical="center" wrapText="1"/>
    </xf>
    <xf numFmtId="0" fontId="26" fillId="0" borderId="54" xfId="0" applyFont="1" applyBorder="1" applyAlignment="1">
      <alignment horizontal="right" vertical="center" wrapText="1"/>
    </xf>
    <xf numFmtId="0" fontId="26" fillId="0" borderId="55" xfId="0" applyFont="1" applyBorder="1" applyAlignment="1">
      <alignment horizontal="center" vertical="center" wrapText="1" readingOrder="2"/>
    </xf>
    <xf numFmtId="0" fontId="26" fillId="0" borderId="56" xfId="0" applyFont="1" applyBorder="1" applyAlignment="1">
      <alignment horizontal="center" vertical="center" wrapText="1" readingOrder="1"/>
    </xf>
    <xf numFmtId="0" fontId="24" fillId="4" borderId="58" xfId="0" applyFont="1" applyFill="1" applyBorder="1" applyAlignment="1">
      <alignment horizontal="center" vertical="center" wrapText="1" readingOrder="2"/>
    </xf>
    <xf numFmtId="0" fontId="26" fillId="0" borderId="41" xfId="0" applyFont="1" applyBorder="1" applyAlignment="1">
      <alignment horizontal="right" vertical="center" wrapText="1" readingOrder="2"/>
    </xf>
    <xf numFmtId="0" fontId="26" fillId="0" borderId="43" xfId="0" applyFont="1" applyBorder="1" applyAlignment="1">
      <alignment horizontal="right" vertical="center" wrapText="1" readingOrder="2"/>
    </xf>
    <xf numFmtId="0" fontId="26" fillId="0" borderId="57"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6" fillId="0" borderId="16" xfId="0" applyNumberFormat="1" applyFont="1" applyBorder="1" applyAlignment="1">
      <alignment horizontal="center" vertical="center" wrapText="1" readingOrder="1"/>
    </xf>
    <xf numFmtId="10" fontId="26" fillId="0" borderId="30" xfId="0" applyNumberFormat="1" applyFont="1" applyBorder="1" applyAlignment="1">
      <alignment horizontal="center" vertical="center" wrapText="1" readingOrder="1"/>
    </xf>
    <xf numFmtId="10" fontId="27" fillId="0" borderId="13"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9" xfId="0" applyFont="1" applyFill="1" applyBorder="1" applyAlignment="1">
      <alignment horizontal="right" vertical="center" wrapText="1" readingOrder="2"/>
    </xf>
    <xf numFmtId="0" fontId="23" fillId="0" borderId="0" xfId="0" applyFont="1" applyAlignment="1">
      <alignment vertical="center" readingOrder="2"/>
    </xf>
    <xf numFmtId="0" fontId="28" fillId="0" borderId="0" xfId="0" applyFont="1" applyAlignment="1">
      <alignment vertical="center" readingOrder="2"/>
    </xf>
    <xf numFmtId="0" fontId="29" fillId="5" borderId="62" xfId="0" applyFont="1" applyFill="1" applyBorder="1" applyAlignment="1">
      <alignment vertical="center" readingOrder="2"/>
    </xf>
    <xf numFmtId="0" fontId="30" fillId="5" borderId="63" xfId="0" applyFont="1" applyFill="1" applyBorder="1" applyAlignment="1">
      <alignment horizontal="center" vertical="center" wrapText="1"/>
    </xf>
    <xf numFmtId="0" fontId="30" fillId="5" borderId="65" xfId="0" applyFont="1" applyFill="1" applyBorder="1" applyAlignment="1">
      <alignment horizontal="center" vertical="center" wrapText="1"/>
    </xf>
    <xf numFmtId="0" fontId="30" fillId="5" borderId="64" xfId="0" applyFont="1" applyFill="1" applyBorder="1" applyAlignment="1">
      <alignment horizontal="center" vertical="center"/>
    </xf>
    <xf numFmtId="0" fontId="30" fillId="5" borderId="65" xfId="0" applyFont="1" applyFill="1" applyBorder="1" applyAlignment="1">
      <alignment horizontal="center" vertical="center"/>
    </xf>
    <xf numFmtId="0" fontId="23" fillId="6" borderId="69" xfId="0" applyFont="1" applyFill="1" applyBorder="1" applyAlignment="1">
      <alignment vertical="center" wrapText="1" readingOrder="2"/>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6" borderId="72" xfId="1" applyNumberFormat="1" applyFont="1" applyFill="1" applyBorder="1" applyAlignment="1">
      <alignment horizontal="center" vertical="center"/>
    </xf>
    <xf numFmtId="10" fontId="23" fillId="7" borderId="70" xfId="1" applyNumberFormat="1" applyFont="1" applyFill="1" applyBorder="1" applyAlignment="1">
      <alignment horizontal="center" vertical="center"/>
    </xf>
    <xf numFmtId="0" fontId="23" fillId="7" borderId="71" xfId="0" applyFont="1" applyFill="1" applyBorder="1" applyAlignment="1">
      <alignment horizontal="center" vertical="center" readingOrder="2"/>
    </xf>
    <xf numFmtId="10" fontId="23" fillId="7" borderId="71" xfId="0" applyNumberFormat="1" applyFont="1" applyFill="1" applyBorder="1" applyAlignment="1">
      <alignment horizontal="center" vertical="center"/>
    </xf>
    <xf numFmtId="0" fontId="23" fillId="7" borderId="72" xfId="0" applyFont="1" applyFill="1" applyBorder="1" applyAlignment="1">
      <alignment horizontal="center" vertical="center" wrapText="1"/>
    </xf>
    <xf numFmtId="9" fontId="23" fillId="0" borderId="0" xfId="0" applyNumberFormat="1" applyFont="1" applyAlignment="1">
      <alignment vertical="center"/>
    </xf>
    <xf numFmtId="0" fontId="23" fillId="6" borderId="69" xfId="0" applyFont="1" applyFill="1" applyBorder="1" applyAlignment="1">
      <alignment vertical="center" readingOrder="2"/>
    </xf>
    <xf numFmtId="0" fontId="23" fillId="7" borderId="72" xfId="0" applyFont="1" applyFill="1" applyBorder="1" applyAlignment="1">
      <alignment horizontal="center" vertical="center"/>
    </xf>
    <xf numFmtId="10" fontId="28" fillId="6" borderId="70" xfId="1" applyNumberFormat="1" applyFont="1" applyFill="1" applyBorder="1" applyAlignment="1">
      <alignment horizontal="center" vertical="center"/>
    </xf>
    <xf numFmtId="10" fontId="28" fillId="6" borderId="71" xfId="1" applyNumberFormat="1" applyFont="1" applyFill="1" applyBorder="1" applyAlignment="1">
      <alignment horizontal="center" vertical="center"/>
    </xf>
    <xf numFmtId="10" fontId="28" fillId="6" borderId="72" xfId="1" applyNumberFormat="1" applyFont="1" applyFill="1" applyBorder="1" applyAlignment="1">
      <alignment horizontal="center" vertical="center"/>
    </xf>
    <xf numFmtId="10" fontId="28" fillId="7" borderId="70" xfId="1" applyNumberFormat="1" applyFont="1" applyFill="1" applyBorder="1" applyAlignment="1">
      <alignment horizontal="center" vertical="center"/>
    </xf>
    <xf numFmtId="0" fontId="23" fillId="6" borderId="75" xfId="0" applyFont="1" applyFill="1" applyBorder="1" applyAlignment="1">
      <alignment vertical="center" readingOrder="2"/>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6" borderId="78" xfId="1" applyNumberFormat="1" applyFont="1" applyFill="1" applyBorder="1" applyAlignment="1">
      <alignment horizontal="center" vertical="center"/>
    </xf>
    <xf numFmtId="10" fontId="23" fillId="7" borderId="76" xfId="1" applyNumberFormat="1" applyFont="1" applyFill="1" applyBorder="1" applyAlignment="1">
      <alignment horizontal="center" vertical="center"/>
    </xf>
    <xf numFmtId="0" fontId="23" fillId="7" borderId="77" xfId="0" applyFont="1" applyFill="1" applyBorder="1" applyAlignment="1">
      <alignment horizontal="center" vertical="center" readingOrder="2"/>
    </xf>
    <xf numFmtId="10" fontId="23" fillId="7" borderId="77" xfId="0" applyNumberFormat="1" applyFont="1" applyFill="1" applyBorder="1" applyAlignment="1">
      <alignment horizontal="center" vertical="center"/>
    </xf>
    <xf numFmtId="0" fontId="23" fillId="7" borderId="78" xfId="0" applyFont="1" applyFill="1" applyBorder="1" applyAlignment="1">
      <alignment horizontal="center" vertical="center"/>
    </xf>
    <xf numFmtId="0" fontId="23" fillId="6" borderId="82" xfId="0" applyFont="1" applyFill="1" applyBorder="1" applyAlignment="1">
      <alignment vertical="center" wrapText="1" readingOrder="2"/>
    </xf>
    <xf numFmtId="0" fontId="23" fillId="6" borderId="71" xfId="0" applyFont="1" applyFill="1" applyBorder="1" applyAlignment="1">
      <alignment vertical="center" wrapText="1" readingOrder="2"/>
    </xf>
    <xf numFmtId="0" fontId="23" fillId="7" borderId="72" xfId="0" applyFont="1" applyFill="1" applyBorder="1" applyAlignment="1">
      <alignment horizontal="center" vertical="center" wrapText="1" readingOrder="2"/>
    </xf>
    <xf numFmtId="0" fontId="23" fillId="6" borderId="0" xfId="0" applyFont="1" applyFill="1" applyAlignment="1">
      <alignment vertical="center"/>
    </xf>
    <xf numFmtId="0" fontId="23" fillId="6" borderId="74" xfId="0" applyFont="1" applyFill="1" applyBorder="1" applyAlignment="1">
      <alignment vertical="center"/>
    </xf>
    <xf numFmtId="166" fontId="23" fillId="7" borderId="71" xfId="0" applyNumberFormat="1" applyFont="1" applyFill="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8" fillId="0" borderId="59" xfId="0" applyFont="1" applyBorder="1" applyAlignment="1">
      <alignment horizontal="center" vertical="center"/>
    </xf>
    <xf numFmtId="0" fontId="30" fillId="5" borderId="64" xfId="0" applyFont="1" applyFill="1" applyBorder="1" applyAlignment="1">
      <alignment horizontal="center" vertical="center" wrapText="1"/>
    </xf>
    <xf numFmtId="0" fontId="30" fillId="5" borderId="83" xfId="0" applyFont="1" applyFill="1" applyBorder="1" applyAlignment="1">
      <alignment horizontal="center" vertical="center" wrapText="1"/>
    </xf>
    <xf numFmtId="0" fontId="26" fillId="0" borderId="23" xfId="0" applyFont="1" applyBorder="1" applyAlignment="1">
      <alignment horizontal="center" vertical="center" wrapText="1" readingOrder="1"/>
    </xf>
    <xf numFmtId="0" fontId="26" fillId="0" borderId="22" xfId="0" applyFont="1" applyBorder="1" applyAlignment="1">
      <alignment horizontal="center" vertical="center" wrapText="1" readingOrder="2"/>
    </xf>
    <xf numFmtId="10" fontId="26" fillId="0" borderId="21" xfId="0" applyNumberFormat="1" applyFont="1" applyBorder="1" applyAlignment="1">
      <alignment horizontal="center" vertical="center" wrapText="1" readingOrder="1"/>
    </xf>
    <xf numFmtId="0" fontId="26" fillId="0" borderId="45" xfId="0" applyFont="1" applyBorder="1" applyAlignment="1">
      <alignment horizontal="right" vertical="center" wrapText="1" readingOrder="2"/>
    </xf>
    <xf numFmtId="0" fontId="26" fillId="0" borderId="44" xfId="0" applyFont="1" applyBorder="1" applyAlignment="1">
      <alignment horizontal="right" vertical="center" wrapText="1"/>
    </xf>
    <xf numFmtId="10" fontId="21" fillId="2" borderId="0" xfId="0" applyNumberFormat="1" applyFont="1" applyFill="1" applyBorder="1" applyAlignment="1">
      <alignment horizontal="center" vertical="center" wrapText="1" readingOrder="2"/>
    </xf>
    <xf numFmtId="0" fontId="21" fillId="2" borderId="0" xfId="0" applyFont="1" applyFill="1" applyBorder="1" applyAlignment="1">
      <alignment horizontal="center" vertical="center" wrapText="1" readingOrder="2"/>
    </xf>
    <xf numFmtId="0" fontId="8" fillId="2" borderId="0" xfId="0" applyFont="1" applyFill="1" applyBorder="1"/>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167" fontId="4" fillId="0" borderId="4" xfId="0" applyNumberFormat="1" applyFont="1" applyBorder="1" applyAlignment="1">
      <alignment horizontal="center" vertical="center" wrapText="1"/>
    </xf>
    <xf numFmtId="167" fontId="4" fillId="0" borderId="6" xfId="0" applyNumberFormat="1" applyFont="1" applyBorder="1" applyAlignment="1">
      <alignment horizontal="center" vertical="center" wrapText="1"/>
    </xf>
    <xf numFmtId="167" fontId="4" fillId="0" borderId="6" xfId="0" applyNumberFormat="1" applyFont="1" applyBorder="1" applyAlignment="1">
      <alignment horizontal="center" vertical="center"/>
    </xf>
    <xf numFmtId="167" fontId="4" fillId="2" borderId="4" xfId="0" applyNumberFormat="1" applyFont="1" applyFill="1" applyBorder="1" applyAlignment="1">
      <alignment horizontal="center" vertical="center" wrapText="1" readingOrder="2"/>
    </xf>
    <xf numFmtId="167" fontId="4" fillId="2" borderId="4" xfId="0" applyNumberFormat="1" applyFont="1" applyFill="1" applyBorder="1" applyAlignment="1">
      <alignment horizontal="right" vertical="center" wrapText="1" readingOrder="2"/>
    </xf>
    <xf numFmtId="167" fontId="4" fillId="2" borderId="4" xfId="0" applyNumberFormat="1" applyFont="1" applyFill="1" applyBorder="1" applyAlignment="1">
      <alignment horizontal="right" vertical="center" wrapText="1"/>
    </xf>
    <xf numFmtId="167" fontId="17" fillId="2" borderId="4" xfId="0" applyNumberFormat="1" applyFont="1" applyFill="1" applyBorder="1" applyAlignment="1">
      <alignment horizontal="center" vertical="center" wrapText="1"/>
    </xf>
    <xf numFmtId="167" fontId="17" fillId="2" borderId="4" xfId="0" applyNumberFormat="1" applyFont="1" applyFill="1" applyBorder="1" applyAlignment="1">
      <alignment horizontal="right" vertical="center" wrapText="1"/>
    </xf>
    <xf numFmtId="167" fontId="21" fillId="2" borderId="4" xfId="0" applyNumberFormat="1" applyFont="1" applyFill="1" applyBorder="1" applyAlignment="1">
      <alignment horizontal="center" vertical="center" wrapText="1" readingOrder="2"/>
    </xf>
    <xf numFmtId="167" fontId="21" fillId="2" borderId="0" xfId="0" applyNumberFormat="1" applyFont="1" applyFill="1" applyBorder="1" applyAlignment="1">
      <alignment horizontal="center" vertical="center" wrapText="1" readingOrder="2"/>
    </xf>
    <xf numFmtId="167" fontId="4" fillId="2" borderId="0" xfId="0" applyNumberFormat="1" applyFont="1" applyFill="1"/>
    <xf numFmtId="167" fontId="4" fillId="0" borderId="0" xfId="0" applyNumberFormat="1" applyFont="1"/>
    <xf numFmtId="167" fontId="17" fillId="2" borderId="0" xfId="0" applyNumberFormat="1" applyFont="1" applyFill="1" applyAlignment="1">
      <alignment horizontal="center"/>
    </xf>
    <xf numFmtId="167" fontId="8" fillId="2" borderId="1" xfId="0" applyNumberFormat="1" applyFont="1" applyFill="1" applyBorder="1" applyAlignment="1">
      <alignment horizontal="right"/>
    </xf>
    <xf numFmtId="167" fontId="4" fillId="0" borderId="1" xfId="0" applyNumberFormat="1" applyFont="1" applyBorder="1" applyAlignment="1">
      <alignment horizontal="right" wrapText="1" readingOrder="2"/>
    </xf>
    <xf numFmtId="167" fontId="4" fillId="2" borderId="1" xfId="0" applyNumberFormat="1" applyFont="1" applyFill="1" applyBorder="1" applyAlignment="1">
      <alignment horizontal="right" wrapText="1" readingOrder="2"/>
    </xf>
    <xf numFmtId="167" fontId="17" fillId="2" borderId="1" xfId="0" applyNumberFormat="1" applyFont="1" applyFill="1" applyBorder="1" applyAlignment="1">
      <alignment horizontal="center"/>
    </xf>
    <xf numFmtId="167" fontId="17" fillId="2" borderId="1" xfId="0" applyNumberFormat="1" applyFont="1" applyFill="1" applyBorder="1"/>
    <xf numFmtId="167" fontId="4" fillId="0" borderId="3" xfId="0" applyNumberFormat="1" applyFont="1" applyBorder="1"/>
    <xf numFmtId="167" fontId="17" fillId="2" borderId="0" xfId="0" applyNumberFormat="1" applyFont="1" applyFill="1"/>
    <xf numFmtId="167" fontId="17" fillId="2" borderId="0" xfId="0" applyNumberFormat="1" applyFont="1" applyFill="1" applyAlignment="1">
      <alignment horizontal="right" vertical="center" wrapText="1" readingOrder="2"/>
    </xf>
    <xf numFmtId="167" fontId="17" fillId="2" borderId="0" xfId="0" applyNumberFormat="1" applyFont="1" applyFill="1" applyAlignment="1">
      <alignment horizontal="center" vertical="center" wrapText="1" readingOrder="2"/>
    </xf>
    <xf numFmtId="167" fontId="4" fillId="2" borderId="0" xfId="0" applyNumberFormat="1" applyFont="1" applyFill="1" applyAlignment="1">
      <alignment horizontal="right" vertical="center" wrapText="1" readingOrder="2"/>
    </xf>
    <xf numFmtId="167" fontId="8" fillId="2" borderId="1" xfId="0" applyNumberFormat="1" applyFont="1" applyFill="1" applyBorder="1" applyAlignment="1">
      <alignment readingOrder="2"/>
    </xf>
    <xf numFmtId="167" fontId="9" fillId="0" borderId="1" xfId="0" applyNumberFormat="1" applyFont="1" applyBorder="1"/>
    <xf numFmtId="167" fontId="9" fillId="2" borderId="1" xfId="0" applyNumberFormat="1" applyFont="1" applyFill="1" applyBorder="1"/>
    <xf numFmtId="167" fontId="8" fillId="2" borderId="1" xfId="0" applyNumberFormat="1" applyFont="1" applyFill="1" applyBorder="1" applyAlignment="1">
      <alignment horizontal="center"/>
    </xf>
    <xf numFmtId="167" fontId="8" fillId="2" borderId="1" xfId="0" applyNumberFormat="1" applyFont="1" applyFill="1" applyBorder="1"/>
    <xf numFmtId="167" fontId="0" fillId="0" borderId="0" xfId="0" applyNumberFormat="1"/>
    <xf numFmtId="167" fontId="4" fillId="2" borderId="0" xfId="0" applyNumberFormat="1" applyFont="1" applyFill="1" applyAlignment="1">
      <alignment horizontal="center"/>
    </xf>
    <xf numFmtId="167" fontId="21" fillId="2" borderId="11" xfId="0" applyNumberFormat="1" applyFont="1" applyFill="1" applyBorder="1" applyAlignment="1">
      <alignment horizontal="center" vertical="center" wrapText="1" readingOrder="2"/>
    </xf>
    <xf numFmtId="167" fontId="21" fillId="2" borderId="12" xfId="0" applyNumberFormat="1" applyFont="1" applyFill="1" applyBorder="1" applyAlignment="1">
      <alignment horizontal="center" vertical="center" wrapText="1" readingOrder="2"/>
    </xf>
    <xf numFmtId="0" fontId="29" fillId="5" borderId="85" xfId="0" applyFont="1" applyFill="1" applyBorder="1" applyAlignment="1">
      <alignment vertical="center" readingOrder="2"/>
    </xf>
    <xf numFmtId="0" fontId="30" fillId="5" borderId="86" xfId="0" applyFont="1" applyFill="1" applyBorder="1" applyAlignment="1">
      <alignment horizontal="center" vertical="center" wrapText="1"/>
    </xf>
    <xf numFmtId="0" fontId="30" fillId="5" borderId="82" xfId="0" applyFont="1" applyFill="1" applyBorder="1" applyAlignment="1">
      <alignment horizontal="center" vertical="center" wrapText="1"/>
    </xf>
    <xf numFmtId="0" fontId="30" fillId="5" borderId="87" xfId="0" applyFont="1" applyFill="1" applyBorder="1" applyAlignment="1">
      <alignment horizontal="center" vertical="center" wrapText="1"/>
    </xf>
    <xf numFmtId="0" fontId="30" fillId="5" borderId="82" xfId="0" applyFont="1" applyFill="1" applyBorder="1" applyAlignment="1">
      <alignment horizontal="center" vertical="center"/>
    </xf>
    <xf numFmtId="0" fontId="30" fillId="5" borderId="87" xfId="0" applyFont="1" applyFill="1" applyBorder="1" applyAlignment="1">
      <alignment horizontal="center" vertical="center"/>
    </xf>
    <xf numFmtId="0" fontId="23" fillId="6" borderId="88" xfId="0" applyFont="1" applyFill="1" applyBorder="1" applyAlignment="1">
      <alignment vertical="center" readingOrder="2"/>
    </xf>
    <xf numFmtId="10" fontId="23" fillId="6" borderId="89" xfId="1" applyNumberFormat="1" applyFont="1" applyFill="1" applyBorder="1" applyAlignment="1">
      <alignment horizontal="center" vertical="center"/>
    </xf>
    <xf numFmtId="10" fontId="23" fillId="7" borderId="89" xfId="1" applyNumberFormat="1" applyFont="1" applyFill="1" applyBorder="1" applyAlignment="1">
      <alignment horizontal="center" vertical="center"/>
    </xf>
    <xf numFmtId="0" fontId="23" fillId="7" borderId="90" xfId="0" applyFont="1" applyFill="1" applyBorder="1" applyAlignment="1">
      <alignment horizontal="center" vertical="center" readingOrder="2"/>
    </xf>
    <xf numFmtId="10" fontId="23" fillId="7" borderId="90" xfId="0" applyNumberFormat="1" applyFont="1" applyFill="1" applyBorder="1" applyAlignment="1">
      <alignment horizontal="center" vertical="center"/>
    </xf>
    <xf numFmtId="0" fontId="23" fillId="7" borderId="91" xfId="0" applyFont="1" applyFill="1" applyBorder="1" applyAlignment="1">
      <alignment horizontal="center" vertical="center"/>
    </xf>
    <xf numFmtId="167" fontId="30" fillId="5" borderId="82" xfId="0" applyNumberFormat="1" applyFont="1" applyFill="1" applyBorder="1" applyAlignment="1">
      <alignment horizontal="center" vertical="center" wrapText="1"/>
    </xf>
    <xf numFmtId="167" fontId="23" fillId="7" borderId="72" xfId="0" applyNumberFormat="1" applyFont="1" applyFill="1" applyBorder="1" applyAlignment="1">
      <alignment horizontal="center" vertical="center"/>
    </xf>
    <xf numFmtId="167" fontId="23" fillId="7" borderId="71" xfId="0" applyNumberFormat="1" applyFont="1" applyFill="1" applyBorder="1" applyAlignment="1">
      <alignment horizontal="center" vertical="center"/>
    </xf>
    <xf numFmtId="167" fontId="23" fillId="6" borderId="82" xfId="1" applyNumberFormat="1" applyFont="1" applyFill="1" applyBorder="1" applyAlignment="1">
      <alignment horizontal="center" vertical="center"/>
    </xf>
    <xf numFmtId="167" fontId="23" fillId="6" borderId="82" xfId="0" applyNumberFormat="1" applyFont="1" applyFill="1" applyBorder="1" applyAlignment="1">
      <alignment horizontal="center" vertical="center" readingOrder="2"/>
    </xf>
    <xf numFmtId="167" fontId="23" fillId="6" borderId="82" xfId="0" applyNumberFormat="1" applyFont="1" applyFill="1" applyBorder="1" applyAlignment="1">
      <alignment horizontal="center" vertical="center"/>
    </xf>
    <xf numFmtId="167" fontId="23" fillId="0" borderId="0" xfId="0" applyNumberFormat="1" applyFont="1" applyAlignment="1">
      <alignment vertical="center"/>
    </xf>
    <xf numFmtId="167" fontId="23" fillId="0" borderId="0" xfId="0" applyNumberFormat="1" applyFont="1" applyAlignment="1">
      <alignment vertical="center" readingOrder="2"/>
    </xf>
    <xf numFmtId="167" fontId="28" fillId="0" borderId="60" xfId="0" applyNumberFormat="1" applyFont="1" applyBorder="1" applyAlignment="1">
      <alignment horizontal="center" vertical="center"/>
    </xf>
    <xf numFmtId="167" fontId="28" fillId="0" borderId="61" xfId="0" applyNumberFormat="1" applyFont="1" applyBorder="1" applyAlignment="1">
      <alignment horizontal="center" vertical="center"/>
    </xf>
    <xf numFmtId="167" fontId="30" fillId="5" borderId="64" xfId="0" applyNumberFormat="1" applyFont="1" applyFill="1" applyBorder="1" applyAlignment="1">
      <alignment horizontal="center" vertical="center" wrapText="1"/>
    </xf>
    <xf numFmtId="167" fontId="23" fillId="6" borderId="71" xfId="1" applyNumberFormat="1" applyFont="1" applyFill="1" applyBorder="1" applyAlignment="1">
      <alignment horizontal="center" vertical="center"/>
    </xf>
    <xf numFmtId="167" fontId="23" fillId="6" borderId="71" xfId="0" applyNumberFormat="1" applyFont="1" applyFill="1" applyBorder="1" applyAlignment="1">
      <alignment horizontal="center" vertical="center" readingOrder="2"/>
    </xf>
    <xf numFmtId="167" fontId="23" fillId="6" borderId="71" xfId="0" applyNumberFormat="1" applyFont="1" applyFill="1" applyBorder="1" applyAlignment="1">
      <alignment horizontal="center" vertical="center"/>
    </xf>
    <xf numFmtId="167" fontId="30" fillId="5" borderId="65" xfId="0" applyNumberFormat="1" applyFont="1" applyFill="1" applyBorder="1" applyAlignment="1">
      <alignment horizontal="center" vertical="center" wrapText="1"/>
    </xf>
    <xf numFmtId="167" fontId="23" fillId="8" borderId="71" xfId="1" applyNumberFormat="1" applyFont="1" applyFill="1" applyBorder="1" applyAlignment="1">
      <alignment horizontal="center" vertical="center"/>
    </xf>
    <xf numFmtId="167" fontId="23" fillId="8" borderId="72" xfId="1" applyNumberFormat="1" applyFont="1" applyFill="1" applyBorder="1" applyAlignment="1">
      <alignment horizontal="center" vertical="center"/>
    </xf>
    <xf numFmtId="167" fontId="28" fillId="8" borderId="71" xfId="1" applyNumberFormat="1" applyFont="1" applyFill="1" applyBorder="1" applyAlignment="1">
      <alignment horizontal="center" vertical="center"/>
    </xf>
    <xf numFmtId="167" fontId="28" fillId="8" borderId="72" xfId="1" applyNumberFormat="1" applyFont="1" applyFill="1" applyBorder="1" applyAlignment="1">
      <alignment horizontal="center" vertical="center"/>
    </xf>
    <xf numFmtId="167" fontId="23" fillId="8" borderId="77" xfId="1" applyNumberFormat="1" applyFont="1" applyFill="1" applyBorder="1" applyAlignment="1">
      <alignment horizontal="center" vertical="center"/>
    </xf>
    <xf numFmtId="167" fontId="23" fillId="8" borderId="78" xfId="1" applyNumberFormat="1" applyFont="1" applyFill="1" applyBorder="1" applyAlignment="1">
      <alignment horizontal="center" vertical="center"/>
    </xf>
    <xf numFmtId="167" fontId="23" fillId="7" borderId="77" xfId="0" applyNumberFormat="1" applyFont="1" applyFill="1" applyBorder="1" applyAlignment="1">
      <alignment horizontal="center" vertical="center"/>
    </xf>
    <xf numFmtId="167" fontId="23" fillId="7" borderId="78" xfId="0" applyNumberFormat="1" applyFont="1" applyFill="1" applyBorder="1" applyAlignment="1">
      <alignment horizontal="center" vertical="center"/>
    </xf>
    <xf numFmtId="167" fontId="17" fillId="2" borderId="0" xfId="0" applyNumberFormat="1" applyFont="1" applyFill="1" applyBorder="1" applyAlignment="1">
      <alignment horizontal="right" vertical="center" wrapText="1" readingOrder="2"/>
    </xf>
    <xf numFmtId="167" fontId="23" fillId="7" borderId="70" xfId="1" applyNumberFormat="1" applyFont="1" applyFill="1" applyBorder="1" applyAlignment="1">
      <alignment horizontal="center" vertical="center"/>
    </xf>
    <xf numFmtId="167" fontId="23" fillId="7" borderId="72" xfId="0" applyNumberFormat="1" applyFont="1" applyFill="1" applyBorder="1" applyAlignment="1">
      <alignment horizontal="center" vertical="center" wrapText="1"/>
    </xf>
    <xf numFmtId="167" fontId="23" fillId="7" borderId="76" xfId="1" applyNumberFormat="1" applyFont="1" applyFill="1" applyBorder="1" applyAlignment="1">
      <alignment horizontal="center" vertical="center"/>
    </xf>
    <xf numFmtId="167" fontId="23" fillId="6" borderId="70" xfId="1" applyNumberFormat="1" applyFont="1" applyFill="1" applyBorder="1" applyAlignment="1">
      <alignment horizontal="center" vertical="center"/>
    </xf>
    <xf numFmtId="167" fontId="23" fillId="6" borderId="72" xfId="1" applyNumberFormat="1" applyFont="1" applyFill="1" applyBorder="1" applyAlignment="1">
      <alignment horizontal="center" vertical="center"/>
    </xf>
    <xf numFmtId="167" fontId="23" fillId="6" borderId="76" xfId="1" applyNumberFormat="1" applyFont="1" applyFill="1" applyBorder="1" applyAlignment="1">
      <alignment horizontal="center" vertical="center"/>
    </xf>
    <xf numFmtId="167" fontId="23" fillId="6" borderId="77" xfId="1" applyNumberFormat="1" applyFont="1" applyFill="1" applyBorder="1" applyAlignment="1">
      <alignment horizontal="center" vertical="center"/>
    </xf>
    <xf numFmtId="167" fontId="23" fillId="6" borderId="78" xfId="1" applyNumberFormat="1" applyFont="1" applyFill="1" applyBorder="1" applyAlignment="1">
      <alignment horizontal="center" vertical="center"/>
    </xf>
    <xf numFmtId="167" fontId="30" fillId="5" borderId="84" xfId="0" applyNumberFormat="1" applyFont="1" applyFill="1" applyBorder="1" applyAlignment="1">
      <alignment horizontal="center" vertical="center" wrapText="1"/>
    </xf>
    <xf numFmtId="167" fontId="23" fillId="8" borderId="90" xfId="1" applyNumberFormat="1" applyFont="1" applyFill="1" applyBorder="1" applyAlignment="1">
      <alignment horizontal="center" vertical="center"/>
    </xf>
    <xf numFmtId="167" fontId="23" fillId="8" borderId="91" xfId="1" applyNumberFormat="1" applyFont="1" applyFill="1" applyBorder="1" applyAlignment="1">
      <alignment horizontal="center" vertical="center"/>
    </xf>
    <xf numFmtId="0" fontId="24" fillId="4" borderId="92" xfId="0" applyFont="1" applyFill="1" applyBorder="1" applyAlignment="1">
      <alignment horizontal="right" vertical="center" wrapText="1"/>
    </xf>
    <xf numFmtId="0" fontId="24" fillId="4" borderId="93" xfId="0" applyFont="1" applyFill="1" applyBorder="1" applyAlignment="1">
      <alignment horizontal="center" vertical="center" wrapText="1" readingOrder="2"/>
    </xf>
    <xf numFmtId="0" fontId="24" fillId="4" borderId="94" xfId="0" applyFont="1" applyFill="1" applyBorder="1" applyAlignment="1">
      <alignment horizontal="center" vertical="center" wrapText="1" readingOrder="2"/>
    </xf>
    <xf numFmtId="0" fontId="24" fillId="4" borderId="95" xfId="0" applyFont="1" applyFill="1" applyBorder="1" applyAlignment="1">
      <alignment horizontal="center" vertical="center" wrapText="1" readingOrder="2"/>
    </xf>
    <xf numFmtId="0" fontId="24" fillId="4" borderId="96" xfId="0" applyFont="1" applyFill="1" applyBorder="1" applyAlignment="1">
      <alignment horizontal="right" vertical="center" wrapText="1" readingOrder="2"/>
    </xf>
    <xf numFmtId="167" fontId="26" fillId="0" borderId="46" xfId="0" applyNumberFormat="1" applyFont="1" applyBorder="1" applyAlignment="1">
      <alignment horizontal="right" vertical="center" wrapText="1"/>
    </xf>
    <xf numFmtId="167" fontId="26" fillId="0" borderId="24" xfId="0" applyNumberFormat="1" applyFont="1" applyBorder="1" applyAlignment="1">
      <alignment horizontal="center" vertical="center" wrapText="1" readingOrder="1"/>
    </xf>
    <xf numFmtId="167" fontId="26" fillId="0" borderId="25" xfId="0" applyNumberFormat="1" applyFont="1" applyBorder="1" applyAlignment="1">
      <alignment horizontal="center" vertical="center" wrapText="1" readingOrder="2"/>
    </xf>
    <xf numFmtId="167" fontId="26" fillId="0" borderId="26" xfId="0" applyNumberFormat="1" applyFont="1" applyBorder="1" applyAlignment="1">
      <alignment horizontal="center" vertical="center" wrapText="1" readingOrder="1"/>
    </xf>
    <xf numFmtId="167" fontId="26" fillId="0" borderId="47" xfId="0" applyNumberFormat="1" applyFont="1" applyBorder="1" applyAlignment="1">
      <alignment horizontal="right" vertical="center" wrapText="1" readingOrder="2"/>
    </xf>
    <xf numFmtId="167" fontId="26" fillId="0" borderId="27" xfId="0" applyNumberFormat="1" applyFont="1" applyBorder="1" applyAlignment="1">
      <alignment horizontal="center" vertical="center" wrapText="1" readingOrder="1"/>
    </xf>
    <xf numFmtId="167" fontId="26" fillId="0" borderId="28" xfId="0" applyNumberFormat="1" applyFont="1" applyBorder="1" applyAlignment="1">
      <alignment horizontal="center" vertical="center" wrapText="1" readingOrder="2"/>
    </xf>
    <xf numFmtId="167" fontId="26" fillId="0" borderId="29" xfId="0" applyNumberFormat="1" applyFont="1" applyBorder="1" applyAlignment="1">
      <alignment horizontal="center" vertical="center" wrapText="1" readingOrder="1"/>
    </xf>
    <xf numFmtId="167" fontId="26" fillId="0" borderId="49" xfId="0" applyNumberFormat="1" applyFont="1" applyBorder="1" applyAlignment="1">
      <alignment horizontal="right" vertical="center" wrapText="1" readingOrder="2"/>
    </xf>
    <xf numFmtId="167" fontId="26" fillId="0" borderId="51" xfId="0" applyNumberFormat="1" applyFont="1" applyBorder="1" applyAlignment="1">
      <alignment horizontal="right" vertical="center" wrapText="1" readingOrder="1"/>
    </xf>
    <xf numFmtId="167" fontId="27" fillId="0" borderId="14" xfId="0" applyNumberFormat="1" applyFont="1" applyBorder="1" applyAlignment="1">
      <alignment horizontal="center" vertical="center" wrapText="1" readingOrder="1"/>
    </xf>
    <xf numFmtId="167" fontId="27" fillId="0" borderId="15" xfId="0" applyNumberFormat="1" applyFont="1" applyBorder="1" applyAlignment="1">
      <alignment horizontal="center" vertical="center" wrapText="1" readingOrder="1"/>
    </xf>
    <xf numFmtId="167" fontId="27" fillId="0" borderId="53" xfId="0" applyNumberFormat="1" applyFont="1" applyBorder="1" applyAlignment="1">
      <alignment horizontal="right" vertical="center" wrapText="1" readingOrder="1"/>
    </xf>
    <xf numFmtId="167" fontId="0" fillId="2" borderId="0" xfId="0" applyNumberFormat="1" applyFill="1" applyAlignment="1">
      <alignment vertical="top" readingOrder="2"/>
    </xf>
    <xf numFmtId="167" fontId="0" fillId="2" borderId="0" xfId="0" applyNumberFormat="1" applyFill="1" applyAlignment="1">
      <alignment horizontal="right" vertical="top" readingOrder="2"/>
    </xf>
    <xf numFmtId="167" fontId="0" fillId="0" borderId="0" xfId="0" applyNumberFormat="1" applyAlignment="1">
      <alignment horizontal="right"/>
    </xf>
    <xf numFmtId="167" fontId="22" fillId="0" borderId="0" xfId="0" applyNumberFormat="1" applyFont="1" applyAlignment="1">
      <alignment vertical="center"/>
    </xf>
    <xf numFmtId="167" fontId="22" fillId="0" borderId="0" xfId="0" applyNumberFormat="1" applyFont="1" applyAlignment="1">
      <alignment horizontal="right" vertical="center"/>
    </xf>
    <xf numFmtId="167" fontId="2" fillId="2" borderId="7" xfId="0" applyNumberFormat="1" applyFont="1" applyFill="1" applyBorder="1" applyAlignment="1">
      <alignment horizontal="right" vertical="top" wrapText="1" readingOrder="2"/>
    </xf>
    <xf numFmtId="167" fontId="23" fillId="0" borderId="0" xfId="0" applyNumberFormat="1" applyFont="1" applyAlignment="1">
      <alignment horizontal="right" vertical="center"/>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6" borderId="61" xfId="0" applyFont="1" applyFill="1" applyBorder="1" applyAlignment="1">
      <alignment horizontal="center" vertical="center" wrapText="1"/>
    </xf>
    <xf numFmtId="0" fontId="23" fillId="6" borderId="73"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74"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81" xfId="0" applyFont="1" applyFill="1" applyBorder="1" applyAlignment="1">
      <alignment horizontal="center" vertical="center" wrapText="1"/>
    </xf>
    <xf numFmtId="0" fontId="30" fillId="5" borderId="66" xfId="0" applyFont="1" applyFill="1" applyBorder="1" applyAlignment="1">
      <alignment horizontal="center" vertical="center"/>
    </xf>
    <xf numFmtId="0" fontId="30" fillId="5" borderId="67" xfId="0" applyFont="1" applyFill="1" applyBorder="1" applyAlignment="1">
      <alignment horizontal="center" vertical="center"/>
    </xf>
    <xf numFmtId="0" fontId="30" fillId="5" borderId="68"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61" xfId="0" applyFont="1" applyFill="1" applyBorder="1" applyAlignment="1">
      <alignment horizontal="center" vertical="center"/>
    </xf>
    <xf numFmtId="0" fontId="23" fillId="6" borderId="73" xfId="0" applyFont="1" applyFill="1" applyBorder="1" applyAlignment="1">
      <alignment horizontal="center" vertical="center"/>
    </xf>
    <xf numFmtId="0" fontId="23" fillId="6" borderId="0" xfId="0" applyFont="1" applyFill="1" applyAlignment="1">
      <alignment horizontal="center" vertical="center"/>
    </xf>
    <xf numFmtId="0" fontId="23" fillId="6" borderId="74"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81"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0" fillId="0" borderId="0" xfId="0" applyAlignment="1">
      <alignment horizontal="center"/>
    </xf>
  </cellXfs>
  <cellStyles count="4">
    <cellStyle name="Comma" xfId="3" builtinId="3"/>
    <cellStyle name="Hyperlink" xfId="2" builtinId="8"/>
    <cellStyle name="Normal" xfId="0" builtinId="0"/>
    <cellStyle name="Percent" xfId="1" builtinId="5"/>
  </cellStyles>
  <dxfs count="23">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style="medium">
          <color indexed="64"/>
        </left>
        <right style="medium">
          <color rgb="FF000000"/>
        </right>
        <top style="dashed">
          <color rgb="FF000000"/>
        </top>
        <bottom style="medium">
          <color rgb="FF000000"/>
        </bottom>
        <vertical/>
        <horizontal/>
      </border>
    </dxf>
    <dxf>
      <border outline="0">
        <top style="medium">
          <color indexed="64"/>
        </top>
      </border>
    </dxf>
    <dxf>
      <border outline="0">
        <bottom style="medium">
          <color rgb="FF000000"/>
        </bottom>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thin">
          <color theme="0"/>
        </bottom>
        <vertical/>
        <horizontal/>
      </border>
    </dxf>
    <dxf>
      <border outline="0">
        <top style="medium">
          <color indexed="64"/>
        </top>
        <bottom style="medium">
          <color indexed="64"/>
        </bottom>
      </border>
    </dxf>
    <dxf>
      <border outline="0">
        <bottom style="thin">
          <color theme="0"/>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2714625</xdr:colOff>
      <xdr:row>2</xdr:row>
      <xdr:rowOff>104775</xdr:rowOff>
    </xdr:from>
    <xdr:to>
      <xdr:col>1</xdr:col>
      <xdr:colOff>3048000</xdr:colOff>
      <xdr:row>4</xdr:row>
      <xdr:rowOff>76200</xdr:rowOff>
    </xdr:to>
    <xdr:pic>
      <xdr:nvPicPr>
        <xdr:cNvPr id="4" name="Picture 3" descr="לוגו מור בית השקעות">
          <a:extLst>
            <a:ext uri="{FF2B5EF4-FFF2-40B4-BE49-F238E27FC236}">
              <a16:creationId xmlns:a16="http://schemas.microsoft.com/office/drawing/2014/main" id="{5E0A52E3-8EC6-4EC7-B403-9B3729B939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5890025" y="4667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415197</xdr:colOff>
      <xdr:row>2</xdr:row>
      <xdr:rowOff>606544</xdr:rowOff>
    </xdr:to>
    <xdr:pic>
      <xdr:nvPicPr>
        <xdr:cNvPr id="4" name="תמונה 3" descr="לוגו מור בית השקעות">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1378323</xdr:colOff>
      <xdr:row>15</xdr:row>
      <xdr:rowOff>280147</xdr:rowOff>
    </xdr:from>
    <xdr:to>
      <xdr:col>9</xdr:col>
      <xdr:colOff>579413</xdr:colOff>
      <xdr:row>15</xdr:row>
      <xdr:rowOff>1143729</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3861734" y="280147"/>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19BF1C-8615-441A-A0C9-34E2D4A24BBF}" name="TitleRegion1.a8.h78.1" displayName="TitleRegion1.a8.h78.1" ref="A8:H78" totalsRowShown="0" headerRowDxfId="22" headerRowBorderDxfId="21" tableBorderDxfId="20">
  <autoFilter ref="A8:H78" xr:uid="{427B035F-B75E-41B8-8629-E065041C496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47E0453-E4D5-49F3-A599-E6838421F1E6}" name="אפיק השקעה " dataDxfId="19"/>
    <tableColumn id="2" xr3:uid="{CC4F3B73-764E-4FA7-AE69-87C20BE2DBBB}" name="שיעור חשיפה צפוי לשנת 2023"/>
    <tableColumn id="3" xr3:uid="{DCE86D66-7D37-4728-90B8-3305FCDF686D}" name="שיעור חשיפה  22.11.2023 צפוי"/>
    <tableColumn id="4" xr3:uid="{52100F08-0BC1-4B6A-9DD3-293D2346FD10}" name="שיעור החשיפה בפועל 31.12.2023"/>
    <tableColumn id="5" xr3:uid="{32DBDE51-87F5-4393-91C0-17F73D3628F4}" name="שיעור החשיפה צפוי 2024"/>
    <tableColumn id="6" xr3:uid="{CD0E9B03-1182-411B-A99A-2E67730D5069}" name="טווח סטייה"/>
    <tableColumn id="7" xr3:uid="{B329DA41-562C-4BBD-B261-EA956CC89908}" name="גבולות שיעור החשיפה הצפויה"/>
    <tableColumn id="8" xr3:uid="{25211301-7FA6-4BCD-9A50-87EB51C1AA02}"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78A582-5110-4D84-AA2C-399D7B89DEF0}" name="TitleRegion1.b5.j174.1" displayName="TitleRegion1.b5.j174.1" ref="B5:J174" totalsRowShown="0" headerRowBorderDxfId="18" tableBorderDxfId="17">
  <autoFilter ref="B5:J174" xr:uid="{7DEFE8C4-FA35-460C-8F7A-1FF94BB4C8F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7B9A616-BFA8-468C-B5C4-F7F7477CFCE2}" name="אפיק השקעה" dataDxfId="16"/>
    <tableColumn id="2" xr3:uid="{C33B31A7-E90F-4725-BB0F-F00D71EE028A}" name="אלפא מור תגמולים – מניות" dataDxfId="15" dataCellStyle="Percent"/>
    <tableColumn id="3" xr3:uid="{7B4DE7ED-7123-41FD-A6D3-417169E2D6FF}" name="מור השתלמות – מניות" dataDxfId="14" dataCellStyle="Percent"/>
    <tableColumn id="4" xr3:uid="{79D1B8F2-0C51-400B-AEA6-2412B87410D2}" name="מור קופת גמל להשקעה – מניות" dataDxfId="13" dataCellStyle="Percent"/>
    <tableColumn id="5" xr3:uid="{1AC8EFB0-411F-4DCF-840D-BF8B8D7165DB}" name="_x0009_שיעור חשיפה צפוי לשנת 2024" dataDxfId="12" dataCellStyle="Percent"/>
    <tableColumn id="6" xr3:uid="{9ABBD6AD-DF15-4931-A039-8A3274CBB9F2}" name="_x0009_טווח סטייה" dataDxfId="11"/>
    <tableColumn id="7" xr3:uid="{2E616636-392C-4EBB-88A5-BB28281BA239}" name="_x0009_גבולות שיעור החשיפה הצפויה" dataDxfId="10"/>
    <tableColumn id="8" xr3:uid="{14823CD0-B63B-424D-8FC7-52D7CEC3EF7C}" name="ריק במקור" dataDxfId="9"/>
    <tableColumn id="9" xr3:uid="{F1CCCDDA-CA4E-4129-A07B-21E6C3E860D2}" name="_x0009_מדד ייחוס" dataDxfId="8"/>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8270B4-77B4-4607-AEAA-06B8ABA42F2D}" name="TitleRegion1.a26.f62.1" displayName="TitleRegion1.a26.f62.1" ref="A26:F62" totalsRowShown="0" headerRowDxfId="7" headerRowBorderDxfId="6" tableBorderDxfId="5">
  <autoFilter ref="A26:F62" xr:uid="{DA8D0997-C183-4A35-BB46-BBED59E56D3B}">
    <filterColumn colId="0" hiddenButton="1"/>
    <filterColumn colId="1" hiddenButton="1"/>
    <filterColumn colId="2" hiddenButton="1"/>
    <filterColumn colId="3" hiddenButton="1"/>
    <filterColumn colId="4" hiddenButton="1"/>
    <filterColumn colId="5" hiddenButton="1"/>
  </autoFilter>
  <tableColumns count="6">
    <tableColumn id="1" xr3:uid="{23FE22C0-B25C-4B2D-9675-24ADF3848F55}" name="אפיק השקעה " dataDxfId="4"/>
    <tableColumn id="2" xr3:uid="{F392747F-EB84-45F9-B79B-5CE1FD459D94}" name="שיעור החשיפה בפועל 31.12.2023" dataDxfId="3"/>
    <tableColumn id="3" xr3:uid="{85E60B36-59BE-4050-9909-82EC34AC393D}" name="שיעור החשיפה צפוי 2024" dataDxfId="2"/>
    <tableColumn id="4" xr3:uid="{A9DAC55C-707C-479F-9267-89827682143F}" name="טווח סטייה" dataDxfId="1"/>
    <tableColumn id="5" xr3:uid="{494BF6EC-6035-439A-97A8-0444C7FE6F5F}" name="גבולות שיעור החשיפה הצפוייה" dataDxfId="0"/>
    <tableColumn id="6" xr3:uid="{44E1DA66-F6B0-42E5-897A-2019AAEF34F1}"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D5" sqref="D5"/>
    </sheetView>
  </sheetViews>
  <sheetFormatPr defaultColWidth="9" defaultRowHeight="14.25" x14ac:dyDescent="0.2"/>
  <cols>
    <col min="1" max="1" width="10.75" style="2" bestFit="1" customWidth="1"/>
    <col min="2" max="2" width="54.625" style="2" customWidth="1"/>
    <col min="3" max="16384" width="9" style="2"/>
  </cols>
  <sheetData>
    <row r="3" spans="1:2" x14ac:dyDescent="0.2">
      <c r="A3" s="24" t="s">
        <v>103</v>
      </c>
    </row>
    <row r="7" spans="1:2" x14ac:dyDescent="0.2">
      <c r="A7" s="290" t="s">
        <v>17</v>
      </c>
      <c r="B7" s="290"/>
    </row>
    <row r="8" spans="1:2" x14ac:dyDescent="0.2">
      <c r="A8" s="22"/>
      <c r="B8" s="22"/>
    </row>
    <row r="9" spans="1:2" x14ac:dyDescent="0.2">
      <c r="A9" s="291" t="s">
        <v>16</v>
      </c>
      <c r="B9" s="291"/>
    </row>
    <row r="10" spans="1:2" x14ac:dyDescent="0.2">
      <c r="A10" s="22"/>
      <c r="B10" s="22"/>
    </row>
    <row r="11" spans="1:2" x14ac:dyDescent="0.2">
      <c r="A11" s="290" t="s">
        <v>18</v>
      </c>
      <c r="B11" s="290"/>
    </row>
    <row r="12" spans="1:2" x14ac:dyDescent="0.2">
      <c r="A12" s="23"/>
      <c r="B12" s="23"/>
    </row>
    <row r="13" spans="1:2" x14ac:dyDescent="0.2">
      <c r="A13" s="23"/>
      <c r="B13" s="23"/>
    </row>
    <row r="14" spans="1:2" x14ac:dyDescent="0.2">
      <c r="A14" s="23"/>
      <c r="B14" s="23"/>
    </row>
    <row r="15" spans="1:2" x14ac:dyDescent="0.2">
      <c r="A15" s="3"/>
      <c r="B15" s="3"/>
    </row>
    <row r="16" spans="1:2" x14ac:dyDescent="0.2">
      <c r="A16" s="27" t="s">
        <v>66</v>
      </c>
      <c r="B16" s="3"/>
    </row>
    <row r="17" spans="1:2" x14ac:dyDescent="0.2">
      <c r="A17" s="28">
        <v>44923</v>
      </c>
      <c r="B17" s="3" t="s">
        <v>104</v>
      </c>
    </row>
    <row r="18" spans="1:2" x14ac:dyDescent="0.2">
      <c r="A18" s="28">
        <v>44958</v>
      </c>
      <c r="B18" s="3" t="s">
        <v>105</v>
      </c>
    </row>
    <row r="19" spans="1:2" x14ac:dyDescent="0.2">
      <c r="A19" s="28">
        <v>44986</v>
      </c>
      <c r="B19" s="3" t="s">
        <v>108</v>
      </c>
    </row>
    <row r="20" spans="1:2" x14ac:dyDescent="0.2">
      <c r="A20" s="28"/>
      <c r="B20" s="3"/>
    </row>
    <row r="21" spans="1:2" x14ac:dyDescent="0.2">
      <c r="A21" s="28"/>
      <c r="B21" s="3"/>
    </row>
    <row r="22" spans="1:2" x14ac:dyDescent="0.2">
      <c r="A22" s="28"/>
      <c r="B22" s="3"/>
    </row>
    <row r="23" spans="1:2" x14ac:dyDescent="0.2">
      <c r="A23" s="28"/>
      <c r="B23" s="3"/>
    </row>
    <row r="24" spans="1:2" x14ac:dyDescent="0.2">
      <c r="A24" s="28"/>
      <c r="B24" s="3"/>
    </row>
    <row r="25" spans="1:2" x14ac:dyDescent="0.2">
      <c r="A25" s="28"/>
      <c r="B25" s="3"/>
    </row>
    <row r="26" spans="1:2" x14ac:dyDescent="0.2">
      <c r="A26" s="28"/>
      <c r="B26" s="3"/>
    </row>
    <row r="27" spans="1:2" x14ac:dyDescent="0.2">
      <c r="A27" s="28"/>
      <c r="B27" s="3"/>
    </row>
    <row r="28" spans="1:2" x14ac:dyDescent="0.2">
      <c r="A28" s="28"/>
      <c r="B28" s="3"/>
    </row>
    <row r="29" spans="1:2" x14ac:dyDescent="0.2">
      <c r="A29" s="28"/>
      <c r="B29" s="3"/>
    </row>
    <row r="30" spans="1:2" x14ac:dyDescent="0.2">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3" customWidth="1"/>
    <col min="2" max="2" width="28.75" style="13" customWidth="1"/>
    <col min="3" max="3" width="67.875" style="13" customWidth="1"/>
    <col min="4" max="4" width="34.375" style="13" customWidth="1"/>
    <col min="5" max="5" width="26.125" style="1" customWidth="1"/>
    <col min="6" max="13" width="9" style="1"/>
    <col min="14" max="16384" width="9" style="13"/>
  </cols>
  <sheetData>
    <row r="1" spans="1:5" x14ac:dyDescent="0.2">
      <c r="A1" s="1"/>
      <c r="B1" s="1"/>
      <c r="C1" s="1"/>
      <c r="D1" s="1"/>
    </row>
    <row r="2" spans="1:5" x14ac:dyDescent="0.2">
      <c r="A2" s="1"/>
      <c r="B2" s="1"/>
      <c r="C2" s="1"/>
      <c r="D2" s="1"/>
    </row>
    <row r="3" spans="1:5" ht="53.25" customHeight="1" x14ac:dyDescent="0.2">
      <c r="A3" s="292" t="s">
        <v>94</v>
      </c>
      <c r="B3" s="292"/>
      <c r="C3" s="292"/>
      <c r="D3" s="35"/>
    </row>
    <row r="4" spans="1:5" x14ac:dyDescent="0.2">
      <c r="A4" s="1"/>
      <c r="B4" s="1"/>
      <c r="C4" s="1"/>
      <c r="D4" s="1"/>
    </row>
    <row r="5" spans="1:5" x14ac:dyDescent="0.2">
      <c r="A5" s="1"/>
      <c r="B5" s="1"/>
      <c r="C5" s="1"/>
      <c r="D5" s="1"/>
    </row>
    <row r="6" spans="1:5" x14ac:dyDescent="0.2">
      <c r="A6" s="14" t="s">
        <v>42</v>
      </c>
      <c r="B6" s="14" t="s">
        <v>19</v>
      </c>
      <c r="C6" s="14" t="s">
        <v>20</v>
      </c>
      <c r="D6" s="55" t="s">
        <v>21</v>
      </c>
      <c r="E6" s="61" t="s">
        <v>113</v>
      </c>
    </row>
    <row r="7" spans="1:5" ht="83.25" customHeight="1" x14ac:dyDescent="0.2">
      <c r="A7" s="14" t="s">
        <v>22</v>
      </c>
      <c r="B7" s="16" t="s">
        <v>23</v>
      </c>
      <c r="C7" s="14" t="s">
        <v>62</v>
      </c>
      <c r="D7" s="56" t="s">
        <v>81</v>
      </c>
      <c r="E7" s="66" t="s">
        <v>115</v>
      </c>
    </row>
    <row r="8" spans="1:5" ht="180.75" customHeight="1" x14ac:dyDescent="0.2">
      <c r="A8" s="14" t="s">
        <v>65</v>
      </c>
      <c r="B8" s="16" t="s">
        <v>63</v>
      </c>
      <c r="C8" s="26" t="s">
        <v>64</v>
      </c>
      <c r="D8" s="57" t="s">
        <v>82</v>
      </c>
      <c r="E8" s="66" t="s">
        <v>116</v>
      </c>
    </row>
    <row r="9" spans="1:5" ht="93.75" customHeight="1" x14ac:dyDescent="0.2">
      <c r="A9" s="14" t="s">
        <v>24</v>
      </c>
      <c r="B9" s="16" t="s">
        <v>25</v>
      </c>
      <c r="C9" s="14" t="s">
        <v>43</v>
      </c>
      <c r="D9" s="58" t="s">
        <v>26</v>
      </c>
      <c r="E9" s="67">
        <v>1E-3</v>
      </c>
    </row>
    <row r="10" spans="1:5" ht="71.25" x14ac:dyDescent="0.2">
      <c r="A10" s="14" t="s">
        <v>27</v>
      </c>
      <c r="B10" s="16" t="s">
        <v>28</v>
      </c>
      <c r="C10" s="14" t="s">
        <v>44</v>
      </c>
      <c r="D10" s="58" t="s">
        <v>29</v>
      </c>
      <c r="E10" s="67">
        <v>1E-3</v>
      </c>
    </row>
    <row r="11" spans="1:5" ht="87.75" customHeight="1" x14ac:dyDescent="0.2">
      <c r="A11" s="14" t="s">
        <v>30</v>
      </c>
      <c r="B11" s="16" t="s">
        <v>31</v>
      </c>
      <c r="C11" s="14" t="s">
        <v>45</v>
      </c>
      <c r="D11" s="58" t="s">
        <v>32</v>
      </c>
      <c r="E11" s="67">
        <v>1E-3</v>
      </c>
    </row>
    <row r="12" spans="1:5" ht="92.25" customHeight="1" x14ac:dyDescent="0.2">
      <c r="A12" s="14" t="s">
        <v>33</v>
      </c>
      <c r="B12" s="16" t="s">
        <v>34</v>
      </c>
      <c r="C12" s="14" t="s">
        <v>35</v>
      </c>
      <c r="D12" s="58" t="s">
        <v>36</v>
      </c>
      <c r="E12" s="66" t="s">
        <v>117</v>
      </c>
    </row>
    <row r="13" spans="1:5" ht="90.75" customHeight="1" x14ac:dyDescent="0.2">
      <c r="A13" s="15" t="s">
        <v>48</v>
      </c>
      <c r="B13" s="16" t="s">
        <v>58</v>
      </c>
      <c r="C13" s="15" t="s">
        <v>46</v>
      </c>
      <c r="D13" s="58" t="s">
        <v>37</v>
      </c>
      <c r="E13" s="67">
        <v>1E-3</v>
      </c>
    </row>
    <row r="14" spans="1:5" ht="42.75" x14ac:dyDescent="0.2">
      <c r="A14" s="15" t="s">
        <v>38</v>
      </c>
      <c r="B14" s="16" t="s">
        <v>57</v>
      </c>
      <c r="C14" s="15" t="s">
        <v>39</v>
      </c>
      <c r="D14" s="58" t="s">
        <v>40</v>
      </c>
      <c r="E14" s="67">
        <v>1E-3</v>
      </c>
    </row>
    <row r="15" spans="1:5" ht="93.75" customHeight="1" x14ac:dyDescent="0.2">
      <c r="A15" s="15" t="s">
        <v>41</v>
      </c>
      <c r="B15" s="16" t="s">
        <v>59</v>
      </c>
      <c r="C15" s="15" t="s">
        <v>47</v>
      </c>
      <c r="D15" s="59" t="s">
        <v>111</v>
      </c>
      <c r="E15" s="66" t="s">
        <v>118</v>
      </c>
    </row>
    <row r="16" spans="1:5" ht="177" customHeight="1" x14ac:dyDescent="0.2">
      <c r="A16" s="15" t="s">
        <v>96</v>
      </c>
      <c r="B16" s="16" t="s">
        <v>97</v>
      </c>
      <c r="C16" s="53" t="s">
        <v>98</v>
      </c>
      <c r="D16" s="70" t="s">
        <v>124</v>
      </c>
      <c r="E16" s="67">
        <v>1.5E-3</v>
      </c>
    </row>
    <row r="17" spans="1:13" ht="136.15" customHeight="1" x14ac:dyDescent="0.2">
      <c r="A17" s="15" t="s">
        <v>99</v>
      </c>
      <c r="B17" s="16" t="s">
        <v>100</v>
      </c>
      <c r="C17" s="15" t="s">
        <v>101</v>
      </c>
      <c r="D17" s="60" t="s">
        <v>102</v>
      </c>
      <c r="E17" s="67">
        <v>1.5E-3</v>
      </c>
    </row>
    <row r="18" spans="1:13" s="25" customFormat="1" ht="85.5" x14ac:dyDescent="0.25">
      <c r="A18" s="14" t="s">
        <v>122</v>
      </c>
      <c r="B18" s="16" t="s">
        <v>119</v>
      </c>
      <c r="C18" s="14" t="s">
        <v>120</v>
      </c>
      <c r="D18" s="56" t="s">
        <v>121</v>
      </c>
      <c r="E18" s="68">
        <v>2.5000000000000001E-3</v>
      </c>
      <c r="F18" s="1"/>
      <c r="G18" s="1"/>
      <c r="H18" s="1"/>
      <c r="I18" s="1"/>
      <c r="J18" s="1"/>
      <c r="K18" s="1"/>
      <c r="L18" s="1"/>
      <c r="M18" s="1"/>
    </row>
    <row r="20" spans="1:13" x14ac:dyDescent="0.2">
      <c r="A20" s="293" t="s">
        <v>55</v>
      </c>
      <c r="B20" s="293"/>
      <c r="C20" s="293"/>
      <c r="D20" s="293"/>
    </row>
    <row r="21" spans="1:13" ht="14.25" customHeight="1" x14ac:dyDescent="0.2">
      <c r="A21" s="294" t="s">
        <v>56</v>
      </c>
      <c r="B21" s="294"/>
      <c r="C21" s="294"/>
      <c r="D21" s="294"/>
    </row>
    <row r="22" spans="1:13" x14ac:dyDescent="0.2">
      <c r="A22" s="294"/>
      <c r="B22" s="294"/>
      <c r="C22" s="294"/>
      <c r="D22" s="294"/>
    </row>
    <row r="23" spans="1:13" x14ac:dyDescent="0.2">
      <c r="A23" s="294"/>
      <c r="B23" s="294"/>
      <c r="C23" s="294"/>
      <c r="D23" s="294"/>
    </row>
    <row r="24" spans="1:13" x14ac:dyDescent="0.2">
      <c r="A24" s="294"/>
      <c r="B24" s="294"/>
      <c r="C24" s="294"/>
      <c r="D24" s="294"/>
    </row>
    <row r="25" spans="1:13" x14ac:dyDescent="0.2">
      <c r="A25" s="294"/>
      <c r="B25" s="294"/>
      <c r="C25" s="294"/>
      <c r="D25" s="294"/>
    </row>
    <row r="26" spans="1:13" x14ac:dyDescent="0.2">
      <c r="A26" s="294"/>
      <c r="B26" s="294"/>
      <c r="C26" s="294"/>
      <c r="D26" s="294"/>
    </row>
    <row r="27" spans="1:13" x14ac:dyDescent="0.2">
      <c r="A27" s="294"/>
      <c r="B27" s="294"/>
      <c r="C27" s="294"/>
      <c r="D27" s="294"/>
    </row>
    <row r="28" spans="1:13" x14ac:dyDescent="0.2">
      <c r="A28" s="294"/>
      <c r="B28" s="294"/>
      <c r="C28" s="294"/>
      <c r="D28" s="294"/>
    </row>
    <row r="29" spans="1:13" x14ac:dyDescent="0.2">
      <c r="A29" s="294"/>
      <c r="B29" s="294"/>
      <c r="C29" s="294"/>
      <c r="D29" s="294"/>
    </row>
    <row r="30" spans="1:13" x14ac:dyDescent="0.2">
      <c r="A30" s="294"/>
      <c r="B30" s="294"/>
      <c r="C30" s="294"/>
      <c r="D30" s="294"/>
    </row>
    <row r="31" spans="1:13" x14ac:dyDescent="0.2">
      <c r="A31" s="294"/>
      <c r="B31" s="294"/>
      <c r="C31" s="294"/>
      <c r="D31" s="294"/>
    </row>
    <row r="32" spans="1:13" x14ac:dyDescent="0.2">
      <c r="A32" s="294"/>
      <c r="B32" s="294"/>
      <c r="C32" s="294"/>
      <c r="D32" s="294"/>
    </row>
    <row r="33" spans="1:4" x14ac:dyDescent="0.2">
      <c r="A33" s="294"/>
      <c r="B33" s="294"/>
      <c r="C33" s="294"/>
      <c r="D33" s="294"/>
    </row>
    <row r="34" spans="1:4" x14ac:dyDescent="0.2">
      <c r="A34" s="294"/>
      <c r="B34" s="294"/>
      <c r="C34" s="294"/>
      <c r="D34" s="294"/>
    </row>
    <row r="35" spans="1:4" x14ac:dyDescent="0.2">
      <c r="A35" s="294"/>
      <c r="B35" s="294"/>
      <c r="C35" s="294"/>
      <c r="D35" s="294"/>
    </row>
    <row r="36" spans="1:4" x14ac:dyDescent="0.2">
      <c r="A36" s="294"/>
      <c r="B36" s="294"/>
      <c r="C36" s="294"/>
      <c r="D36" s="294"/>
    </row>
    <row r="37" spans="1:4" x14ac:dyDescent="0.2">
      <c r="A37" s="294"/>
      <c r="B37" s="294"/>
      <c r="C37" s="294"/>
      <c r="D37" s="294"/>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A9" sqref="A9:H78"/>
    </sheetView>
  </sheetViews>
  <sheetFormatPr defaultColWidth="9" defaultRowHeight="14.25" x14ac:dyDescent="0.2"/>
  <cols>
    <col min="1" max="1" width="25" style="1" customWidth="1"/>
    <col min="2" max="2" width="25" style="1" hidden="1" customWidth="1"/>
    <col min="3" max="3" width="18.625" style="42" hidden="1" customWidth="1"/>
    <col min="4" max="4" width="33.125" style="42" customWidth="1"/>
    <col min="5" max="5" width="25.125" style="1" customWidth="1"/>
    <col min="6" max="6" width="21" style="1" customWidth="1"/>
    <col min="7" max="7" width="29.25" style="4" customWidth="1"/>
    <col min="8" max="8" width="30.25" style="1" customWidth="1"/>
    <col min="9" max="9" width="24.375" style="1" customWidth="1"/>
    <col min="10" max="10" width="14.5" style="1" customWidth="1"/>
    <col min="11" max="11" width="14.875" style="1" customWidth="1"/>
    <col min="12" max="16384" width="9" style="1"/>
  </cols>
  <sheetData>
    <row r="1" spans="1:17" x14ac:dyDescent="0.2">
      <c r="C1" s="1"/>
      <c r="D1" s="1"/>
    </row>
    <row r="2" spans="1:17" x14ac:dyDescent="0.2">
      <c r="C2" s="1"/>
      <c r="D2" s="1"/>
    </row>
    <row r="3" spans="1:17" ht="51.75" customHeight="1" x14ac:dyDescent="0.25">
      <c r="A3" s="295" t="s">
        <v>159</v>
      </c>
      <c r="B3" s="295"/>
      <c r="C3" s="295"/>
      <c r="D3" s="295"/>
      <c r="E3" s="295"/>
      <c r="F3" s="295"/>
      <c r="G3" s="295"/>
      <c r="H3" s="295"/>
      <c r="I3" s="12"/>
    </row>
    <row r="4" spans="1:17" x14ac:dyDescent="0.2">
      <c r="C4" s="1"/>
      <c r="D4" s="1"/>
    </row>
    <row r="5" spans="1:17" x14ac:dyDescent="0.2">
      <c r="C5" s="1"/>
      <c r="D5" s="1"/>
    </row>
    <row r="6" spans="1:17" x14ac:dyDescent="0.2">
      <c r="A6" s="5" t="s">
        <v>0</v>
      </c>
      <c r="B6" s="5"/>
      <c r="C6" s="41"/>
      <c r="D6" s="41"/>
      <c r="E6" s="6"/>
      <c r="F6" s="33" t="s">
        <v>1</v>
      </c>
      <c r="G6" s="7"/>
      <c r="H6" s="6"/>
    </row>
    <row r="8" spans="1:17" ht="28.5" x14ac:dyDescent="0.2">
      <c r="A8" s="184" t="s">
        <v>2</v>
      </c>
      <c r="B8" s="184" t="s">
        <v>93</v>
      </c>
      <c r="C8" s="184" t="s">
        <v>156</v>
      </c>
      <c r="D8" s="185" t="s">
        <v>229</v>
      </c>
      <c r="E8" s="185" t="s">
        <v>160</v>
      </c>
      <c r="F8" s="184" t="s">
        <v>3</v>
      </c>
      <c r="G8" s="184" t="s">
        <v>86</v>
      </c>
      <c r="H8" s="184" t="s">
        <v>4</v>
      </c>
    </row>
    <row r="9" spans="1:17" ht="30.75" customHeight="1" x14ac:dyDescent="0.2">
      <c r="A9" s="163" t="s">
        <v>5</v>
      </c>
      <c r="B9" s="167">
        <v>0.28000000000000003</v>
      </c>
      <c r="C9" s="169">
        <v>0.3</v>
      </c>
      <c r="D9" s="169">
        <v>0.23100000000000001</v>
      </c>
      <c r="E9" s="169">
        <v>0.25</v>
      </c>
      <c r="F9" s="163" t="s">
        <v>6</v>
      </c>
      <c r="G9" s="165" t="s">
        <v>155</v>
      </c>
      <c r="H9" s="166" t="s">
        <v>73</v>
      </c>
    </row>
    <row r="10" spans="1:17" ht="28.5" customHeight="1" x14ac:dyDescent="0.2">
      <c r="A10" s="163" t="s">
        <v>7</v>
      </c>
      <c r="B10" s="87">
        <v>0.2</v>
      </c>
      <c r="C10" s="169">
        <v>0.2</v>
      </c>
      <c r="D10" s="169">
        <v>0.17660000000000001</v>
      </c>
      <c r="E10" s="169">
        <v>0.2</v>
      </c>
      <c r="F10" s="163" t="s">
        <v>8</v>
      </c>
      <c r="G10" s="165" t="s">
        <v>15</v>
      </c>
      <c r="H10" s="166" t="s">
        <v>74</v>
      </c>
      <c r="N10" s="8"/>
      <c r="O10" s="9"/>
      <c r="Q10" s="9"/>
    </row>
    <row r="11" spans="1:17" ht="18.75" customHeight="1" x14ac:dyDescent="0.2">
      <c r="A11" s="163" t="s">
        <v>9</v>
      </c>
      <c r="B11" s="167">
        <v>0.56999999999999995</v>
      </c>
      <c r="C11" s="162">
        <v>0.56999999999999995</v>
      </c>
      <c r="D11" s="168">
        <v>0.59240000000000004</v>
      </c>
      <c r="E11" s="162">
        <v>0.59499999999999997</v>
      </c>
      <c r="F11" s="163" t="s">
        <v>8</v>
      </c>
      <c r="G11" s="165" t="s">
        <v>90</v>
      </c>
      <c r="H11" s="166" t="s">
        <v>75</v>
      </c>
    </row>
    <row r="12" spans="1:17" ht="30.75" customHeight="1" x14ac:dyDescent="0.2">
      <c r="A12" s="163" t="s">
        <v>60</v>
      </c>
      <c r="B12" s="186" t="s">
        <v>234</v>
      </c>
      <c r="C12" s="187" t="s">
        <v>234</v>
      </c>
      <c r="D12" s="188" t="s">
        <v>234</v>
      </c>
      <c r="E12" s="187" t="s">
        <v>234</v>
      </c>
      <c r="F12" s="189" t="s">
        <v>234</v>
      </c>
      <c r="G12" s="186" t="s">
        <v>234</v>
      </c>
      <c r="H12" s="190" t="s">
        <v>234</v>
      </c>
      <c r="L12" s="37"/>
      <c r="O12" s="9"/>
      <c r="P12" s="9"/>
      <c r="Q12" s="9"/>
    </row>
    <row r="13" spans="1:17" ht="36" customHeight="1" x14ac:dyDescent="0.2">
      <c r="A13" s="166" t="s">
        <v>67</v>
      </c>
      <c r="B13" s="80">
        <v>0.05</v>
      </c>
      <c r="C13" s="169">
        <v>0.05</v>
      </c>
      <c r="D13" s="169">
        <v>9.2600000000000002E-2</v>
      </c>
      <c r="E13" s="169">
        <v>0.05</v>
      </c>
      <c r="F13" s="47" t="s">
        <v>6</v>
      </c>
      <c r="G13" s="46" t="s">
        <v>72</v>
      </c>
      <c r="H13" s="166" t="s">
        <v>76</v>
      </c>
      <c r="L13" s="37"/>
      <c r="O13" s="9"/>
      <c r="P13" s="9"/>
      <c r="Q13" s="9"/>
    </row>
    <row r="14" spans="1:17" ht="29.25" customHeight="1" x14ac:dyDescent="0.2">
      <c r="A14" s="166" t="s">
        <v>68</v>
      </c>
      <c r="B14" s="51">
        <v>7.0000000000000007E-2</v>
      </c>
      <c r="C14" s="169">
        <v>7.0000000000000007E-2</v>
      </c>
      <c r="D14" s="169">
        <v>4.3659999999999997E-2</v>
      </c>
      <c r="E14" s="169">
        <v>7.0000000000000007E-2</v>
      </c>
      <c r="F14" s="47" t="s">
        <v>6</v>
      </c>
      <c r="G14" s="46" t="s">
        <v>106</v>
      </c>
      <c r="H14" s="166" t="s">
        <v>77</v>
      </c>
      <c r="O14" s="9"/>
      <c r="P14" s="9"/>
      <c r="Q14" s="9"/>
    </row>
    <row r="15" spans="1:17" ht="27.75" customHeight="1" x14ac:dyDescent="0.2">
      <c r="A15" s="166" t="s">
        <v>69</v>
      </c>
      <c r="B15" s="80">
        <v>0.05</v>
      </c>
      <c r="C15" s="169">
        <v>0.05</v>
      </c>
      <c r="D15" s="169">
        <v>6.7999999999999996E-3</v>
      </c>
      <c r="E15" s="169">
        <v>0.05</v>
      </c>
      <c r="F15" s="47" t="s">
        <v>6</v>
      </c>
      <c r="G15" s="46" t="s">
        <v>72</v>
      </c>
      <c r="H15" s="166" t="s">
        <v>78</v>
      </c>
      <c r="O15" s="9"/>
      <c r="P15" s="9"/>
      <c r="Q15" s="9"/>
    </row>
    <row r="16" spans="1:17" ht="23.25" customHeight="1" x14ac:dyDescent="0.2">
      <c r="A16" s="166" t="s">
        <v>107</v>
      </c>
      <c r="B16" s="80">
        <v>0.05</v>
      </c>
      <c r="C16" s="169">
        <v>0.05</v>
      </c>
      <c r="D16" s="169">
        <v>2.1299999999999999E-2</v>
      </c>
      <c r="E16" s="169">
        <v>0.05</v>
      </c>
      <c r="F16" s="47" t="s">
        <v>6</v>
      </c>
      <c r="G16" s="46" t="s">
        <v>72</v>
      </c>
      <c r="H16" s="166" t="s">
        <v>78</v>
      </c>
    </row>
    <row r="17" spans="1:17" ht="21.75" customHeight="1" x14ac:dyDescent="0.2">
      <c r="A17" s="166" t="s">
        <v>70</v>
      </c>
      <c r="B17" s="80">
        <v>0.15</v>
      </c>
      <c r="C17" s="169">
        <v>0.13500000000000001</v>
      </c>
      <c r="D17" s="169">
        <v>0.1711</v>
      </c>
      <c r="E17" s="169">
        <v>0.15</v>
      </c>
      <c r="F17" s="163" t="s">
        <v>6</v>
      </c>
      <c r="G17" s="46" t="s">
        <v>126</v>
      </c>
      <c r="H17" s="48" t="s">
        <v>78</v>
      </c>
    </row>
    <row r="18" spans="1:17" ht="22.5" customHeight="1" x14ac:dyDescent="0.2">
      <c r="A18" s="166" t="s">
        <v>71</v>
      </c>
      <c r="B18" s="80">
        <v>0.05</v>
      </c>
      <c r="C18" s="169">
        <v>0.05</v>
      </c>
      <c r="D18" s="169">
        <v>4.5600000000000002E-2</v>
      </c>
      <c r="E18" s="169">
        <v>0.05</v>
      </c>
      <c r="F18" s="163" t="s">
        <v>6</v>
      </c>
      <c r="G18" s="49" t="s">
        <v>72</v>
      </c>
      <c r="H18" s="191" t="s">
        <v>234</v>
      </c>
      <c r="P18" s="10"/>
      <c r="Q18" s="9"/>
    </row>
    <row r="19" spans="1:17" ht="21" customHeight="1" x14ac:dyDescent="0.2">
      <c r="A19" s="44" t="s">
        <v>10</v>
      </c>
      <c r="B19" s="80">
        <f>SUM(B9:B18)</f>
        <v>1.4700000000000002</v>
      </c>
      <c r="C19" s="69">
        <f>SUM(C9:C18)</f>
        <v>1.4750000000000001</v>
      </c>
      <c r="D19" s="69">
        <f>SUM(D9:D18)</f>
        <v>1.3810600000000002</v>
      </c>
      <c r="E19" s="69">
        <f>SUM(E9:E18)</f>
        <v>1.4650000000000001</v>
      </c>
      <c r="F19" s="192" t="s">
        <v>234</v>
      </c>
      <c r="G19" s="192" t="s">
        <v>234</v>
      </c>
      <c r="H19" s="193" t="s">
        <v>234</v>
      </c>
    </row>
    <row r="20" spans="1:17" ht="21" customHeight="1" x14ac:dyDescent="0.2">
      <c r="A20" s="166" t="s">
        <v>11</v>
      </c>
      <c r="B20" s="52">
        <v>0.2</v>
      </c>
      <c r="C20" s="50">
        <v>0.22</v>
      </c>
      <c r="D20" s="50">
        <v>0.27010000000000001</v>
      </c>
      <c r="E20" s="50">
        <v>0.22</v>
      </c>
      <c r="F20" s="163" t="s">
        <v>8</v>
      </c>
      <c r="G20" s="46" t="s">
        <v>123</v>
      </c>
      <c r="H20" s="166" t="s">
        <v>79</v>
      </c>
    </row>
    <row r="21" spans="1:17" ht="28.5" hidden="1" x14ac:dyDescent="0.2">
      <c r="A21" s="44" t="s">
        <v>112</v>
      </c>
      <c r="B21" s="161">
        <v>2.8E-3</v>
      </c>
      <c r="C21" s="194" t="s">
        <v>234</v>
      </c>
      <c r="D21" s="194" t="s">
        <v>234</v>
      </c>
      <c r="E21" s="194" t="s">
        <v>234</v>
      </c>
      <c r="F21" s="194" t="s">
        <v>234</v>
      </c>
      <c r="G21" s="194" t="s">
        <v>234</v>
      </c>
      <c r="H21" s="194" t="s">
        <v>234</v>
      </c>
    </row>
    <row r="22" spans="1:17" ht="28.5" x14ac:dyDescent="0.2">
      <c r="A22" s="44" t="s">
        <v>231</v>
      </c>
      <c r="B22" s="195" t="s">
        <v>234</v>
      </c>
      <c r="C22" s="195" t="s">
        <v>234</v>
      </c>
      <c r="D22" s="178">
        <v>2.3999999999999998E-3</v>
      </c>
      <c r="E22" s="195" t="s">
        <v>234</v>
      </c>
      <c r="F22" s="195" t="s">
        <v>234</v>
      </c>
      <c r="G22" s="195" t="s">
        <v>234</v>
      </c>
      <c r="H22" s="195" t="s">
        <v>234</v>
      </c>
    </row>
    <row r="23" spans="1:17" x14ac:dyDescent="0.2">
      <c r="A23" s="196" t="s">
        <v>234</v>
      </c>
      <c r="B23" s="196" t="s">
        <v>234</v>
      </c>
      <c r="C23" s="197" t="s">
        <v>234</v>
      </c>
      <c r="D23" s="197" t="s">
        <v>234</v>
      </c>
      <c r="E23" s="196" t="s">
        <v>234</v>
      </c>
      <c r="F23" s="196" t="s">
        <v>234</v>
      </c>
      <c r="G23" s="198" t="s">
        <v>234</v>
      </c>
      <c r="H23" s="196" t="s">
        <v>234</v>
      </c>
    </row>
    <row r="24" spans="1:17" x14ac:dyDescent="0.2">
      <c r="A24" s="11" t="s">
        <v>12</v>
      </c>
      <c r="B24" s="199" t="s">
        <v>234</v>
      </c>
      <c r="C24" s="200" t="s">
        <v>234</v>
      </c>
      <c r="D24" s="200" t="s">
        <v>234</v>
      </c>
      <c r="E24" s="201" t="s">
        <v>234</v>
      </c>
      <c r="F24" s="32" t="s">
        <v>92</v>
      </c>
      <c r="G24" s="202" t="s">
        <v>234</v>
      </c>
      <c r="H24" s="203" t="s">
        <v>234</v>
      </c>
    </row>
    <row r="25" spans="1:17" x14ac:dyDescent="0.2">
      <c r="A25" s="196" t="s">
        <v>234</v>
      </c>
      <c r="B25" s="196" t="s">
        <v>234</v>
      </c>
      <c r="C25" s="204" t="s">
        <v>234</v>
      </c>
      <c r="D25" s="197" t="s">
        <v>234</v>
      </c>
      <c r="E25" s="196" t="s">
        <v>234</v>
      </c>
      <c r="F25" s="205" t="s">
        <v>234</v>
      </c>
      <c r="G25" s="198" t="s">
        <v>234</v>
      </c>
      <c r="H25" s="205" t="s">
        <v>234</v>
      </c>
    </row>
    <row r="26" spans="1:17" ht="37.5" customHeight="1" x14ac:dyDescent="0.2">
      <c r="A26" s="163" t="s">
        <v>2</v>
      </c>
      <c r="B26" s="163" t="s">
        <v>93</v>
      </c>
      <c r="C26" s="163" t="s">
        <v>156</v>
      </c>
      <c r="D26" s="45" t="s">
        <v>229</v>
      </c>
      <c r="E26" s="45" t="s">
        <v>160</v>
      </c>
      <c r="F26" s="163" t="s">
        <v>3</v>
      </c>
      <c r="G26" s="163" t="s">
        <v>86</v>
      </c>
      <c r="H26" s="163" t="s">
        <v>4</v>
      </c>
      <c r="J26" s="115"/>
      <c r="L26" s="36"/>
    </row>
    <row r="27" spans="1:17" ht="23.25" customHeight="1" x14ac:dyDescent="0.2">
      <c r="A27" s="163" t="s">
        <v>5</v>
      </c>
      <c r="B27" s="167">
        <v>0.2</v>
      </c>
      <c r="C27" s="169">
        <v>0.28999999999999998</v>
      </c>
      <c r="D27" s="50">
        <v>0.2031</v>
      </c>
      <c r="E27" s="169">
        <v>0.24</v>
      </c>
      <c r="F27" s="163" t="s">
        <v>6</v>
      </c>
      <c r="G27" s="165" t="s">
        <v>162</v>
      </c>
      <c r="H27" s="166" t="s">
        <v>73</v>
      </c>
      <c r="J27" s="116"/>
      <c r="K27" s="117"/>
      <c r="L27" s="38"/>
    </row>
    <row r="28" spans="1:17" ht="15.75" customHeight="1" x14ac:dyDescent="0.2">
      <c r="A28" s="163" t="s">
        <v>7</v>
      </c>
      <c r="B28" s="167">
        <v>0.21</v>
      </c>
      <c r="C28" s="169">
        <v>0.23</v>
      </c>
      <c r="D28" s="50">
        <v>0.2586</v>
      </c>
      <c r="E28" s="169">
        <v>0.23</v>
      </c>
      <c r="F28" s="163" t="s">
        <v>8</v>
      </c>
      <c r="G28" s="165" t="s">
        <v>148</v>
      </c>
      <c r="H28" s="166" t="s">
        <v>74</v>
      </c>
      <c r="L28" s="36"/>
    </row>
    <row r="29" spans="1:17" ht="31.5" customHeight="1" x14ac:dyDescent="0.2">
      <c r="A29" s="163" t="s">
        <v>9</v>
      </c>
      <c r="B29" s="169">
        <v>0.46</v>
      </c>
      <c r="C29" s="169">
        <v>0.46</v>
      </c>
      <c r="D29" s="169">
        <v>0.4516</v>
      </c>
      <c r="E29" s="162">
        <v>0.46</v>
      </c>
      <c r="F29" s="163" t="s">
        <v>8</v>
      </c>
      <c r="G29" s="165" t="s">
        <v>91</v>
      </c>
      <c r="H29" s="166" t="s">
        <v>75</v>
      </c>
      <c r="L29" s="36"/>
    </row>
    <row r="30" spans="1:17" ht="73.5" customHeight="1" x14ac:dyDescent="0.2">
      <c r="A30" s="163" t="s">
        <v>60</v>
      </c>
      <c r="B30" s="186" t="s">
        <v>234</v>
      </c>
      <c r="C30" s="186" t="s">
        <v>234</v>
      </c>
      <c r="D30" s="186" t="s">
        <v>234</v>
      </c>
      <c r="E30" s="187" t="s">
        <v>234</v>
      </c>
      <c r="F30" s="189" t="s">
        <v>234</v>
      </c>
      <c r="G30" s="186" t="s">
        <v>234</v>
      </c>
      <c r="H30" s="190" t="s">
        <v>234</v>
      </c>
      <c r="L30" s="36"/>
    </row>
    <row r="31" spans="1:17" ht="26.25" customHeight="1" x14ac:dyDescent="0.2">
      <c r="A31" s="166" t="s">
        <v>67</v>
      </c>
      <c r="B31" s="80">
        <v>0.05</v>
      </c>
      <c r="C31" s="169">
        <v>0.1</v>
      </c>
      <c r="D31" s="50">
        <v>0.1003</v>
      </c>
      <c r="E31" s="169">
        <v>0.1</v>
      </c>
      <c r="F31" s="47" t="s">
        <v>6</v>
      </c>
      <c r="G31" s="46" t="s">
        <v>109</v>
      </c>
      <c r="H31" s="166" t="s">
        <v>76</v>
      </c>
      <c r="L31" s="36"/>
    </row>
    <row r="32" spans="1:17" ht="24" customHeight="1" x14ac:dyDescent="0.2">
      <c r="A32" s="166" t="s">
        <v>68</v>
      </c>
      <c r="B32" s="51">
        <v>7.0000000000000007E-2</v>
      </c>
      <c r="C32" s="169">
        <v>7.0000000000000007E-2</v>
      </c>
      <c r="D32" s="50">
        <v>4.9399999999999999E-2</v>
      </c>
      <c r="E32" s="169">
        <v>7.0000000000000007E-2</v>
      </c>
      <c r="F32" s="47" t="s">
        <v>6</v>
      </c>
      <c r="G32" s="46" t="s">
        <v>106</v>
      </c>
      <c r="H32" s="166" t="s">
        <v>77</v>
      </c>
      <c r="L32" s="36"/>
    </row>
    <row r="33" spans="1:12" ht="24" customHeight="1" x14ac:dyDescent="0.2">
      <c r="A33" s="166" t="s">
        <v>69</v>
      </c>
      <c r="B33" s="80">
        <v>0.05</v>
      </c>
      <c r="C33" s="169">
        <v>0.05</v>
      </c>
      <c r="D33" s="50">
        <v>3.8800000000000001E-2</v>
      </c>
      <c r="E33" s="169">
        <v>0.05</v>
      </c>
      <c r="F33" s="47" t="s">
        <v>6</v>
      </c>
      <c r="G33" s="46" t="s">
        <v>72</v>
      </c>
      <c r="H33" s="166" t="s">
        <v>78</v>
      </c>
      <c r="L33" s="36"/>
    </row>
    <row r="34" spans="1:12" ht="24" customHeight="1" x14ac:dyDescent="0.2">
      <c r="A34" s="166" t="s">
        <v>107</v>
      </c>
      <c r="B34" s="80">
        <v>0.05</v>
      </c>
      <c r="C34" s="169">
        <v>0.05</v>
      </c>
      <c r="D34" s="50">
        <v>2.23E-2</v>
      </c>
      <c r="E34" s="169">
        <v>0.05</v>
      </c>
      <c r="F34" s="47" t="s">
        <v>6</v>
      </c>
      <c r="G34" s="46" t="s">
        <v>72</v>
      </c>
      <c r="H34" s="166" t="s">
        <v>78</v>
      </c>
      <c r="L34" s="36"/>
    </row>
    <row r="35" spans="1:12" ht="21" customHeight="1" x14ac:dyDescent="0.2">
      <c r="A35" s="166" t="s">
        <v>70</v>
      </c>
      <c r="B35" s="80">
        <v>0.15</v>
      </c>
      <c r="C35" s="169">
        <v>0.13500000000000001</v>
      </c>
      <c r="D35" s="50">
        <v>0.13700000000000001</v>
      </c>
      <c r="E35" s="169">
        <v>0.15</v>
      </c>
      <c r="F35" s="163" t="s">
        <v>6</v>
      </c>
      <c r="G35" s="46" t="s">
        <v>126</v>
      </c>
      <c r="H35" s="48" t="s">
        <v>78</v>
      </c>
      <c r="L35" s="36"/>
    </row>
    <row r="36" spans="1:12" ht="21" customHeight="1" x14ac:dyDescent="0.2">
      <c r="A36" s="166" t="s">
        <v>71</v>
      </c>
      <c r="B36" s="80">
        <v>0.05</v>
      </c>
      <c r="C36" s="169">
        <v>0.05</v>
      </c>
      <c r="D36" s="50">
        <v>5.6000000000000001E-2</v>
      </c>
      <c r="E36" s="169">
        <v>0.05</v>
      </c>
      <c r="F36" s="163" t="s">
        <v>6</v>
      </c>
      <c r="G36" s="49" t="s">
        <v>72</v>
      </c>
      <c r="H36" s="191" t="s">
        <v>234</v>
      </c>
      <c r="L36" s="36"/>
    </row>
    <row r="37" spans="1:12" ht="22.5" customHeight="1" x14ac:dyDescent="0.2">
      <c r="A37" s="44" t="s">
        <v>10</v>
      </c>
      <c r="B37" s="80">
        <f>SUM(B27:B36)</f>
        <v>1.2900000000000003</v>
      </c>
      <c r="C37" s="69">
        <f>SUM(C27:C36)</f>
        <v>1.4350000000000003</v>
      </c>
      <c r="D37" s="69">
        <f>SUM(D27:D36)</f>
        <v>1.3171000000000002</v>
      </c>
      <c r="E37" s="69">
        <f>SUM(E27:E36)</f>
        <v>1.4000000000000001</v>
      </c>
      <c r="F37" s="192" t="s">
        <v>234</v>
      </c>
      <c r="G37" s="192" t="s">
        <v>234</v>
      </c>
      <c r="H37" s="193" t="s">
        <v>234</v>
      </c>
    </row>
    <row r="38" spans="1:12" x14ac:dyDescent="0.2">
      <c r="A38" s="166" t="s">
        <v>11</v>
      </c>
      <c r="B38" s="52">
        <v>0.2</v>
      </c>
      <c r="C38" s="50">
        <v>0.22</v>
      </c>
      <c r="D38" s="50">
        <v>0.25330000000000003</v>
      </c>
      <c r="E38" s="50">
        <v>0.22</v>
      </c>
      <c r="F38" s="163" t="s">
        <v>8</v>
      </c>
      <c r="G38" s="46" t="s">
        <v>123</v>
      </c>
      <c r="H38" s="166" t="s">
        <v>79</v>
      </c>
      <c r="I38" s="30"/>
    </row>
    <row r="39" spans="1:12" ht="57" hidden="1" x14ac:dyDescent="0.2">
      <c r="A39" s="44" t="s">
        <v>112</v>
      </c>
      <c r="B39" s="161" t="s">
        <v>114</v>
      </c>
      <c r="C39" s="194" t="s">
        <v>234</v>
      </c>
      <c r="D39" s="194" t="s">
        <v>234</v>
      </c>
      <c r="E39" s="194" t="s">
        <v>234</v>
      </c>
      <c r="F39" s="194" t="s">
        <v>234</v>
      </c>
      <c r="G39" s="194" t="s">
        <v>234</v>
      </c>
      <c r="H39" s="194" t="s">
        <v>234</v>
      </c>
      <c r="I39" s="31"/>
    </row>
    <row r="40" spans="1:12" ht="28.5" x14ac:dyDescent="0.2">
      <c r="A40" s="44" t="s">
        <v>231</v>
      </c>
      <c r="B40" s="195" t="s">
        <v>234</v>
      </c>
      <c r="C40" s="195" t="s">
        <v>234</v>
      </c>
      <c r="D40" s="179" t="s">
        <v>232</v>
      </c>
      <c r="E40" s="195" t="s">
        <v>234</v>
      </c>
      <c r="F40" s="195" t="s">
        <v>234</v>
      </c>
      <c r="G40" s="195" t="s">
        <v>234</v>
      </c>
      <c r="H40" s="195" t="s">
        <v>234</v>
      </c>
      <c r="I40" s="31"/>
    </row>
    <row r="41" spans="1:12" x14ac:dyDescent="0.2">
      <c r="A41" s="206" t="s">
        <v>234</v>
      </c>
      <c r="B41" s="207" t="s">
        <v>234</v>
      </c>
      <c r="C41" s="207" t="s">
        <v>234</v>
      </c>
      <c r="D41" s="29" t="s">
        <v>233</v>
      </c>
      <c r="E41" s="207" t="s">
        <v>234</v>
      </c>
      <c r="F41" s="207" t="s">
        <v>234</v>
      </c>
      <c r="G41" s="207" t="s">
        <v>234</v>
      </c>
      <c r="H41" s="207" t="s">
        <v>234</v>
      </c>
      <c r="I41" s="31"/>
    </row>
    <row r="42" spans="1:12" x14ac:dyDescent="0.2">
      <c r="A42" s="208" t="s">
        <v>234</v>
      </c>
      <c r="B42" s="208" t="s">
        <v>234</v>
      </c>
      <c r="C42" s="197" t="s">
        <v>234</v>
      </c>
      <c r="D42" s="197" t="s">
        <v>234</v>
      </c>
      <c r="E42" s="196" t="s">
        <v>234</v>
      </c>
      <c r="F42" s="205" t="s">
        <v>234</v>
      </c>
      <c r="G42" s="198" t="s">
        <v>234</v>
      </c>
      <c r="H42" s="198" t="s">
        <v>234</v>
      </c>
      <c r="I42"/>
    </row>
    <row r="43" spans="1:12" x14ac:dyDescent="0.2">
      <c r="A43" s="5" t="s">
        <v>13</v>
      </c>
      <c r="B43" s="209" t="s">
        <v>234</v>
      </c>
      <c r="C43" s="210" t="s">
        <v>234</v>
      </c>
      <c r="D43" s="210" t="s">
        <v>234</v>
      </c>
      <c r="E43" s="211" t="s">
        <v>234</v>
      </c>
      <c r="F43" s="34" t="s">
        <v>14</v>
      </c>
      <c r="G43" s="212" t="s">
        <v>234</v>
      </c>
      <c r="H43" s="213" t="s">
        <v>234</v>
      </c>
      <c r="I43"/>
    </row>
    <row r="44" spans="1:12" x14ac:dyDescent="0.2">
      <c r="A44" s="196" t="s">
        <v>234</v>
      </c>
      <c r="B44" s="196" t="s">
        <v>234</v>
      </c>
      <c r="C44" s="204" t="s">
        <v>234</v>
      </c>
      <c r="D44" s="197" t="s">
        <v>234</v>
      </c>
      <c r="E44" s="196" t="s">
        <v>234</v>
      </c>
      <c r="F44" s="205" t="s">
        <v>234</v>
      </c>
      <c r="G44" s="198" t="s">
        <v>234</v>
      </c>
      <c r="H44" s="205" t="s">
        <v>234</v>
      </c>
    </row>
    <row r="45" spans="1:12" ht="34.5" customHeight="1" x14ac:dyDescent="0.2">
      <c r="A45" s="163" t="s">
        <v>2</v>
      </c>
      <c r="B45" s="163" t="s">
        <v>93</v>
      </c>
      <c r="C45" s="163" t="s">
        <v>158</v>
      </c>
      <c r="D45" s="45" t="s">
        <v>229</v>
      </c>
      <c r="E45" s="45" t="s">
        <v>160</v>
      </c>
      <c r="F45" s="163" t="s">
        <v>3</v>
      </c>
      <c r="G45" s="163" t="s">
        <v>86</v>
      </c>
      <c r="H45" s="163" t="s">
        <v>4</v>
      </c>
    </row>
    <row r="46" spans="1:12" ht="27.75" customHeight="1" x14ac:dyDescent="0.2">
      <c r="A46" s="163" t="s">
        <v>5</v>
      </c>
      <c r="B46" s="167">
        <v>0.23</v>
      </c>
      <c r="C46" s="169">
        <v>0.25</v>
      </c>
      <c r="D46" s="50">
        <v>0.22969999999999999</v>
      </c>
      <c r="E46" s="169">
        <v>0.25</v>
      </c>
      <c r="F46" s="163" t="s">
        <v>6</v>
      </c>
      <c r="G46" s="165" t="s">
        <v>155</v>
      </c>
      <c r="H46" s="166" t="s">
        <v>73</v>
      </c>
    </row>
    <row r="47" spans="1:12" ht="15.75" customHeight="1" x14ac:dyDescent="0.2">
      <c r="A47" s="163" t="s">
        <v>7</v>
      </c>
      <c r="B47" s="80">
        <v>0.25</v>
      </c>
      <c r="C47" s="169">
        <v>0.27</v>
      </c>
      <c r="D47" s="50">
        <v>0.311</v>
      </c>
      <c r="E47" s="169">
        <v>0.27</v>
      </c>
      <c r="F47" s="163" t="s">
        <v>8</v>
      </c>
      <c r="G47" s="165" t="s">
        <v>149</v>
      </c>
      <c r="H47" s="166" t="s">
        <v>74</v>
      </c>
    </row>
    <row r="48" spans="1:12" ht="34.5" customHeight="1" x14ac:dyDescent="0.2">
      <c r="A48" s="163" t="s">
        <v>9</v>
      </c>
      <c r="B48" s="167">
        <v>0.24</v>
      </c>
      <c r="C48" s="162">
        <v>0.24</v>
      </c>
      <c r="D48" s="162">
        <v>0.25790000000000002</v>
      </c>
      <c r="E48" s="162">
        <v>0.24</v>
      </c>
      <c r="F48" s="163" t="s">
        <v>8</v>
      </c>
      <c r="G48" s="165" t="s">
        <v>83</v>
      </c>
      <c r="H48" s="166" t="s">
        <v>75</v>
      </c>
    </row>
    <row r="49" spans="1:9" ht="24.6" customHeight="1" x14ac:dyDescent="0.2">
      <c r="A49" s="163" t="s">
        <v>60</v>
      </c>
      <c r="B49" s="186" t="s">
        <v>234</v>
      </c>
      <c r="C49" s="187" t="s">
        <v>234</v>
      </c>
      <c r="D49" s="187" t="s">
        <v>234</v>
      </c>
      <c r="E49" s="187" t="s">
        <v>234</v>
      </c>
      <c r="F49" s="189" t="s">
        <v>234</v>
      </c>
      <c r="G49" s="186" t="s">
        <v>234</v>
      </c>
      <c r="H49" s="190" t="s">
        <v>234</v>
      </c>
    </row>
    <row r="50" spans="1:9" ht="51.6" customHeight="1" x14ac:dyDescent="0.2">
      <c r="A50" s="166" t="s">
        <v>67</v>
      </c>
      <c r="B50" s="80">
        <v>0.05</v>
      </c>
      <c r="C50" s="169">
        <v>0.1</v>
      </c>
      <c r="D50" s="50">
        <v>8.3799999999999999E-2</v>
      </c>
      <c r="E50" s="169">
        <v>0.1</v>
      </c>
      <c r="F50" s="47" t="s">
        <v>6</v>
      </c>
      <c r="G50" s="46" t="s">
        <v>109</v>
      </c>
      <c r="H50" s="166" t="s">
        <v>76</v>
      </c>
    </row>
    <row r="51" spans="1:9" ht="21" customHeight="1" x14ac:dyDescent="0.2">
      <c r="A51" s="166" t="s">
        <v>68</v>
      </c>
      <c r="B51" s="51">
        <v>7.0000000000000007E-2</v>
      </c>
      <c r="C51" s="169">
        <v>7.0000000000000007E-2</v>
      </c>
      <c r="D51" s="50">
        <v>5.21E-2</v>
      </c>
      <c r="E51" s="169">
        <v>7.0000000000000007E-2</v>
      </c>
      <c r="F51" s="47" t="s">
        <v>6</v>
      </c>
      <c r="G51" s="46" t="s">
        <v>106</v>
      </c>
      <c r="H51" s="166" t="s">
        <v>77</v>
      </c>
    </row>
    <row r="52" spans="1:9" ht="21.75" customHeight="1" x14ac:dyDescent="0.2">
      <c r="A52" s="166" t="s">
        <v>69</v>
      </c>
      <c r="B52" s="80">
        <v>0.05</v>
      </c>
      <c r="C52" s="169">
        <v>0.05</v>
      </c>
      <c r="D52" s="50">
        <v>3.3999999999999998E-3</v>
      </c>
      <c r="E52" s="169">
        <v>0.05</v>
      </c>
      <c r="F52" s="47" t="s">
        <v>6</v>
      </c>
      <c r="G52" s="46" t="s">
        <v>72</v>
      </c>
      <c r="H52" s="166" t="s">
        <v>78</v>
      </c>
    </row>
    <row r="53" spans="1:9" ht="36.75" customHeight="1" x14ac:dyDescent="0.2">
      <c r="A53" s="166" t="s">
        <v>107</v>
      </c>
      <c r="B53" s="80">
        <v>0.05</v>
      </c>
      <c r="C53" s="169">
        <v>0.05</v>
      </c>
      <c r="D53" s="50">
        <v>3.2500000000000001E-2</v>
      </c>
      <c r="E53" s="169">
        <v>0.05</v>
      </c>
      <c r="F53" s="47" t="s">
        <v>6</v>
      </c>
      <c r="G53" s="46" t="s">
        <v>72</v>
      </c>
      <c r="H53" s="166" t="s">
        <v>78</v>
      </c>
    </row>
    <row r="54" spans="1:9" ht="20.25" customHeight="1" x14ac:dyDescent="0.2">
      <c r="A54" s="166" t="s">
        <v>70</v>
      </c>
      <c r="B54" s="80">
        <v>0.15</v>
      </c>
      <c r="C54" s="169">
        <v>0.15</v>
      </c>
      <c r="D54" s="50">
        <v>0.1764</v>
      </c>
      <c r="E54" s="169">
        <v>0.15</v>
      </c>
      <c r="F54" s="163" t="s">
        <v>6</v>
      </c>
      <c r="G54" s="46" t="s">
        <v>126</v>
      </c>
      <c r="H54" s="48" t="s">
        <v>78</v>
      </c>
    </row>
    <row r="55" spans="1:9" ht="22.5" customHeight="1" x14ac:dyDescent="0.2">
      <c r="A55" s="166" t="s">
        <v>71</v>
      </c>
      <c r="B55" s="80">
        <v>0.05</v>
      </c>
      <c r="C55" s="169">
        <v>0.05</v>
      </c>
      <c r="D55" s="50">
        <v>5.2900000000000003E-2</v>
      </c>
      <c r="E55" s="169">
        <v>0.05</v>
      </c>
      <c r="F55" s="163" t="s">
        <v>6</v>
      </c>
      <c r="G55" s="49" t="s">
        <v>72</v>
      </c>
      <c r="H55" s="191" t="s">
        <v>234</v>
      </c>
    </row>
    <row r="56" spans="1:9" ht="20.25" customHeight="1" x14ac:dyDescent="0.2">
      <c r="A56" s="44" t="s">
        <v>10</v>
      </c>
      <c r="B56" s="80">
        <f t="shared" ref="B56" si="0">SUM(B46:B55)</f>
        <v>1.1400000000000001</v>
      </c>
      <c r="C56" s="69">
        <f t="shared" ref="C56:E56" si="1">SUM(C46:C55)</f>
        <v>1.23</v>
      </c>
      <c r="D56" s="69">
        <f>SUM(D46:D55)</f>
        <v>1.1996999999999998</v>
      </c>
      <c r="E56" s="69">
        <f t="shared" si="1"/>
        <v>1.23</v>
      </c>
      <c r="F56" s="192" t="s">
        <v>234</v>
      </c>
      <c r="G56" s="192" t="s">
        <v>234</v>
      </c>
      <c r="H56" s="193" t="s">
        <v>234</v>
      </c>
    </row>
    <row r="57" spans="1:9" x14ac:dyDescent="0.2">
      <c r="A57" s="166" t="s">
        <v>11</v>
      </c>
      <c r="B57" s="52">
        <v>0.15</v>
      </c>
      <c r="C57" s="50">
        <v>0.18</v>
      </c>
      <c r="D57" s="50">
        <v>0.24479999999999999</v>
      </c>
      <c r="E57" s="50">
        <v>0.19</v>
      </c>
      <c r="F57" s="163" t="s">
        <v>8</v>
      </c>
      <c r="G57" s="46" t="s">
        <v>157</v>
      </c>
      <c r="H57" s="166" t="s">
        <v>79</v>
      </c>
    </row>
    <row r="58" spans="1:9" ht="28.5" hidden="1" x14ac:dyDescent="0.2">
      <c r="A58" s="44" t="s">
        <v>112</v>
      </c>
      <c r="B58" s="161">
        <v>2.8E-3</v>
      </c>
      <c r="C58" s="194" t="s">
        <v>234</v>
      </c>
      <c r="D58" s="194" t="s">
        <v>234</v>
      </c>
      <c r="E58" s="194" t="s">
        <v>234</v>
      </c>
      <c r="F58" s="194" t="s">
        <v>234</v>
      </c>
      <c r="G58" s="194" t="s">
        <v>234</v>
      </c>
      <c r="H58" s="194" t="s">
        <v>234</v>
      </c>
      <c r="I58" s="34"/>
    </row>
    <row r="59" spans="1:9" ht="28.5" x14ac:dyDescent="0.2">
      <c r="A59" s="44" t="s">
        <v>231</v>
      </c>
      <c r="B59" s="195" t="s">
        <v>234</v>
      </c>
      <c r="C59" s="195" t="s">
        <v>234</v>
      </c>
      <c r="D59" s="178">
        <v>2.5000000000000001E-3</v>
      </c>
      <c r="E59" s="195" t="s">
        <v>234</v>
      </c>
      <c r="F59" s="195" t="s">
        <v>234</v>
      </c>
      <c r="G59" s="195" t="s">
        <v>234</v>
      </c>
      <c r="H59" s="195" t="s">
        <v>234</v>
      </c>
      <c r="I59" s="180"/>
    </row>
    <row r="60" spans="1:9" x14ac:dyDescent="0.2">
      <c r="A60" s="196" t="s">
        <v>234</v>
      </c>
      <c r="B60" s="214" t="s">
        <v>234</v>
      </c>
      <c r="C60" s="214" t="s">
        <v>234</v>
      </c>
      <c r="D60" s="214" t="s">
        <v>234</v>
      </c>
      <c r="E60" s="214" t="s">
        <v>234</v>
      </c>
      <c r="F60" s="214" t="s">
        <v>234</v>
      </c>
      <c r="G60" s="214" t="s">
        <v>234</v>
      </c>
      <c r="H60" s="214" t="s">
        <v>234</v>
      </c>
      <c r="I60" s="54"/>
    </row>
    <row r="61" spans="1:9" x14ac:dyDescent="0.2">
      <c r="A61" s="214" t="s">
        <v>234</v>
      </c>
      <c r="B61" s="214" t="s">
        <v>234</v>
      </c>
      <c r="C61" s="214" t="s">
        <v>234</v>
      </c>
      <c r="D61" s="214" t="s">
        <v>234</v>
      </c>
      <c r="E61" s="214" t="s">
        <v>234</v>
      </c>
      <c r="F61" s="214" t="s">
        <v>234</v>
      </c>
      <c r="G61" s="214" t="s">
        <v>234</v>
      </c>
      <c r="H61" s="214" t="s">
        <v>234</v>
      </c>
      <c r="I61" s="54"/>
    </row>
    <row r="62" spans="1:9" x14ac:dyDescent="0.2">
      <c r="A62" s="5" t="s">
        <v>88</v>
      </c>
      <c r="B62" s="209" t="s">
        <v>234</v>
      </c>
      <c r="C62" s="210" t="s">
        <v>234</v>
      </c>
      <c r="D62" s="210" t="s">
        <v>234</v>
      </c>
      <c r="E62" s="211" t="s">
        <v>234</v>
      </c>
      <c r="F62" s="34" t="s">
        <v>89</v>
      </c>
      <c r="G62" s="212" t="s">
        <v>234</v>
      </c>
      <c r="H62" s="213" t="s">
        <v>234</v>
      </c>
    </row>
    <row r="63" spans="1:9" x14ac:dyDescent="0.2">
      <c r="A63" s="196" t="s">
        <v>234</v>
      </c>
      <c r="B63" s="196" t="s">
        <v>234</v>
      </c>
      <c r="C63" s="197" t="s">
        <v>234</v>
      </c>
      <c r="D63" s="197" t="s">
        <v>234</v>
      </c>
      <c r="E63" s="196" t="s">
        <v>234</v>
      </c>
      <c r="F63" s="196" t="s">
        <v>234</v>
      </c>
      <c r="G63" s="215" t="s">
        <v>234</v>
      </c>
      <c r="H63" s="196" t="s">
        <v>234</v>
      </c>
    </row>
    <row r="64" spans="1:9" ht="28.5" x14ac:dyDescent="0.2">
      <c r="A64" s="163" t="s">
        <v>2</v>
      </c>
      <c r="B64" s="163" t="s">
        <v>93</v>
      </c>
      <c r="C64" s="163" t="s">
        <v>156</v>
      </c>
      <c r="D64" s="45" t="s">
        <v>229</v>
      </c>
      <c r="E64" s="169" t="s">
        <v>160</v>
      </c>
      <c r="F64" s="163" t="s">
        <v>3</v>
      </c>
      <c r="G64" s="163" t="s">
        <v>86</v>
      </c>
      <c r="H64" s="163" t="s">
        <v>4</v>
      </c>
    </row>
    <row r="65" spans="1:8" ht="26.25" customHeight="1" x14ac:dyDescent="0.2">
      <c r="A65" s="163" t="s">
        <v>5</v>
      </c>
      <c r="B65" s="167">
        <v>0.27</v>
      </c>
      <c r="C65" s="169">
        <v>0.3</v>
      </c>
      <c r="D65" s="169">
        <v>0.23039999999999999</v>
      </c>
      <c r="E65" s="169">
        <v>0.25</v>
      </c>
      <c r="F65" s="163" t="s">
        <v>6</v>
      </c>
      <c r="G65" s="165" t="s">
        <v>155</v>
      </c>
      <c r="H65" s="166" t="s">
        <v>73</v>
      </c>
    </row>
    <row r="66" spans="1:8" ht="26.25" customHeight="1" x14ac:dyDescent="0.2">
      <c r="A66" s="163" t="s">
        <v>7</v>
      </c>
      <c r="B66" s="167">
        <v>0.21</v>
      </c>
      <c r="C66" s="169">
        <v>0.23</v>
      </c>
      <c r="D66" s="169">
        <v>0.25940000000000002</v>
      </c>
      <c r="E66" s="169">
        <v>0.23</v>
      </c>
      <c r="F66" s="163" t="s">
        <v>8</v>
      </c>
      <c r="G66" s="165" t="s">
        <v>148</v>
      </c>
      <c r="H66" s="166" t="s">
        <v>74</v>
      </c>
    </row>
    <row r="67" spans="1:8" ht="26.25" customHeight="1" x14ac:dyDescent="0.2">
      <c r="A67" s="163" t="s">
        <v>9</v>
      </c>
      <c r="B67" s="167">
        <v>0.45</v>
      </c>
      <c r="C67" s="162">
        <v>0.45</v>
      </c>
      <c r="D67" s="162">
        <v>0.443</v>
      </c>
      <c r="E67" s="162">
        <v>0.45</v>
      </c>
      <c r="F67" s="163" t="s">
        <v>8</v>
      </c>
      <c r="G67" s="165" t="s">
        <v>85</v>
      </c>
      <c r="H67" s="166" t="s">
        <v>75</v>
      </c>
    </row>
    <row r="68" spans="1:8" ht="28.5" x14ac:dyDescent="0.2">
      <c r="A68" s="163" t="s">
        <v>60</v>
      </c>
      <c r="B68" s="186" t="s">
        <v>234</v>
      </c>
      <c r="C68" s="187" t="s">
        <v>234</v>
      </c>
      <c r="D68" s="187" t="s">
        <v>234</v>
      </c>
      <c r="E68" s="187" t="s">
        <v>234</v>
      </c>
      <c r="F68" s="189" t="s">
        <v>234</v>
      </c>
      <c r="G68" s="186" t="s">
        <v>234</v>
      </c>
      <c r="H68" s="190" t="s">
        <v>234</v>
      </c>
    </row>
    <row r="69" spans="1:8" ht="41.45" customHeight="1" x14ac:dyDescent="0.2">
      <c r="A69" s="166" t="s">
        <v>67</v>
      </c>
      <c r="B69" s="80">
        <v>0.05</v>
      </c>
      <c r="C69" s="169">
        <v>0.1</v>
      </c>
      <c r="D69" s="169">
        <v>6.0100000000000001E-2</v>
      </c>
      <c r="E69" s="169">
        <v>0.1</v>
      </c>
      <c r="F69" s="47" t="s">
        <v>6</v>
      </c>
      <c r="G69" s="46" t="s">
        <v>109</v>
      </c>
      <c r="H69" s="166" t="s">
        <v>76</v>
      </c>
    </row>
    <row r="70" spans="1:8" ht="21" customHeight="1" x14ac:dyDescent="0.2">
      <c r="A70" s="166" t="s">
        <v>68</v>
      </c>
      <c r="B70" s="51">
        <v>7.0000000000000007E-2</v>
      </c>
      <c r="C70" s="169">
        <v>7.0000000000000007E-2</v>
      </c>
      <c r="D70" s="169">
        <v>4.0099999999999997E-2</v>
      </c>
      <c r="E70" s="169">
        <v>7.0000000000000007E-2</v>
      </c>
      <c r="F70" s="47" t="s">
        <v>6</v>
      </c>
      <c r="G70" s="46" t="s">
        <v>106</v>
      </c>
      <c r="H70" s="166" t="s">
        <v>77</v>
      </c>
    </row>
    <row r="71" spans="1:8" ht="21" customHeight="1" x14ac:dyDescent="0.2">
      <c r="A71" s="166" t="s">
        <v>69</v>
      </c>
      <c r="B71" s="80">
        <v>0.05</v>
      </c>
      <c r="C71" s="169">
        <v>0.05</v>
      </c>
      <c r="D71" s="169">
        <v>4.2299999999999997E-2</v>
      </c>
      <c r="E71" s="169">
        <v>0.05</v>
      </c>
      <c r="F71" s="47" t="s">
        <v>6</v>
      </c>
      <c r="G71" s="46" t="s">
        <v>72</v>
      </c>
      <c r="H71" s="166" t="s">
        <v>78</v>
      </c>
    </row>
    <row r="72" spans="1:8" ht="36.75" customHeight="1" x14ac:dyDescent="0.2">
      <c r="A72" s="166" t="s">
        <v>107</v>
      </c>
      <c r="B72" s="80">
        <v>0.05</v>
      </c>
      <c r="C72" s="169">
        <v>0.05</v>
      </c>
      <c r="D72" s="169">
        <v>3.5400000000000001E-2</v>
      </c>
      <c r="E72" s="169">
        <v>0.05</v>
      </c>
      <c r="F72" s="47" t="s">
        <v>6</v>
      </c>
      <c r="G72" s="46" t="s">
        <v>72</v>
      </c>
      <c r="H72" s="166" t="s">
        <v>78</v>
      </c>
    </row>
    <row r="73" spans="1:8" ht="21.75" customHeight="1" x14ac:dyDescent="0.2">
      <c r="A73" s="166" t="s">
        <v>70</v>
      </c>
      <c r="B73" s="80">
        <v>0.15</v>
      </c>
      <c r="C73" s="169">
        <v>0.13500000000000001</v>
      </c>
      <c r="D73" s="169">
        <v>0.18640000000000001</v>
      </c>
      <c r="E73" s="169">
        <v>0.15</v>
      </c>
      <c r="F73" s="163" t="s">
        <v>6</v>
      </c>
      <c r="G73" s="46" t="s">
        <v>126</v>
      </c>
      <c r="H73" s="48" t="s">
        <v>78</v>
      </c>
    </row>
    <row r="74" spans="1:8" ht="21.75" customHeight="1" x14ac:dyDescent="0.2">
      <c r="A74" s="166" t="s">
        <v>71</v>
      </c>
      <c r="B74" s="80">
        <v>0.05</v>
      </c>
      <c r="C74" s="169">
        <v>0.05</v>
      </c>
      <c r="D74" s="169">
        <v>2.8400000000000002E-2</v>
      </c>
      <c r="E74" s="169">
        <v>0.05</v>
      </c>
      <c r="F74" s="163" t="s">
        <v>6</v>
      </c>
      <c r="G74" s="49" t="s">
        <v>72</v>
      </c>
      <c r="H74" s="191" t="s">
        <v>234</v>
      </c>
    </row>
    <row r="75" spans="1:8" ht="21.75" customHeight="1" x14ac:dyDescent="0.2">
      <c r="A75" s="44" t="s">
        <v>10</v>
      </c>
      <c r="B75" s="80">
        <f t="shared" ref="B75" si="2">SUM(B65:B74)</f>
        <v>1.35</v>
      </c>
      <c r="C75" s="69">
        <f t="shared" ref="C75" si="3">SUM(C65:C74)</f>
        <v>1.4350000000000003</v>
      </c>
      <c r="D75" s="69">
        <f>SUM(D65:D74)</f>
        <v>1.3255000000000003</v>
      </c>
      <c r="E75" s="69">
        <f t="shared" ref="E75" si="4">SUM(E65:E74)</f>
        <v>1.4000000000000001</v>
      </c>
      <c r="F75" s="192" t="s">
        <v>234</v>
      </c>
      <c r="G75" s="192" t="s">
        <v>234</v>
      </c>
      <c r="H75" s="193" t="s">
        <v>234</v>
      </c>
    </row>
    <row r="76" spans="1:8" ht="21.75" customHeight="1" x14ac:dyDescent="0.2">
      <c r="A76" s="166" t="s">
        <v>11</v>
      </c>
      <c r="B76" s="52">
        <v>0.16</v>
      </c>
      <c r="C76" s="50">
        <v>0.22</v>
      </c>
      <c r="D76" s="50">
        <v>0.25190000000000001</v>
      </c>
      <c r="E76" s="50">
        <v>0.22</v>
      </c>
      <c r="F76" s="163" t="s">
        <v>8</v>
      </c>
      <c r="G76" s="46" t="s">
        <v>123</v>
      </c>
      <c r="H76" s="166" t="s">
        <v>79</v>
      </c>
    </row>
    <row r="77" spans="1:8" ht="28.5" hidden="1" x14ac:dyDescent="0.2">
      <c r="A77" s="44" t="s">
        <v>112</v>
      </c>
      <c r="B77" s="164">
        <v>2E-3</v>
      </c>
      <c r="C77" s="216" t="s">
        <v>234</v>
      </c>
      <c r="D77" s="216" t="s">
        <v>234</v>
      </c>
      <c r="E77" s="216" t="s">
        <v>234</v>
      </c>
      <c r="F77" s="216" t="s">
        <v>234</v>
      </c>
      <c r="G77" s="216" t="s">
        <v>234</v>
      </c>
      <c r="H77" s="217" t="s">
        <v>234</v>
      </c>
    </row>
    <row r="78" spans="1:8" ht="28.5" x14ac:dyDescent="0.2">
      <c r="A78" s="44" t="s">
        <v>231</v>
      </c>
      <c r="B78" s="196" t="s">
        <v>234</v>
      </c>
      <c r="C78" s="196" t="s">
        <v>234</v>
      </c>
      <c r="D78" s="178">
        <v>2E-3</v>
      </c>
      <c r="E78" s="196" t="s">
        <v>234</v>
      </c>
      <c r="F78" s="196" t="s">
        <v>234</v>
      </c>
      <c r="G78" s="215" t="s">
        <v>234</v>
      </c>
      <c r="H78" s="196" t="s">
        <v>234</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39" t="s">
        <v>55</v>
      </c>
      <c r="B87" s="39"/>
      <c r="C87" s="39"/>
      <c r="D87" s="39"/>
      <c r="E87" s="39"/>
      <c r="F87" s="39"/>
      <c r="G87" s="39"/>
      <c r="H87" s="39"/>
      <c r="I87" s="39"/>
    </row>
    <row r="88" spans="1:9" ht="57" x14ac:dyDescent="0.2">
      <c r="A88" s="40" t="s">
        <v>61</v>
      </c>
      <c r="B88" s="40"/>
      <c r="C88" s="43"/>
      <c r="D88" s="43"/>
      <c r="E88" s="40"/>
      <c r="F88" s="40"/>
      <c r="G88" s="40"/>
      <c r="H88" s="40"/>
      <c r="I88" s="40"/>
    </row>
    <row r="89" spans="1:9" x14ac:dyDescent="0.2">
      <c r="A89" s="40"/>
      <c r="B89" s="40"/>
      <c r="C89" s="1"/>
      <c r="D89" s="1"/>
      <c r="E89" s="40"/>
      <c r="F89" s="40"/>
      <c r="G89" s="40"/>
      <c r="H89" s="40"/>
      <c r="I89" s="40"/>
    </row>
    <row r="90" spans="1:9" x14ac:dyDescent="0.2">
      <c r="A90" s="40"/>
      <c r="B90" s="40"/>
      <c r="C90" s="1"/>
      <c r="D90" s="1"/>
      <c r="E90" s="40"/>
      <c r="F90" s="40"/>
      <c r="G90" s="40"/>
      <c r="H90" s="40"/>
      <c r="I90" s="40"/>
    </row>
    <row r="91" spans="1:9" x14ac:dyDescent="0.2">
      <c r="A91" s="40"/>
      <c r="B91" s="40"/>
      <c r="C91" s="1"/>
      <c r="D91" s="1"/>
      <c r="E91" s="40"/>
      <c r="F91" s="40"/>
      <c r="G91" s="40"/>
      <c r="H91" s="40"/>
      <c r="I91" s="40"/>
    </row>
    <row r="92" spans="1:9" x14ac:dyDescent="0.2">
      <c r="A92" s="40"/>
      <c r="B92" s="40"/>
      <c r="C92" s="1"/>
      <c r="D92" s="1"/>
      <c r="E92" s="40"/>
      <c r="F92" s="40"/>
      <c r="G92" s="40"/>
      <c r="H92" s="40"/>
      <c r="I92" s="40"/>
    </row>
    <row r="93" spans="1:9" x14ac:dyDescent="0.2">
      <c r="A93" s="40"/>
      <c r="B93" s="40"/>
      <c r="C93" s="1"/>
      <c r="D93" s="1"/>
      <c r="E93" s="40"/>
      <c r="F93" s="40"/>
      <c r="G93" s="40"/>
      <c r="H93" s="40"/>
      <c r="I93" s="40"/>
    </row>
    <row r="94" spans="1:9" x14ac:dyDescent="0.2">
      <c r="A94" s="40"/>
      <c r="B94" s="40"/>
      <c r="C94" s="1"/>
      <c r="D94" s="1"/>
      <c r="E94" s="40"/>
      <c r="F94" s="40"/>
      <c r="G94" s="40"/>
      <c r="H94" s="40"/>
      <c r="I94" s="40"/>
    </row>
    <row r="95" spans="1:9" x14ac:dyDescent="0.2">
      <c r="A95" s="40"/>
      <c r="B95" s="40"/>
      <c r="C95" s="1"/>
      <c r="D95" s="1"/>
      <c r="E95" s="40"/>
      <c r="F95" s="40"/>
      <c r="G95" s="40"/>
      <c r="H95" s="40"/>
      <c r="I95" s="40"/>
    </row>
    <row r="96" spans="1:9" x14ac:dyDescent="0.2">
      <c r="A96" s="40"/>
      <c r="B96" s="40"/>
      <c r="C96" s="1"/>
      <c r="D96" s="1"/>
      <c r="E96" s="40"/>
      <c r="F96" s="40"/>
      <c r="G96" s="40"/>
      <c r="H96" s="40"/>
      <c r="I96" s="40"/>
    </row>
    <row r="97" spans="1:9" x14ac:dyDescent="0.2">
      <c r="A97" s="40"/>
      <c r="B97" s="40"/>
      <c r="C97" s="1"/>
      <c r="D97" s="1"/>
      <c r="E97" s="40"/>
      <c r="F97" s="40"/>
      <c r="G97" s="40"/>
      <c r="H97" s="40"/>
      <c r="I97" s="40"/>
    </row>
    <row r="98" spans="1:9" x14ac:dyDescent="0.2">
      <c r="A98" s="40"/>
      <c r="B98" s="40"/>
      <c r="C98" s="1"/>
      <c r="D98" s="1"/>
      <c r="E98" s="40"/>
      <c r="F98" s="40"/>
      <c r="G98" s="40"/>
      <c r="H98" s="40"/>
      <c r="I98" s="40"/>
    </row>
    <row r="99" spans="1:9" x14ac:dyDescent="0.2">
      <c r="A99" s="40"/>
      <c r="B99" s="40"/>
      <c r="C99" s="1"/>
      <c r="D99" s="1"/>
      <c r="E99" s="40"/>
      <c r="F99" s="40"/>
      <c r="G99" s="40"/>
      <c r="H99" s="40"/>
      <c r="I99" s="40"/>
    </row>
    <row r="100" spans="1:9" x14ac:dyDescent="0.2">
      <c r="A100" s="40"/>
      <c r="B100" s="40"/>
      <c r="C100" s="1"/>
      <c r="D100" s="1"/>
      <c r="E100" s="40"/>
      <c r="F100" s="40"/>
      <c r="G100" s="40"/>
      <c r="H100" s="40"/>
      <c r="I100" s="40"/>
    </row>
    <row r="101" spans="1:9" x14ac:dyDescent="0.2">
      <c r="A101" s="40"/>
      <c r="B101" s="40"/>
      <c r="C101" s="1"/>
      <c r="D101" s="1"/>
      <c r="E101" s="40"/>
      <c r="F101" s="40"/>
      <c r="G101" s="40"/>
      <c r="H101" s="40"/>
      <c r="I101" s="40"/>
    </row>
    <row r="102" spans="1:9" x14ac:dyDescent="0.2">
      <c r="A102" s="40"/>
      <c r="B102" s="40"/>
      <c r="C102" s="1"/>
      <c r="D102" s="1"/>
      <c r="E102" s="40"/>
      <c r="F102" s="40"/>
      <c r="G102" s="40"/>
      <c r="H102" s="40"/>
      <c r="I102" s="40"/>
    </row>
    <row r="103" spans="1:9" x14ac:dyDescent="0.2">
      <c r="A103" s="40"/>
      <c r="B103" s="40"/>
      <c r="C103" s="1"/>
      <c r="D103" s="1"/>
      <c r="E103" s="40"/>
      <c r="F103" s="40"/>
      <c r="G103" s="40"/>
      <c r="H103" s="40"/>
      <c r="I103" s="40"/>
    </row>
    <row r="104" spans="1:9" x14ac:dyDescent="0.2">
      <c r="A104" s="40"/>
      <c r="B104" s="40"/>
      <c r="C104" s="1"/>
      <c r="D104" s="1"/>
      <c r="E104" s="40"/>
      <c r="F104" s="40"/>
      <c r="G104" s="40"/>
      <c r="H104" s="40"/>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W10000"/>
  <sheetViews>
    <sheetView rightToLeft="1" zoomScale="85" zoomScaleNormal="85" workbookViewId="0">
      <selection activeCell="X1" sqref="X1:XFD175"/>
    </sheetView>
  </sheetViews>
  <sheetFormatPr defaultColWidth="0" defaultRowHeight="12.75" zeroHeight="1" x14ac:dyDescent="0.2"/>
  <cols>
    <col min="1" max="1" width="9" style="72" customWidth="1"/>
    <col min="2" max="2" width="26.625" style="125" customWidth="1"/>
    <col min="3" max="3" width="20.25" style="72" customWidth="1"/>
    <col min="4" max="4" width="17.75" style="72" customWidth="1"/>
    <col min="5" max="5" width="23.875" style="72" customWidth="1"/>
    <col min="6" max="6" width="23.125" style="72" customWidth="1"/>
    <col min="7" max="7" width="10.125" style="72" customWidth="1"/>
    <col min="8" max="8" width="23" style="72" customWidth="1"/>
    <col min="9" max="9" width="10" style="72" customWidth="1"/>
    <col min="10" max="10" width="62.375" style="72" customWidth="1"/>
    <col min="11" max="23" width="0" style="72" hidden="1" customWidth="1"/>
    <col min="24" max="16384" width="21" style="72" hidden="1"/>
  </cols>
  <sheetData>
    <row r="1" spans="2:23" ht="19.5" x14ac:dyDescent="0.2">
      <c r="B1" s="295" t="s">
        <v>228</v>
      </c>
      <c r="C1" s="295"/>
      <c r="D1" s="295"/>
      <c r="E1" s="295"/>
      <c r="F1" s="295"/>
      <c r="G1" s="295"/>
      <c r="H1" s="295"/>
      <c r="I1" s="295"/>
    </row>
    <row r="2" spans="2:23" ht="19.5" x14ac:dyDescent="0.2">
      <c r="B2" s="295" t="s">
        <v>163</v>
      </c>
      <c r="C2" s="295"/>
      <c r="D2" s="295"/>
      <c r="E2" s="295"/>
      <c r="F2" s="295"/>
      <c r="G2" s="295"/>
      <c r="H2" s="295"/>
      <c r="I2" s="295"/>
    </row>
    <row r="3" spans="2:23" ht="13.5" thickBot="1" x14ac:dyDescent="0.25"/>
    <row r="4" spans="2:23" ht="13.5" thickBot="1" x14ac:dyDescent="0.25">
      <c r="B4" s="126" t="s">
        <v>23</v>
      </c>
      <c r="C4" s="316" t="s">
        <v>230</v>
      </c>
      <c r="D4" s="317"/>
      <c r="E4" s="318"/>
    </row>
    <row r="5" spans="2:23" ht="13.5" thickBot="1" x14ac:dyDescent="0.25">
      <c r="B5" s="218" t="s">
        <v>164</v>
      </c>
      <c r="C5" s="219" t="s">
        <v>165</v>
      </c>
      <c r="D5" s="220" t="s">
        <v>166</v>
      </c>
      <c r="E5" s="221" t="s">
        <v>167</v>
      </c>
      <c r="F5" s="219" t="s">
        <v>168</v>
      </c>
      <c r="G5" s="222" t="s">
        <v>169</v>
      </c>
      <c r="H5" s="220" t="s">
        <v>170</v>
      </c>
      <c r="I5" s="230" t="s">
        <v>234</v>
      </c>
      <c r="J5" s="223" t="s">
        <v>171</v>
      </c>
      <c r="M5" s="305" t="s">
        <v>172</v>
      </c>
      <c r="N5" s="306"/>
      <c r="O5" s="306"/>
      <c r="P5" s="306"/>
      <c r="Q5" s="306"/>
      <c r="R5" s="306"/>
      <c r="S5" s="306"/>
      <c r="T5" s="306"/>
      <c r="U5" s="306"/>
      <c r="V5" s="306"/>
      <c r="W5" s="307"/>
    </row>
    <row r="6" spans="2:23" ht="25.5" x14ac:dyDescent="0.2">
      <c r="B6" s="132" t="s">
        <v>173</v>
      </c>
      <c r="C6" s="133">
        <v>1.026</v>
      </c>
      <c r="D6" s="134">
        <v>1.0016</v>
      </c>
      <c r="E6" s="135">
        <v>0.98770000000000002</v>
      </c>
      <c r="F6" s="136">
        <v>0.99</v>
      </c>
      <c r="G6" s="137" t="s">
        <v>174</v>
      </c>
      <c r="H6" s="138">
        <f>F6+6%</f>
        <v>1.05</v>
      </c>
      <c r="I6" s="138">
        <f>F6-6%</f>
        <v>0.92999999999999994</v>
      </c>
      <c r="J6" s="139" t="s">
        <v>130</v>
      </c>
      <c r="K6" s="140">
        <v>0.06</v>
      </c>
      <c r="M6" s="299" t="s">
        <v>62</v>
      </c>
      <c r="N6" s="311"/>
      <c r="O6" s="311"/>
      <c r="P6" s="311"/>
      <c r="Q6" s="311"/>
      <c r="R6" s="311"/>
      <c r="S6" s="311"/>
      <c r="T6" s="311"/>
      <c r="U6" s="311"/>
      <c r="V6" s="311"/>
      <c r="W6" s="312"/>
    </row>
    <row r="7" spans="2:23" x14ac:dyDescent="0.2">
      <c r="B7" s="141" t="s">
        <v>175</v>
      </c>
      <c r="C7" s="133">
        <v>0.28370000000000001</v>
      </c>
      <c r="D7" s="134">
        <v>0.29570000000000002</v>
      </c>
      <c r="E7" s="135">
        <v>0.31690000000000002</v>
      </c>
      <c r="F7" s="136">
        <v>0.3</v>
      </c>
      <c r="G7" s="137" t="s">
        <v>176</v>
      </c>
      <c r="H7" s="138">
        <f>F7+5%</f>
        <v>0.35</v>
      </c>
      <c r="I7" s="138">
        <f>F7-5%</f>
        <v>0.25</v>
      </c>
      <c r="J7" s="142" t="s">
        <v>73</v>
      </c>
      <c r="K7" s="140">
        <v>0.05</v>
      </c>
      <c r="M7" s="310"/>
      <c r="N7" s="311"/>
      <c r="O7" s="311"/>
      <c r="P7" s="311"/>
      <c r="Q7" s="311"/>
      <c r="R7" s="311"/>
      <c r="S7" s="311"/>
      <c r="T7" s="311"/>
      <c r="U7" s="311"/>
      <c r="V7" s="311"/>
      <c r="W7" s="312"/>
    </row>
    <row r="8" spans="2:23" ht="25.5" x14ac:dyDescent="0.2">
      <c r="B8" s="132" t="s">
        <v>177</v>
      </c>
      <c r="C8" s="133">
        <v>4.5999999999999999E-2</v>
      </c>
      <c r="D8" s="134">
        <v>4.0399999999999998E-2</v>
      </c>
      <c r="E8" s="135">
        <v>4.87E-2</v>
      </c>
      <c r="F8" s="136">
        <v>0.06</v>
      </c>
      <c r="G8" s="137" t="s">
        <v>174</v>
      </c>
      <c r="H8" s="138">
        <f t="shared" ref="H8:H16" si="0">F8+6%</f>
        <v>0.12</v>
      </c>
      <c r="I8" s="138">
        <f t="shared" ref="I8:I16" si="1">F8-6%</f>
        <v>0</v>
      </c>
      <c r="J8" s="142" t="s">
        <v>74</v>
      </c>
      <c r="K8" s="140">
        <v>0.06</v>
      </c>
      <c r="M8" s="310"/>
      <c r="N8" s="311"/>
      <c r="O8" s="311"/>
      <c r="P8" s="311"/>
      <c r="Q8" s="311"/>
      <c r="R8" s="311"/>
      <c r="S8" s="311"/>
      <c r="T8" s="311"/>
      <c r="U8" s="311"/>
      <c r="V8" s="311"/>
      <c r="W8" s="312"/>
    </row>
    <row r="9" spans="2:23" ht="25.5" x14ac:dyDescent="0.2">
      <c r="B9" s="132" t="s">
        <v>67</v>
      </c>
      <c r="C9" s="133">
        <v>8.7300000000000003E-2</v>
      </c>
      <c r="D9" s="134">
        <v>6.5699999999999995E-2</v>
      </c>
      <c r="E9" s="135">
        <v>5.1299999999999998E-2</v>
      </c>
      <c r="F9" s="136">
        <v>7.0000000000000007E-2</v>
      </c>
      <c r="G9" s="137" t="s">
        <v>176</v>
      </c>
      <c r="H9" s="138">
        <f t="shared" ref="H9:H10" si="2">F9+5%</f>
        <v>0.12000000000000001</v>
      </c>
      <c r="I9" s="138">
        <f t="shared" ref="I9:I10" si="3">F9-5%</f>
        <v>2.0000000000000004E-2</v>
      </c>
      <c r="J9" s="139" t="s">
        <v>76</v>
      </c>
      <c r="K9" s="140">
        <v>0.05</v>
      </c>
      <c r="M9" s="310"/>
      <c r="N9" s="311"/>
      <c r="O9" s="311"/>
      <c r="P9" s="311"/>
      <c r="Q9" s="311"/>
      <c r="R9" s="311"/>
      <c r="S9" s="311"/>
      <c r="T9" s="311"/>
      <c r="U9" s="311"/>
      <c r="V9" s="311"/>
      <c r="W9" s="312"/>
    </row>
    <row r="10" spans="2:23" x14ac:dyDescent="0.2">
      <c r="B10" s="132" t="s">
        <v>68</v>
      </c>
      <c r="C10" s="133">
        <v>4.6999999999999993E-3</v>
      </c>
      <c r="D10" s="134">
        <v>3.5999999999999999E-3</v>
      </c>
      <c r="E10" s="135">
        <v>2.5000000000000001E-3</v>
      </c>
      <c r="F10" s="136">
        <v>0.05</v>
      </c>
      <c r="G10" s="137" t="s">
        <v>176</v>
      </c>
      <c r="H10" s="138">
        <f t="shared" si="2"/>
        <v>0.1</v>
      </c>
      <c r="I10" s="138">
        <f t="shared" si="3"/>
        <v>0</v>
      </c>
      <c r="J10" s="142" t="s">
        <v>77</v>
      </c>
      <c r="K10" s="140">
        <v>0.05</v>
      </c>
      <c r="M10" s="310"/>
      <c r="N10" s="311"/>
      <c r="O10" s="311"/>
      <c r="P10" s="311"/>
      <c r="Q10" s="311"/>
      <c r="R10" s="311"/>
      <c r="S10" s="311"/>
      <c r="T10" s="311"/>
      <c r="U10" s="311"/>
      <c r="V10" s="311"/>
      <c r="W10" s="312"/>
    </row>
    <row r="11" spans="2:23" x14ac:dyDescent="0.2">
      <c r="B11" s="141" t="s">
        <v>69</v>
      </c>
      <c r="C11" s="133">
        <v>0</v>
      </c>
      <c r="D11" s="134">
        <v>5.7000000000000002E-3</v>
      </c>
      <c r="E11" s="135">
        <v>3.0999999999999999E-3</v>
      </c>
      <c r="F11" s="136">
        <v>0.05</v>
      </c>
      <c r="G11" s="137" t="s">
        <v>176</v>
      </c>
      <c r="H11" s="138">
        <f>F11+5%</f>
        <v>0.1</v>
      </c>
      <c r="I11" s="138">
        <f>F11-5%</f>
        <v>0</v>
      </c>
      <c r="J11" s="142" t="s">
        <v>78</v>
      </c>
      <c r="K11" s="140">
        <v>0.05</v>
      </c>
      <c r="M11" s="310"/>
      <c r="N11" s="311"/>
      <c r="O11" s="311"/>
      <c r="P11" s="311"/>
      <c r="Q11" s="311"/>
      <c r="R11" s="311"/>
      <c r="S11" s="311"/>
      <c r="T11" s="311"/>
      <c r="U11" s="311"/>
      <c r="V11" s="311"/>
      <c r="W11" s="312"/>
    </row>
    <row r="12" spans="2:23" x14ac:dyDescent="0.2">
      <c r="B12" s="141" t="s">
        <v>107</v>
      </c>
      <c r="C12" s="133">
        <v>5.3400000000000003E-2</v>
      </c>
      <c r="D12" s="134">
        <v>5.0599999999999999E-2</v>
      </c>
      <c r="E12" s="135">
        <v>6.4399999999999999E-2</v>
      </c>
      <c r="F12" s="136">
        <v>0.05</v>
      </c>
      <c r="G12" s="137" t="s">
        <v>176</v>
      </c>
      <c r="H12" s="138">
        <f>F12+5%</f>
        <v>0.1</v>
      </c>
      <c r="I12" s="138">
        <f>F12-5%</f>
        <v>0</v>
      </c>
      <c r="J12" s="142" t="s">
        <v>78</v>
      </c>
      <c r="K12" s="140">
        <v>0.05</v>
      </c>
      <c r="M12" s="310"/>
      <c r="N12" s="311"/>
      <c r="O12" s="311"/>
      <c r="P12" s="311"/>
      <c r="Q12" s="311"/>
      <c r="R12" s="311"/>
      <c r="S12" s="311"/>
      <c r="T12" s="311"/>
      <c r="U12" s="311"/>
      <c r="V12" s="311"/>
      <c r="W12" s="312"/>
    </row>
    <row r="13" spans="2:23" x14ac:dyDescent="0.2">
      <c r="B13" s="141" t="s">
        <v>70</v>
      </c>
      <c r="C13" s="133">
        <v>0.1487</v>
      </c>
      <c r="D13" s="134">
        <v>0.16639999999999999</v>
      </c>
      <c r="E13" s="135">
        <v>0.16850000000000001</v>
      </c>
      <c r="F13" s="136">
        <v>0.15</v>
      </c>
      <c r="G13" s="137" t="s">
        <v>176</v>
      </c>
      <c r="H13" s="138">
        <f>F13+5%</f>
        <v>0.2</v>
      </c>
      <c r="I13" s="138">
        <f>F13-5%</f>
        <v>9.9999999999999992E-2</v>
      </c>
      <c r="J13" s="142" t="s">
        <v>78</v>
      </c>
      <c r="K13" s="140">
        <v>0.05</v>
      </c>
      <c r="M13" s="310"/>
      <c r="N13" s="311"/>
      <c r="O13" s="311"/>
      <c r="P13" s="311"/>
      <c r="Q13" s="311"/>
      <c r="R13" s="311"/>
      <c r="S13" s="311"/>
      <c r="T13" s="311"/>
      <c r="U13" s="311"/>
      <c r="V13" s="311"/>
      <c r="W13" s="312"/>
    </row>
    <row r="14" spans="2:23" x14ac:dyDescent="0.2">
      <c r="B14" s="141" t="s">
        <v>71</v>
      </c>
      <c r="C14" s="133">
        <v>1.6299999999999999E-2</v>
      </c>
      <c r="D14" s="134">
        <v>1.54E-2</v>
      </c>
      <c r="E14" s="135">
        <v>1.6899999999999998E-2</v>
      </c>
      <c r="F14" s="136">
        <v>0.05</v>
      </c>
      <c r="G14" s="137" t="s">
        <v>176</v>
      </c>
      <c r="H14" s="138">
        <f t="shared" ref="H14" si="4">F14+5%</f>
        <v>0.1</v>
      </c>
      <c r="I14" s="138">
        <f t="shared" ref="I14" si="5">F14-5%</f>
        <v>0</v>
      </c>
      <c r="J14" s="231" t="s">
        <v>234</v>
      </c>
      <c r="K14" s="140">
        <v>0.05</v>
      </c>
      <c r="M14" s="310"/>
      <c r="N14" s="311"/>
      <c r="O14" s="311"/>
      <c r="P14" s="311"/>
      <c r="Q14" s="311"/>
      <c r="R14" s="311"/>
      <c r="S14" s="311"/>
      <c r="T14" s="311"/>
      <c r="U14" s="311"/>
      <c r="V14" s="311"/>
      <c r="W14" s="312"/>
    </row>
    <row r="15" spans="2:23" x14ac:dyDescent="0.2">
      <c r="B15" s="141" t="s">
        <v>178</v>
      </c>
      <c r="C15" s="143">
        <f>SUM(C6:C14)</f>
        <v>1.6661000000000001</v>
      </c>
      <c r="D15" s="144">
        <f>SUM(D6:D14)</f>
        <v>1.6451000000000002</v>
      </c>
      <c r="E15" s="145">
        <f>SUM(E6:E14)</f>
        <v>1.66</v>
      </c>
      <c r="F15" s="146">
        <v>1.8000000000000003</v>
      </c>
      <c r="G15" s="232" t="s">
        <v>234</v>
      </c>
      <c r="H15" s="232" t="s">
        <v>234</v>
      </c>
      <c r="I15" s="232" t="s">
        <v>234</v>
      </c>
      <c r="J15" s="231" t="s">
        <v>234</v>
      </c>
      <c r="M15" s="310"/>
      <c r="N15" s="311"/>
      <c r="O15" s="311"/>
      <c r="P15" s="311"/>
      <c r="Q15" s="311"/>
      <c r="R15" s="311"/>
      <c r="S15" s="311"/>
      <c r="T15" s="311"/>
      <c r="U15" s="311"/>
      <c r="V15" s="311"/>
      <c r="W15" s="312"/>
    </row>
    <row r="16" spans="2:23" ht="13.5" thickBot="1" x14ac:dyDescent="0.25">
      <c r="B16" s="147" t="s">
        <v>179</v>
      </c>
      <c r="C16" s="148">
        <v>0.34429999999999999</v>
      </c>
      <c r="D16" s="149">
        <v>0.28389999999999999</v>
      </c>
      <c r="E16" s="150">
        <v>0.28289999999999998</v>
      </c>
      <c r="F16" s="151">
        <v>0.3</v>
      </c>
      <c r="G16" s="152" t="s">
        <v>174</v>
      </c>
      <c r="H16" s="153">
        <f t="shared" si="0"/>
        <v>0.36</v>
      </c>
      <c r="I16" s="153">
        <f t="shared" si="1"/>
        <v>0.24</v>
      </c>
      <c r="J16" s="154" t="s">
        <v>79</v>
      </c>
      <c r="K16" s="140">
        <v>0.06</v>
      </c>
      <c r="M16" s="313"/>
      <c r="N16" s="314"/>
      <c r="O16" s="314"/>
      <c r="P16" s="314"/>
      <c r="Q16" s="314"/>
      <c r="R16" s="314"/>
      <c r="S16" s="314"/>
      <c r="T16" s="314"/>
      <c r="U16" s="314"/>
      <c r="V16" s="314"/>
      <c r="W16" s="315"/>
    </row>
    <row r="17" spans="2:23" hidden="1" x14ac:dyDescent="0.2">
      <c r="B17" s="155" t="s">
        <v>112</v>
      </c>
      <c r="C17" s="233" t="s">
        <v>234</v>
      </c>
      <c r="D17" s="233" t="s">
        <v>234</v>
      </c>
      <c r="E17" s="233" t="s">
        <v>234</v>
      </c>
      <c r="F17" s="233" t="s">
        <v>234</v>
      </c>
      <c r="G17" s="234" t="s">
        <v>234</v>
      </c>
      <c r="H17" s="235" t="s">
        <v>234</v>
      </c>
      <c r="I17" s="235" t="s">
        <v>234</v>
      </c>
      <c r="J17" s="235" t="s">
        <v>234</v>
      </c>
    </row>
    <row r="18" spans="2:23" ht="28.5" x14ac:dyDescent="0.2">
      <c r="B18" s="44" t="s">
        <v>231</v>
      </c>
      <c r="C18" s="182">
        <v>2E-3</v>
      </c>
      <c r="D18" s="182">
        <v>2E-3</v>
      </c>
      <c r="E18" s="182">
        <v>1.5E-3</v>
      </c>
      <c r="F18" s="236" t="s">
        <v>234</v>
      </c>
      <c r="G18" s="236" t="s">
        <v>234</v>
      </c>
      <c r="H18" s="236" t="s">
        <v>234</v>
      </c>
      <c r="I18" s="236" t="s">
        <v>234</v>
      </c>
      <c r="J18" s="236" t="s">
        <v>234</v>
      </c>
    </row>
    <row r="19" spans="2:23" ht="13.5" thickBot="1" x14ac:dyDescent="0.25">
      <c r="B19" s="237" t="s">
        <v>234</v>
      </c>
      <c r="C19" s="236" t="s">
        <v>234</v>
      </c>
      <c r="D19" s="236" t="s">
        <v>234</v>
      </c>
      <c r="E19" s="236" t="s">
        <v>234</v>
      </c>
      <c r="F19" s="236" t="s">
        <v>234</v>
      </c>
      <c r="G19" s="236" t="s">
        <v>234</v>
      </c>
      <c r="H19" s="236" t="s">
        <v>234</v>
      </c>
      <c r="I19" s="236" t="s">
        <v>234</v>
      </c>
      <c r="J19" s="236" t="s">
        <v>234</v>
      </c>
    </row>
    <row r="20" spans="2:23" ht="13.5" thickBot="1" x14ac:dyDescent="0.25">
      <c r="B20" s="126" t="s">
        <v>63</v>
      </c>
      <c r="C20" s="170" t="s">
        <v>230</v>
      </c>
      <c r="D20" s="238" t="s">
        <v>234</v>
      </c>
      <c r="E20" s="239" t="s">
        <v>234</v>
      </c>
      <c r="F20" s="236" t="s">
        <v>234</v>
      </c>
      <c r="G20" s="236" t="s">
        <v>234</v>
      </c>
      <c r="H20" s="236" t="s">
        <v>234</v>
      </c>
      <c r="I20" s="236" t="s">
        <v>234</v>
      </c>
      <c r="J20" s="236" t="s">
        <v>234</v>
      </c>
    </row>
    <row r="21" spans="2:23" ht="26.25" thickBot="1" x14ac:dyDescent="0.25">
      <c r="B21" s="127" t="s">
        <v>164</v>
      </c>
      <c r="C21" s="128" t="s">
        <v>180</v>
      </c>
      <c r="D21" s="171" t="s">
        <v>181</v>
      </c>
      <c r="E21" s="129" t="s">
        <v>182</v>
      </c>
      <c r="F21" s="128" t="s">
        <v>168</v>
      </c>
      <c r="G21" s="130" t="s">
        <v>169</v>
      </c>
      <c r="H21" s="171" t="s">
        <v>170</v>
      </c>
      <c r="I21" s="240" t="s">
        <v>234</v>
      </c>
      <c r="J21" s="131" t="s">
        <v>171</v>
      </c>
      <c r="M21" s="305" t="s">
        <v>172</v>
      </c>
      <c r="N21" s="306"/>
      <c r="O21" s="306"/>
      <c r="P21" s="306"/>
      <c r="Q21" s="306"/>
      <c r="R21" s="306"/>
      <c r="S21" s="306"/>
      <c r="T21" s="306"/>
      <c r="U21" s="306"/>
      <c r="V21" s="306"/>
      <c r="W21" s="307"/>
    </row>
    <row r="22" spans="2:23" ht="25.5" x14ac:dyDescent="0.2">
      <c r="B22" s="132" t="s">
        <v>173</v>
      </c>
      <c r="C22" s="133">
        <v>0.24129999999999999</v>
      </c>
      <c r="D22" s="134">
        <v>0.23949999999999999</v>
      </c>
      <c r="E22" s="135">
        <v>0.24</v>
      </c>
      <c r="F22" s="136">
        <v>0.19</v>
      </c>
      <c r="G22" s="137" t="s">
        <v>174</v>
      </c>
      <c r="H22" s="138">
        <f>F22+6%</f>
        <v>0.25</v>
      </c>
      <c r="I22" s="138">
        <f>F22-6%</f>
        <v>0.13</v>
      </c>
      <c r="J22" s="139" t="s">
        <v>130</v>
      </c>
      <c r="K22" s="140">
        <v>0.06</v>
      </c>
      <c r="M22" s="299" t="s">
        <v>64</v>
      </c>
      <c r="N22" s="311"/>
      <c r="O22" s="311"/>
      <c r="P22" s="311"/>
      <c r="Q22" s="311"/>
      <c r="R22" s="311"/>
      <c r="S22" s="311"/>
      <c r="T22" s="311"/>
      <c r="U22" s="311"/>
      <c r="V22" s="311"/>
      <c r="W22" s="312"/>
    </row>
    <row r="23" spans="2:23" x14ac:dyDescent="0.2">
      <c r="B23" s="141" t="s">
        <v>175</v>
      </c>
      <c r="C23" s="133">
        <v>0.22189999999999999</v>
      </c>
      <c r="D23" s="134">
        <v>0.2702</v>
      </c>
      <c r="E23" s="135">
        <v>0.25519999999999998</v>
      </c>
      <c r="F23" s="136">
        <v>0.25</v>
      </c>
      <c r="G23" s="137" t="s">
        <v>176</v>
      </c>
      <c r="H23" s="138">
        <f>F23+5%</f>
        <v>0.3</v>
      </c>
      <c r="I23" s="138">
        <f>F23-5%</f>
        <v>0.2</v>
      </c>
      <c r="J23" s="142" t="s">
        <v>73</v>
      </c>
      <c r="K23" s="140">
        <v>0.05</v>
      </c>
      <c r="M23" s="310"/>
      <c r="N23" s="311"/>
      <c r="O23" s="311"/>
      <c r="P23" s="311"/>
      <c r="Q23" s="311"/>
      <c r="R23" s="311"/>
      <c r="S23" s="311"/>
      <c r="T23" s="311"/>
      <c r="U23" s="311"/>
      <c r="V23" s="311"/>
      <c r="W23" s="312"/>
    </row>
    <row r="24" spans="2:23" ht="25.5" x14ac:dyDescent="0.2">
      <c r="B24" s="132" t="s">
        <v>177</v>
      </c>
      <c r="C24" s="133">
        <v>0.39340000000000003</v>
      </c>
      <c r="D24" s="134">
        <v>0.37230000000000002</v>
      </c>
      <c r="E24" s="135">
        <v>0.41070000000000001</v>
      </c>
      <c r="F24" s="136">
        <v>0.39</v>
      </c>
      <c r="G24" s="137" t="s">
        <v>174</v>
      </c>
      <c r="H24" s="138">
        <f t="shared" ref="H24" si="6">F24+6%</f>
        <v>0.45</v>
      </c>
      <c r="I24" s="138">
        <f t="shared" ref="I24" si="7">F24-6%</f>
        <v>0.33</v>
      </c>
      <c r="J24" s="142" t="s">
        <v>74</v>
      </c>
      <c r="K24" s="140">
        <v>0.06</v>
      </c>
      <c r="M24" s="310"/>
      <c r="N24" s="311"/>
      <c r="O24" s="311"/>
      <c r="P24" s="311"/>
      <c r="Q24" s="311"/>
      <c r="R24" s="311"/>
      <c r="S24" s="311"/>
      <c r="T24" s="311"/>
      <c r="U24" s="311"/>
      <c r="V24" s="311"/>
      <c r="W24" s="312"/>
    </row>
    <row r="25" spans="2:23" ht="25.5" x14ac:dyDescent="0.2">
      <c r="B25" s="132" t="s">
        <v>67</v>
      </c>
      <c r="C25" s="133">
        <v>6.7299999999999999E-2</v>
      </c>
      <c r="D25" s="134">
        <v>4.9200000000000001E-2</v>
      </c>
      <c r="E25" s="135">
        <v>4.8399999999999999E-2</v>
      </c>
      <c r="F25" s="136">
        <v>0.05</v>
      </c>
      <c r="G25" s="137" t="s">
        <v>176</v>
      </c>
      <c r="H25" s="138">
        <f t="shared" ref="H25:H26" si="8">F25+5%</f>
        <v>0.1</v>
      </c>
      <c r="I25" s="138">
        <f t="shared" ref="I25:I26" si="9">F25-5%</f>
        <v>0</v>
      </c>
      <c r="J25" s="139" t="s">
        <v>76</v>
      </c>
      <c r="K25" s="140">
        <v>0.05</v>
      </c>
      <c r="M25" s="310"/>
      <c r="N25" s="311"/>
      <c r="O25" s="311"/>
      <c r="P25" s="311"/>
      <c r="Q25" s="311"/>
      <c r="R25" s="311"/>
      <c r="S25" s="311"/>
      <c r="T25" s="311"/>
      <c r="U25" s="311"/>
      <c r="V25" s="311"/>
      <c r="W25" s="312"/>
    </row>
    <row r="26" spans="2:23" x14ac:dyDescent="0.2">
      <c r="B26" s="132" t="s">
        <v>68</v>
      </c>
      <c r="C26" s="133">
        <v>4.3200000000000002E-2</v>
      </c>
      <c r="D26" s="134">
        <v>0.03</v>
      </c>
      <c r="E26" s="135">
        <v>3.8300000000000001E-2</v>
      </c>
      <c r="F26" s="136">
        <v>0.05</v>
      </c>
      <c r="G26" s="137" t="s">
        <v>176</v>
      </c>
      <c r="H26" s="138">
        <f t="shared" si="8"/>
        <v>0.1</v>
      </c>
      <c r="I26" s="138">
        <f t="shared" si="9"/>
        <v>0</v>
      </c>
      <c r="J26" s="142" t="s">
        <v>77</v>
      </c>
      <c r="K26" s="140">
        <v>0.05</v>
      </c>
      <c r="M26" s="310"/>
      <c r="N26" s="311"/>
      <c r="O26" s="311"/>
      <c r="P26" s="311"/>
      <c r="Q26" s="311"/>
      <c r="R26" s="311"/>
      <c r="S26" s="311"/>
      <c r="T26" s="311"/>
      <c r="U26" s="311"/>
      <c r="V26" s="311"/>
      <c r="W26" s="312"/>
    </row>
    <row r="27" spans="2:23" x14ac:dyDescent="0.2">
      <c r="B27" s="141" t="s">
        <v>69</v>
      </c>
      <c r="C27" s="133">
        <v>0</v>
      </c>
      <c r="D27" s="134">
        <v>0</v>
      </c>
      <c r="E27" s="135">
        <v>0</v>
      </c>
      <c r="F27" s="136">
        <v>0.05</v>
      </c>
      <c r="G27" s="137" t="s">
        <v>176</v>
      </c>
      <c r="H27" s="138">
        <f>F27+5%</f>
        <v>0.1</v>
      </c>
      <c r="I27" s="138">
        <f>F27-5%</f>
        <v>0</v>
      </c>
      <c r="J27" s="142" t="s">
        <v>78</v>
      </c>
      <c r="K27" s="140">
        <v>0.05</v>
      </c>
      <c r="M27" s="310"/>
      <c r="N27" s="311"/>
      <c r="O27" s="311"/>
      <c r="P27" s="311"/>
      <c r="Q27" s="311"/>
      <c r="R27" s="311"/>
      <c r="S27" s="311"/>
      <c r="T27" s="311"/>
      <c r="U27" s="311"/>
      <c r="V27" s="311"/>
      <c r="W27" s="312"/>
    </row>
    <row r="28" spans="2:23" x14ac:dyDescent="0.2">
      <c r="B28" s="141" t="s">
        <v>107</v>
      </c>
      <c r="C28" s="133">
        <v>1.9800000000000002E-2</v>
      </c>
      <c r="D28" s="134">
        <v>1.46E-2</v>
      </c>
      <c r="E28" s="135">
        <v>3.2599999999999997E-2</v>
      </c>
      <c r="F28" s="136">
        <v>0.05</v>
      </c>
      <c r="G28" s="137" t="s">
        <v>176</v>
      </c>
      <c r="H28" s="138">
        <f>F28+5%</f>
        <v>0.1</v>
      </c>
      <c r="I28" s="138">
        <f>F28-5%</f>
        <v>0</v>
      </c>
      <c r="J28" s="142" t="s">
        <v>78</v>
      </c>
      <c r="K28" s="140">
        <v>0.05</v>
      </c>
      <c r="M28" s="310"/>
      <c r="N28" s="311"/>
      <c r="O28" s="311"/>
      <c r="P28" s="311"/>
      <c r="Q28" s="311"/>
      <c r="R28" s="311"/>
      <c r="S28" s="311"/>
      <c r="T28" s="311"/>
      <c r="U28" s="311"/>
      <c r="V28" s="311"/>
      <c r="W28" s="312"/>
    </row>
    <row r="29" spans="2:23" x14ac:dyDescent="0.2">
      <c r="B29" s="141" t="s">
        <v>70</v>
      </c>
      <c r="C29" s="133">
        <v>0.1573</v>
      </c>
      <c r="D29" s="134">
        <v>0.1862</v>
      </c>
      <c r="E29" s="135">
        <v>0.14549999999999999</v>
      </c>
      <c r="F29" s="136">
        <v>0.15</v>
      </c>
      <c r="G29" s="137" t="s">
        <v>176</v>
      </c>
      <c r="H29" s="138">
        <f>F29+5%</f>
        <v>0.2</v>
      </c>
      <c r="I29" s="138">
        <f>F29-5%</f>
        <v>9.9999999999999992E-2</v>
      </c>
      <c r="J29" s="142" t="s">
        <v>78</v>
      </c>
      <c r="K29" s="140">
        <v>0.05</v>
      </c>
      <c r="M29" s="310"/>
      <c r="N29" s="311"/>
      <c r="O29" s="311"/>
      <c r="P29" s="311"/>
      <c r="Q29" s="311"/>
      <c r="R29" s="311"/>
      <c r="S29" s="311"/>
      <c r="T29" s="311"/>
      <c r="U29" s="311"/>
      <c r="V29" s="311"/>
      <c r="W29" s="312"/>
    </row>
    <row r="30" spans="2:23" x14ac:dyDescent="0.2">
      <c r="B30" s="141" t="s">
        <v>71</v>
      </c>
      <c r="C30" s="133">
        <v>4.2700000000000002E-2</v>
      </c>
      <c r="D30" s="134">
        <v>2.8299999999999999E-2</v>
      </c>
      <c r="E30" s="135">
        <v>3.1800000000000002E-2</v>
      </c>
      <c r="F30" s="136">
        <v>0.05</v>
      </c>
      <c r="G30" s="137" t="s">
        <v>176</v>
      </c>
      <c r="H30" s="138">
        <f t="shared" ref="H30" si="10">F30+5%</f>
        <v>0.1</v>
      </c>
      <c r="I30" s="138">
        <f t="shared" ref="I30" si="11">F30-5%</f>
        <v>0</v>
      </c>
      <c r="J30" s="231" t="s">
        <v>234</v>
      </c>
      <c r="K30" s="140">
        <v>0.05</v>
      </c>
      <c r="M30" s="310"/>
      <c r="N30" s="311"/>
      <c r="O30" s="311"/>
      <c r="P30" s="311"/>
      <c r="Q30" s="311"/>
      <c r="R30" s="311"/>
      <c r="S30" s="311"/>
      <c r="T30" s="311"/>
      <c r="U30" s="311"/>
      <c r="V30" s="311"/>
      <c r="W30" s="312"/>
    </row>
    <row r="31" spans="2:23" x14ac:dyDescent="0.2">
      <c r="B31" s="141" t="s">
        <v>178</v>
      </c>
      <c r="C31" s="143">
        <f t="shared" ref="C31:E31" si="12">SUM(C22:C30)</f>
        <v>1.1869000000000001</v>
      </c>
      <c r="D31" s="144">
        <f t="shared" si="12"/>
        <v>1.1903000000000001</v>
      </c>
      <c r="E31" s="145">
        <f t="shared" si="12"/>
        <v>1.2024999999999999</v>
      </c>
      <c r="F31" s="146">
        <v>1.2300000000000002</v>
      </c>
      <c r="G31" s="232" t="s">
        <v>234</v>
      </c>
      <c r="H31" s="232" t="s">
        <v>234</v>
      </c>
      <c r="I31" s="232" t="s">
        <v>234</v>
      </c>
      <c r="J31" s="231" t="s">
        <v>234</v>
      </c>
      <c r="M31" s="310"/>
      <c r="N31" s="311"/>
      <c r="O31" s="311"/>
      <c r="P31" s="311"/>
      <c r="Q31" s="311"/>
      <c r="R31" s="311"/>
      <c r="S31" s="311"/>
      <c r="T31" s="311"/>
      <c r="U31" s="311"/>
      <c r="V31" s="311"/>
      <c r="W31" s="312"/>
    </row>
    <row r="32" spans="2:23" ht="13.5" thickBot="1" x14ac:dyDescent="0.25">
      <c r="B32" s="147" t="s">
        <v>179</v>
      </c>
      <c r="C32" s="148">
        <v>0.24510000000000001</v>
      </c>
      <c r="D32" s="149">
        <v>0.2303</v>
      </c>
      <c r="E32" s="150">
        <v>0.2409</v>
      </c>
      <c r="F32" s="151">
        <v>0.25</v>
      </c>
      <c r="G32" s="152" t="s">
        <v>174</v>
      </c>
      <c r="H32" s="153">
        <f t="shared" ref="H32" si="13">F32+6%</f>
        <v>0.31</v>
      </c>
      <c r="I32" s="153">
        <f t="shared" ref="I32" si="14">F32-6%</f>
        <v>0.19</v>
      </c>
      <c r="J32" s="154" t="s">
        <v>79</v>
      </c>
      <c r="K32" s="140">
        <v>0.06</v>
      </c>
      <c r="M32" s="313"/>
      <c r="N32" s="314"/>
      <c r="O32" s="314"/>
      <c r="P32" s="314"/>
      <c r="Q32" s="314"/>
      <c r="R32" s="314"/>
      <c r="S32" s="314"/>
      <c r="T32" s="314"/>
      <c r="U32" s="314"/>
      <c r="V32" s="314"/>
      <c r="W32" s="315"/>
    </row>
    <row r="33" spans="2:23" hidden="1" x14ac:dyDescent="0.2">
      <c r="B33" s="156" t="s">
        <v>112</v>
      </c>
      <c r="C33" s="241" t="s">
        <v>234</v>
      </c>
      <c r="D33" s="241" t="s">
        <v>234</v>
      </c>
      <c r="E33" s="241" t="s">
        <v>234</v>
      </c>
      <c r="F33" s="241" t="s">
        <v>234</v>
      </c>
      <c r="G33" s="242" t="s">
        <v>234</v>
      </c>
      <c r="H33" s="243" t="s">
        <v>234</v>
      </c>
      <c r="I33" s="243" t="s">
        <v>234</v>
      </c>
      <c r="J33" s="243" t="s">
        <v>234</v>
      </c>
    </row>
    <row r="34" spans="2:23" ht="28.5" x14ac:dyDescent="0.2">
      <c r="B34" s="44" t="s">
        <v>231</v>
      </c>
      <c r="C34" s="182">
        <v>2.3999999999999998E-3</v>
      </c>
      <c r="D34" s="182">
        <v>2.3999999999999998E-3</v>
      </c>
      <c r="E34" s="182">
        <v>2E-3</v>
      </c>
      <c r="F34" s="236" t="s">
        <v>234</v>
      </c>
      <c r="G34" s="236" t="s">
        <v>234</v>
      </c>
      <c r="H34" s="236" t="s">
        <v>234</v>
      </c>
      <c r="I34" s="236" t="s">
        <v>234</v>
      </c>
      <c r="J34" s="236" t="s">
        <v>234</v>
      </c>
    </row>
    <row r="35" spans="2:23" ht="13.5" thickBot="1" x14ac:dyDescent="0.25">
      <c r="B35" s="237" t="s">
        <v>234</v>
      </c>
      <c r="C35" s="236" t="s">
        <v>234</v>
      </c>
      <c r="D35" s="236" t="s">
        <v>234</v>
      </c>
      <c r="E35" s="236" t="s">
        <v>234</v>
      </c>
      <c r="F35" s="236" t="s">
        <v>234</v>
      </c>
      <c r="G35" s="236" t="s">
        <v>234</v>
      </c>
      <c r="H35" s="236" t="s">
        <v>234</v>
      </c>
      <c r="I35" s="236" t="s">
        <v>234</v>
      </c>
      <c r="J35" s="236" t="s">
        <v>234</v>
      </c>
    </row>
    <row r="36" spans="2:23" ht="13.5" thickBot="1" x14ac:dyDescent="0.25">
      <c r="B36" s="126" t="s">
        <v>97</v>
      </c>
      <c r="C36" s="170" t="s">
        <v>230</v>
      </c>
      <c r="D36" s="238" t="s">
        <v>234</v>
      </c>
      <c r="E36" s="239" t="s">
        <v>234</v>
      </c>
      <c r="F36" s="236" t="s">
        <v>234</v>
      </c>
      <c r="G36" s="236" t="s">
        <v>234</v>
      </c>
      <c r="H36" s="236" t="s">
        <v>234</v>
      </c>
      <c r="I36" s="236" t="s">
        <v>234</v>
      </c>
      <c r="J36" s="236" t="s">
        <v>234</v>
      </c>
    </row>
    <row r="37" spans="2:23" ht="26.25" thickBot="1" x14ac:dyDescent="0.25">
      <c r="B37" s="127" t="s">
        <v>164</v>
      </c>
      <c r="C37" s="128" t="s">
        <v>183</v>
      </c>
      <c r="D37" s="240" t="s">
        <v>234</v>
      </c>
      <c r="E37" s="244" t="s">
        <v>234</v>
      </c>
      <c r="F37" s="128" t="s">
        <v>168</v>
      </c>
      <c r="G37" s="130" t="s">
        <v>169</v>
      </c>
      <c r="H37" s="171" t="s">
        <v>170</v>
      </c>
      <c r="I37" s="240" t="s">
        <v>234</v>
      </c>
      <c r="J37" s="131" t="s">
        <v>171</v>
      </c>
      <c r="M37" s="305" t="s">
        <v>172</v>
      </c>
      <c r="N37" s="306"/>
      <c r="O37" s="306"/>
      <c r="P37" s="306"/>
      <c r="Q37" s="306"/>
      <c r="R37" s="306"/>
      <c r="S37" s="306"/>
      <c r="T37" s="306"/>
      <c r="U37" s="306"/>
      <c r="V37" s="306"/>
      <c r="W37" s="307"/>
    </row>
    <row r="38" spans="2:23" ht="25.5" x14ac:dyDescent="0.2">
      <c r="B38" s="132" t="s">
        <v>173</v>
      </c>
      <c r="C38" s="133">
        <v>0.33119999999999999</v>
      </c>
      <c r="D38" s="245" t="s">
        <v>234</v>
      </c>
      <c r="E38" s="246" t="s">
        <v>234</v>
      </c>
      <c r="F38" s="136">
        <v>0.33</v>
      </c>
      <c r="G38" s="137" t="s">
        <v>174</v>
      </c>
      <c r="H38" s="138">
        <f>F38+6%</f>
        <v>0.39</v>
      </c>
      <c r="I38" s="138">
        <f>F38-6%</f>
        <v>0.27</v>
      </c>
      <c r="J38" s="139" t="s">
        <v>184</v>
      </c>
      <c r="K38" s="140">
        <v>0.06</v>
      </c>
      <c r="M38" s="296" t="s">
        <v>185</v>
      </c>
      <c r="N38" s="308"/>
      <c r="O38" s="308"/>
      <c r="P38" s="308"/>
      <c r="Q38" s="308"/>
      <c r="R38" s="308"/>
      <c r="S38" s="308"/>
      <c r="T38" s="308"/>
      <c r="U38" s="308"/>
      <c r="V38" s="308"/>
      <c r="W38" s="309"/>
    </row>
    <row r="39" spans="2:23" ht="25.5" x14ac:dyDescent="0.2">
      <c r="B39" s="141" t="s">
        <v>175</v>
      </c>
      <c r="C39" s="133">
        <v>0.3821</v>
      </c>
      <c r="D39" s="245" t="s">
        <v>234</v>
      </c>
      <c r="E39" s="246" t="s">
        <v>234</v>
      </c>
      <c r="F39" s="136">
        <v>0.38</v>
      </c>
      <c r="G39" s="137" t="s">
        <v>176</v>
      </c>
      <c r="H39" s="138">
        <f>F39+5%</f>
        <v>0.43</v>
      </c>
      <c r="I39" s="138">
        <f>F39-5%</f>
        <v>0.33</v>
      </c>
      <c r="J39" s="157" t="s">
        <v>186</v>
      </c>
      <c r="K39" s="140">
        <v>0.05</v>
      </c>
      <c r="M39" s="310"/>
      <c r="N39" s="311"/>
      <c r="O39" s="311"/>
      <c r="P39" s="311"/>
      <c r="Q39" s="311"/>
      <c r="R39" s="311"/>
      <c r="S39" s="311"/>
      <c r="T39" s="311"/>
      <c r="U39" s="311"/>
      <c r="V39" s="311"/>
      <c r="W39" s="312"/>
    </row>
    <row r="40" spans="2:23" ht="38.25" x14ac:dyDescent="0.2">
      <c r="B40" s="132" t="s">
        <v>177</v>
      </c>
      <c r="C40" s="133">
        <v>0.33200000000000002</v>
      </c>
      <c r="D40" s="245" t="s">
        <v>234</v>
      </c>
      <c r="E40" s="246" t="s">
        <v>234</v>
      </c>
      <c r="F40" s="136">
        <v>0.33</v>
      </c>
      <c r="G40" s="137" t="s">
        <v>174</v>
      </c>
      <c r="H40" s="138">
        <f t="shared" ref="H40" si="15">F40+6%</f>
        <v>0.39</v>
      </c>
      <c r="I40" s="138">
        <f t="shared" ref="I40" si="16">F40-6%</f>
        <v>0.27</v>
      </c>
      <c r="J40" s="139" t="s">
        <v>187</v>
      </c>
      <c r="K40" s="140">
        <v>0.06</v>
      </c>
      <c r="M40" s="310"/>
      <c r="N40" s="311"/>
      <c r="O40" s="311"/>
      <c r="P40" s="311"/>
      <c r="Q40" s="311"/>
      <c r="R40" s="311"/>
      <c r="S40" s="311"/>
      <c r="T40" s="311"/>
      <c r="U40" s="311"/>
      <c r="V40" s="311"/>
      <c r="W40" s="312"/>
    </row>
    <row r="41" spans="2:23" x14ac:dyDescent="0.2">
      <c r="B41" s="141" t="s">
        <v>70</v>
      </c>
      <c r="C41" s="133">
        <v>0.1361</v>
      </c>
      <c r="D41" s="245" t="s">
        <v>234</v>
      </c>
      <c r="E41" s="246" t="s">
        <v>234</v>
      </c>
      <c r="F41" s="136">
        <v>0.15</v>
      </c>
      <c r="G41" s="137" t="s">
        <v>176</v>
      </c>
      <c r="H41" s="138">
        <f>IF(F41+5%&gt;20%,20%,F41+5%)</f>
        <v>0.2</v>
      </c>
      <c r="I41" s="138">
        <f>IF(F41+5%&gt;20%,15%,F41-5%)</f>
        <v>9.9999999999999992E-2</v>
      </c>
      <c r="J41" s="142" t="s">
        <v>78</v>
      </c>
      <c r="K41" s="140">
        <v>0.05</v>
      </c>
      <c r="M41" s="310"/>
      <c r="N41" s="311"/>
      <c r="O41" s="311"/>
      <c r="P41" s="311"/>
      <c r="Q41" s="311"/>
      <c r="R41" s="311"/>
      <c r="S41" s="311"/>
      <c r="T41" s="311"/>
      <c r="U41" s="311"/>
      <c r="V41" s="311"/>
      <c r="W41" s="312"/>
    </row>
    <row r="42" spans="2:23" x14ac:dyDescent="0.2">
      <c r="B42" s="141" t="s">
        <v>178</v>
      </c>
      <c r="C42" s="143">
        <f>SUM(C38:C41)</f>
        <v>1.1814</v>
      </c>
      <c r="D42" s="247" t="s">
        <v>234</v>
      </c>
      <c r="E42" s="248" t="s">
        <v>234</v>
      </c>
      <c r="F42" s="146">
        <v>1.19</v>
      </c>
      <c r="G42" s="232" t="s">
        <v>234</v>
      </c>
      <c r="H42" s="232" t="s">
        <v>234</v>
      </c>
      <c r="I42" s="232" t="s">
        <v>234</v>
      </c>
      <c r="J42" s="231" t="s">
        <v>234</v>
      </c>
      <c r="M42" s="310"/>
      <c r="N42" s="311"/>
      <c r="O42" s="311"/>
      <c r="P42" s="311"/>
      <c r="Q42" s="311"/>
      <c r="R42" s="311"/>
      <c r="S42" s="311"/>
      <c r="T42" s="311"/>
      <c r="U42" s="311"/>
      <c r="V42" s="311"/>
      <c r="W42" s="312"/>
    </row>
    <row r="43" spans="2:23" ht="13.5" thickBot="1" x14ac:dyDescent="0.25">
      <c r="B43" s="147" t="s">
        <v>179</v>
      </c>
      <c r="C43" s="148">
        <v>0.87780000000000002</v>
      </c>
      <c r="D43" s="249" t="s">
        <v>234</v>
      </c>
      <c r="E43" s="250" t="s">
        <v>234</v>
      </c>
      <c r="F43" s="151">
        <v>0.88</v>
      </c>
      <c r="G43" s="152" t="s">
        <v>174</v>
      </c>
      <c r="H43" s="153">
        <f t="shared" ref="H43" si="17">F43+6%</f>
        <v>0.94</v>
      </c>
      <c r="I43" s="153">
        <f t="shared" ref="I43" si="18">F43-6%</f>
        <v>0.82000000000000006</v>
      </c>
      <c r="J43" s="154" t="s">
        <v>79</v>
      </c>
      <c r="K43" s="140">
        <v>0.06</v>
      </c>
      <c r="M43" s="313"/>
      <c r="N43" s="314"/>
      <c r="O43" s="314"/>
      <c r="P43" s="314"/>
      <c r="Q43" s="314"/>
      <c r="R43" s="314"/>
      <c r="S43" s="314"/>
      <c r="T43" s="314"/>
      <c r="U43" s="314"/>
      <c r="V43" s="314"/>
      <c r="W43" s="315"/>
    </row>
    <row r="44" spans="2:23" hidden="1" x14ac:dyDescent="0.2">
      <c r="B44" s="155" t="s">
        <v>112</v>
      </c>
      <c r="C44" s="233" t="s">
        <v>234</v>
      </c>
      <c r="D44" s="233" t="s">
        <v>234</v>
      </c>
      <c r="E44" s="233" t="s">
        <v>234</v>
      </c>
      <c r="F44" s="233" t="s">
        <v>234</v>
      </c>
      <c r="G44" s="234" t="s">
        <v>234</v>
      </c>
      <c r="H44" s="235" t="s">
        <v>234</v>
      </c>
      <c r="I44" s="235" t="s">
        <v>234</v>
      </c>
      <c r="J44" s="235" t="s">
        <v>234</v>
      </c>
      <c r="O44" s="158"/>
      <c r="P44" s="158"/>
      <c r="Q44" s="158"/>
      <c r="R44" s="158"/>
      <c r="S44" s="158"/>
      <c r="T44" s="158"/>
      <c r="U44" s="158"/>
      <c r="V44" s="158"/>
      <c r="W44" s="159"/>
    </row>
    <row r="45" spans="2:23" ht="29.25" thickBot="1" x14ac:dyDescent="0.25">
      <c r="B45" s="44" t="s">
        <v>231</v>
      </c>
      <c r="C45" s="182">
        <v>2E-3</v>
      </c>
      <c r="D45" s="236" t="s">
        <v>234</v>
      </c>
      <c r="E45" s="236" t="s">
        <v>234</v>
      </c>
      <c r="F45" s="236" t="s">
        <v>234</v>
      </c>
      <c r="G45" s="236" t="s">
        <v>234</v>
      </c>
      <c r="H45" s="236" t="s">
        <v>234</v>
      </c>
      <c r="I45" s="236" t="s">
        <v>234</v>
      </c>
      <c r="J45" s="236" t="s">
        <v>234</v>
      </c>
    </row>
    <row r="46" spans="2:23" ht="13.5" thickBot="1" x14ac:dyDescent="0.25">
      <c r="B46" s="126" t="s">
        <v>119</v>
      </c>
      <c r="C46" s="170" t="s">
        <v>230</v>
      </c>
      <c r="D46" s="238" t="s">
        <v>234</v>
      </c>
      <c r="E46" s="239" t="s">
        <v>234</v>
      </c>
      <c r="F46" s="236" t="s">
        <v>234</v>
      </c>
      <c r="G46" s="236" t="s">
        <v>234</v>
      </c>
      <c r="H46" s="236" t="s">
        <v>234</v>
      </c>
      <c r="I46" s="236" t="s">
        <v>234</v>
      </c>
      <c r="J46" s="236" t="s">
        <v>234</v>
      </c>
    </row>
    <row r="47" spans="2:23" ht="13.5" thickBot="1" x14ac:dyDescent="0.25">
      <c r="B47" s="127" t="s">
        <v>164</v>
      </c>
      <c r="C47" s="128" t="s">
        <v>188</v>
      </c>
      <c r="D47" s="171" t="s">
        <v>189</v>
      </c>
      <c r="E47" s="129" t="s">
        <v>190</v>
      </c>
      <c r="F47" s="128" t="s">
        <v>168</v>
      </c>
      <c r="G47" s="130" t="s">
        <v>169</v>
      </c>
      <c r="H47" s="171" t="s">
        <v>170</v>
      </c>
      <c r="I47" s="240" t="s">
        <v>234</v>
      </c>
      <c r="J47" s="131" t="s">
        <v>171</v>
      </c>
      <c r="M47" s="305" t="s">
        <v>172</v>
      </c>
      <c r="N47" s="306"/>
      <c r="O47" s="306"/>
      <c r="P47" s="306"/>
      <c r="Q47" s="306"/>
      <c r="R47" s="306"/>
      <c r="S47" s="306"/>
      <c r="T47" s="306"/>
      <c r="U47" s="306"/>
      <c r="V47" s="306"/>
      <c r="W47" s="307"/>
    </row>
    <row r="48" spans="2:23" ht="25.5" x14ac:dyDescent="0.2">
      <c r="B48" s="132" t="s">
        <v>173</v>
      </c>
      <c r="C48" s="133">
        <v>1.1299999999999999E-2</v>
      </c>
      <c r="D48" s="134">
        <v>1.2E-2</v>
      </c>
      <c r="E48" s="135">
        <v>1.09E-2</v>
      </c>
      <c r="F48" s="136">
        <v>0.06</v>
      </c>
      <c r="G48" s="137" t="s">
        <v>174</v>
      </c>
      <c r="H48" s="138">
        <f>F48+6%</f>
        <v>0.12</v>
      </c>
      <c r="I48" s="138">
        <f>F48-6%</f>
        <v>0</v>
      </c>
      <c r="J48" s="139" t="s">
        <v>130</v>
      </c>
      <c r="K48" s="140">
        <v>0.06</v>
      </c>
      <c r="M48" s="299" t="s">
        <v>120</v>
      </c>
      <c r="N48" s="300"/>
      <c r="O48" s="300"/>
      <c r="P48" s="300"/>
      <c r="Q48" s="300"/>
      <c r="R48" s="300"/>
      <c r="S48" s="300"/>
      <c r="T48" s="300"/>
      <c r="U48" s="300"/>
      <c r="V48" s="300"/>
      <c r="W48" s="301"/>
    </row>
    <row r="49" spans="2:23" x14ac:dyDescent="0.2">
      <c r="B49" s="141" t="s">
        <v>175</v>
      </c>
      <c r="C49" s="133">
        <v>0.1847</v>
      </c>
      <c r="D49" s="134">
        <v>0.1741</v>
      </c>
      <c r="E49" s="135">
        <v>0.1721</v>
      </c>
      <c r="F49" s="136">
        <v>0.18</v>
      </c>
      <c r="G49" s="137" t="s">
        <v>176</v>
      </c>
      <c r="H49" s="138">
        <f>F49+5%</f>
        <v>0.22999999999999998</v>
      </c>
      <c r="I49" s="138">
        <f>F49-5%</f>
        <v>0.13</v>
      </c>
      <c r="J49" s="142" t="s">
        <v>73</v>
      </c>
      <c r="K49" s="140">
        <v>0.05</v>
      </c>
      <c r="M49" s="299"/>
      <c r="N49" s="300"/>
      <c r="O49" s="300"/>
      <c r="P49" s="300"/>
      <c r="Q49" s="300"/>
      <c r="R49" s="300"/>
      <c r="S49" s="300"/>
      <c r="T49" s="300"/>
      <c r="U49" s="300"/>
      <c r="V49" s="300"/>
      <c r="W49" s="301"/>
    </row>
    <row r="50" spans="2:23" ht="25.5" x14ac:dyDescent="0.2">
      <c r="B50" s="132" t="s">
        <v>177</v>
      </c>
      <c r="C50" s="133">
        <v>0.70609999999999995</v>
      </c>
      <c r="D50" s="134">
        <v>0.72019999999999995</v>
      </c>
      <c r="E50" s="135">
        <v>0.7167</v>
      </c>
      <c r="F50" s="136">
        <v>0.7</v>
      </c>
      <c r="G50" s="137" t="s">
        <v>174</v>
      </c>
      <c r="H50" s="138">
        <f t="shared" ref="H50" si="19">F50+6%</f>
        <v>0.76</v>
      </c>
      <c r="I50" s="138">
        <f t="shared" ref="I50" si="20">F50-6%</f>
        <v>0.6399999999999999</v>
      </c>
      <c r="J50" s="142" t="s">
        <v>74</v>
      </c>
      <c r="K50" s="140">
        <v>0.06</v>
      </c>
      <c r="M50" s="299"/>
      <c r="N50" s="300"/>
      <c r="O50" s="300"/>
      <c r="P50" s="300"/>
      <c r="Q50" s="300"/>
      <c r="R50" s="300"/>
      <c r="S50" s="300"/>
      <c r="T50" s="300"/>
      <c r="U50" s="300"/>
      <c r="V50" s="300"/>
      <c r="W50" s="301"/>
    </row>
    <row r="51" spans="2:23" ht="25.5" x14ac:dyDescent="0.2">
      <c r="B51" s="132" t="s">
        <v>67</v>
      </c>
      <c r="C51" s="133">
        <v>1.5299999999999999E-2</v>
      </c>
      <c r="D51" s="134">
        <v>1.5599999999999999E-2</v>
      </c>
      <c r="E51" s="135">
        <v>1.4800000000000001E-2</v>
      </c>
      <c r="F51" s="136">
        <v>0.05</v>
      </c>
      <c r="G51" s="137" t="s">
        <v>176</v>
      </c>
      <c r="H51" s="138">
        <f t="shared" ref="H51:H52" si="21">F51+5%</f>
        <v>0.1</v>
      </c>
      <c r="I51" s="138">
        <f t="shared" ref="I51:I52" si="22">F51-5%</f>
        <v>0</v>
      </c>
      <c r="J51" s="139" t="s">
        <v>76</v>
      </c>
      <c r="K51" s="140">
        <v>0.05</v>
      </c>
      <c r="M51" s="299"/>
      <c r="N51" s="300"/>
      <c r="O51" s="300"/>
      <c r="P51" s="300"/>
      <c r="Q51" s="300"/>
      <c r="R51" s="300"/>
      <c r="S51" s="300"/>
      <c r="T51" s="300"/>
      <c r="U51" s="300"/>
      <c r="V51" s="300"/>
      <c r="W51" s="301"/>
    </row>
    <row r="52" spans="2:23" x14ac:dyDescent="0.2">
      <c r="B52" s="132" t="s">
        <v>68</v>
      </c>
      <c r="C52" s="133">
        <v>0</v>
      </c>
      <c r="D52" s="134">
        <v>0</v>
      </c>
      <c r="E52" s="135">
        <v>0</v>
      </c>
      <c r="F52" s="136">
        <v>0.05</v>
      </c>
      <c r="G52" s="137" t="s">
        <v>176</v>
      </c>
      <c r="H52" s="138">
        <f t="shared" si="21"/>
        <v>0.1</v>
      </c>
      <c r="I52" s="138">
        <f t="shared" si="22"/>
        <v>0</v>
      </c>
      <c r="J52" s="142" t="s">
        <v>77</v>
      </c>
      <c r="K52" s="140">
        <v>0.05</v>
      </c>
      <c r="M52" s="299"/>
      <c r="N52" s="300"/>
      <c r="O52" s="300"/>
      <c r="P52" s="300"/>
      <c r="Q52" s="300"/>
      <c r="R52" s="300"/>
      <c r="S52" s="300"/>
      <c r="T52" s="300"/>
      <c r="U52" s="300"/>
      <c r="V52" s="300"/>
      <c r="W52" s="301"/>
    </row>
    <row r="53" spans="2:23" x14ac:dyDescent="0.2">
      <c r="B53" s="141" t="s">
        <v>69</v>
      </c>
      <c r="C53" s="133">
        <v>0</v>
      </c>
      <c r="D53" s="134">
        <v>0</v>
      </c>
      <c r="E53" s="135">
        <v>0</v>
      </c>
      <c r="F53" s="136">
        <v>0.05</v>
      </c>
      <c r="G53" s="137" t="s">
        <v>176</v>
      </c>
      <c r="H53" s="138">
        <f>F53+5%</f>
        <v>0.1</v>
      </c>
      <c r="I53" s="138">
        <f>F53-5%</f>
        <v>0</v>
      </c>
      <c r="J53" s="142" t="s">
        <v>78</v>
      </c>
      <c r="K53" s="140">
        <v>0.05</v>
      </c>
      <c r="M53" s="299"/>
      <c r="N53" s="300"/>
      <c r="O53" s="300"/>
      <c r="P53" s="300"/>
      <c r="Q53" s="300"/>
      <c r="R53" s="300"/>
      <c r="S53" s="300"/>
      <c r="T53" s="300"/>
      <c r="U53" s="300"/>
      <c r="V53" s="300"/>
      <c r="W53" s="301"/>
    </row>
    <row r="54" spans="2:23" x14ac:dyDescent="0.2">
      <c r="B54" s="141" t="s">
        <v>107</v>
      </c>
      <c r="C54" s="133">
        <v>0</v>
      </c>
      <c r="D54" s="134">
        <v>0</v>
      </c>
      <c r="E54" s="135">
        <v>0</v>
      </c>
      <c r="F54" s="136">
        <v>0.05</v>
      </c>
      <c r="G54" s="137" t="s">
        <v>176</v>
      </c>
      <c r="H54" s="138">
        <f>F54+5%</f>
        <v>0.1</v>
      </c>
      <c r="I54" s="138">
        <f>F54-5%</f>
        <v>0</v>
      </c>
      <c r="J54" s="142" t="s">
        <v>78</v>
      </c>
      <c r="K54" s="140">
        <v>0.05</v>
      </c>
      <c r="M54" s="299"/>
      <c r="N54" s="300"/>
      <c r="O54" s="300"/>
      <c r="P54" s="300"/>
      <c r="Q54" s="300"/>
      <c r="R54" s="300"/>
      <c r="S54" s="300"/>
      <c r="T54" s="300"/>
      <c r="U54" s="300"/>
      <c r="V54" s="300"/>
      <c r="W54" s="301"/>
    </row>
    <row r="55" spans="2:23" x14ac:dyDescent="0.2">
      <c r="B55" s="141" t="s">
        <v>70</v>
      </c>
      <c r="C55" s="133">
        <v>8.14E-2</v>
      </c>
      <c r="D55" s="134">
        <v>7.6899999999999996E-2</v>
      </c>
      <c r="E55" s="135">
        <v>8.43E-2</v>
      </c>
      <c r="F55" s="136">
        <v>0.11</v>
      </c>
      <c r="G55" s="137" t="s">
        <v>176</v>
      </c>
      <c r="H55" s="138">
        <f>IF(F55+5%&gt;20%,20%,F55+5%)</f>
        <v>0.16</v>
      </c>
      <c r="I55" s="138">
        <f>IF(F55+5%&gt;20%,15%,F55-5%)</f>
        <v>0.06</v>
      </c>
      <c r="J55" s="142" t="s">
        <v>78</v>
      </c>
      <c r="K55" s="140">
        <v>0.05</v>
      </c>
      <c r="M55" s="299"/>
      <c r="N55" s="300"/>
      <c r="O55" s="300"/>
      <c r="P55" s="300"/>
      <c r="Q55" s="300"/>
      <c r="R55" s="300"/>
      <c r="S55" s="300"/>
      <c r="T55" s="300"/>
      <c r="U55" s="300"/>
      <c r="V55" s="300"/>
      <c r="W55" s="301"/>
    </row>
    <row r="56" spans="2:23" x14ac:dyDescent="0.2">
      <c r="B56" s="141" t="s">
        <v>71</v>
      </c>
      <c r="C56" s="133">
        <v>1.1000000000000001E-3</v>
      </c>
      <c r="D56" s="134">
        <v>2.3999999999999998E-3</v>
      </c>
      <c r="E56" s="135">
        <v>1E-3</v>
      </c>
      <c r="F56" s="136">
        <v>0.05</v>
      </c>
      <c r="G56" s="137" t="s">
        <v>176</v>
      </c>
      <c r="H56" s="138">
        <f t="shared" ref="H56" si="23">F56+5%</f>
        <v>0.1</v>
      </c>
      <c r="I56" s="138">
        <f t="shared" ref="I56" si="24">F56-5%</f>
        <v>0</v>
      </c>
      <c r="J56" s="231" t="s">
        <v>234</v>
      </c>
      <c r="K56" s="140">
        <v>0.05</v>
      </c>
      <c r="M56" s="299"/>
      <c r="N56" s="300"/>
      <c r="O56" s="300"/>
      <c r="P56" s="300"/>
      <c r="Q56" s="300"/>
      <c r="R56" s="300"/>
      <c r="S56" s="300"/>
      <c r="T56" s="300"/>
      <c r="U56" s="300"/>
      <c r="V56" s="300"/>
      <c r="W56" s="301"/>
    </row>
    <row r="57" spans="2:23" x14ac:dyDescent="0.2">
      <c r="B57" s="141" t="s">
        <v>178</v>
      </c>
      <c r="C57" s="143">
        <f>SUM(C48:C56)</f>
        <v>0.9998999999999999</v>
      </c>
      <c r="D57" s="144">
        <f>SUM(D48:D56)</f>
        <v>1.0011999999999999</v>
      </c>
      <c r="E57" s="145">
        <f>SUM(E48:E56)</f>
        <v>0.99980000000000002</v>
      </c>
      <c r="F57" s="146">
        <v>1.3000000000000003</v>
      </c>
      <c r="G57" s="232" t="s">
        <v>234</v>
      </c>
      <c r="H57" s="232" t="s">
        <v>234</v>
      </c>
      <c r="I57" s="232" t="s">
        <v>234</v>
      </c>
      <c r="J57" s="231" t="s">
        <v>234</v>
      </c>
      <c r="M57" s="299"/>
      <c r="N57" s="300"/>
      <c r="O57" s="300"/>
      <c r="P57" s="300"/>
      <c r="Q57" s="300"/>
      <c r="R57" s="300"/>
      <c r="S57" s="300"/>
      <c r="T57" s="300"/>
      <c r="U57" s="300"/>
      <c r="V57" s="300"/>
      <c r="W57" s="301"/>
    </row>
    <row r="58" spans="2:23" ht="13.5" thickBot="1" x14ac:dyDescent="0.25">
      <c r="B58" s="147" t="s">
        <v>179</v>
      </c>
      <c r="C58" s="148">
        <v>7.3400000000000007E-2</v>
      </c>
      <c r="D58" s="149">
        <v>7.7299999999999994E-2</v>
      </c>
      <c r="E58" s="150">
        <v>7.22E-2</v>
      </c>
      <c r="F58" s="151">
        <v>0.08</v>
      </c>
      <c r="G58" s="152" t="s">
        <v>174</v>
      </c>
      <c r="H58" s="153">
        <f t="shared" ref="H58" si="25">F58+6%</f>
        <v>0.14000000000000001</v>
      </c>
      <c r="I58" s="153">
        <f t="shared" ref="I58" si="26">F58-6%</f>
        <v>2.0000000000000004E-2</v>
      </c>
      <c r="J58" s="154" t="s">
        <v>79</v>
      </c>
      <c r="K58" s="140">
        <v>0.06</v>
      </c>
      <c r="M58" s="302"/>
      <c r="N58" s="303"/>
      <c r="O58" s="303"/>
      <c r="P58" s="303"/>
      <c r="Q58" s="303"/>
      <c r="R58" s="303"/>
      <c r="S58" s="303"/>
      <c r="T58" s="303"/>
      <c r="U58" s="303"/>
      <c r="V58" s="303"/>
      <c r="W58" s="304"/>
    </row>
    <row r="59" spans="2:23" hidden="1" x14ac:dyDescent="0.2">
      <c r="B59" s="155" t="s">
        <v>112</v>
      </c>
      <c r="C59" s="233" t="s">
        <v>234</v>
      </c>
      <c r="D59" s="233" t="s">
        <v>234</v>
      </c>
      <c r="E59" s="233" t="s">
        <v>234</v>
      </c>
      <c r="F59" s="233" t="s">
        <v>234</v>
      </c>
      <c r="G59" s="234" t="s">
        <v>234</v>
      </c>
      <c r="H59" s="235" t="s">
        <v>234</v>
      </c>
      <c r="I59" s="235" t="s">
        <v>234</v>
      </c>
      <c r="J59" s="235" t="s">
        <v>234</v>
      </c>
    </row>
    <row r="60" spans="2:23" ht="28.5" x14ac:dyDescent="0.2">
      <c r="B60" s="44" t="s">
        <v>231</v>
      </c>
      <c r="C60" s="182">
        <v>2E-3</v>
      </c>
      <c r="D60" s="182">
        <v>2E-3</v>
      </c>
      <c r="E60" s="182">
        <v>2E-3</v>
      </c>
      <c r="F60" s="236" t="s">
        <v>234</v>
      </c>
      <c r="G60" s="236" t="s">
        <v>234</v>
      </c>
      <c r="H60" s="236" t="s">
        <v>234</v>
      </c>
      <c r="I60" s="236" t="s">
        <v>234</v>
      </c>
      <c r="J60" s="236" t="s">
        <v>234</v>
      </c>
    </row>
    <row r="61" spans="2:23" ht="13.5" thickBot="1" x14ac:dyDescent="0.25">
      <c r="B61" s="237" t="s">
        <v>234</v>
      </c>
      <c r="C61" s="236" t="s">
        <v>234</v>
      </c>
      <c r="D61" s="236" t="s">
        <v>234</v>
      </c>
      <c r="E61" s="236" t="s">
        <v>234</v>
      </c>
      <c r="F61" s="236" t="s">
        <v>234</v>
      </c>
      <c r="G61" s="236" t="s">
        <v>234</v>
      </c>
      <c r="H61" s="236" t="s">
        <v>234</v>
      </c>
      <c r="I61" s="236" t="s">
        <v>234</v>
      </c>
      <c r="J61" s="236" t="s">
        <v>234</v>
      </c>
    </row>
    <row r="62" spans="2:23" ht="13.5" thickBot="1" x14ac:dyDescent="0.25">
      <c r="B62" s="126" t="s">
        <v>191</v>
      </c>
      <c r="C62" s="170" t="s">
        <v>230</v>
      </c>
      <c r="D62" s="238" t="s">
        <v>234</v>
      </c>
      <c r="E62" s="239" t="s">
        <v>234</v>
      </c>
      <c r="F62" s="236" t="s">
        <v>234</v>
      </c>
      <c r="G62" s="236" t="s">
        <v>234</v>
      </c>
      <c r="H62" s="236" t="s">
        <v>234</v>
      </c>
      <c r="I62" s="236" t="s">
        <v>234</v>
      </c>
      <c r="J62" s="236" t="s">
        <v>234</v>
      </c>
    </row>
    <row r="63" spans="2:23" ht="26.25" thickBot="1" x14ac:dyDescent="0.25">
      <c r="B63" s="127" t="s">
        <v>164</v>
      </c>
      <c r="C63" s="128" t="s">
        <v>192</v>
      </c>
      <c r="D63" s="171" t="s">
        <v>193</v>
      </c>
      <c r="E63" s="129" t="s">
        <v>194</v>
      </c>
      <c r="F63" s="128" t="s">
        <v>168</v>
      </c>
      <c r="G63" s="130" t="s">
        <v>169</v>
      </c>
      <c r="H63" s="171" t="s">
        <v>170</v>
      </c>
      <c r="I63" s="240" t="s">
        <v>234</v>
      </c>
      <c r="J63" s="131" t="s">
        <v>171</v>
      </c>
      <c r="M63" s="305" t="s">
        <v>172</v>
      </c>
      <c r="N63" s="306"/>
      <c r="O63" s="306"/>
      <c r="P63" s="306"/>
      <c r="Q63" s="306"/>
      <c r="R63" s="306"/>
      <c r="S63" s="306"/>
      <c r="T63" s="306"/>
      <c r="U63" s="306"/>
      <c r="V63" s="306"/>
      <c r="W63" s="307"/>
    </row>
    <row r="64" spans="2:23" ht="25.5" x14ac:dyDescent="0.2">
      <c r="B64" s="132" t="s">
        <v>173</v>
      </c>
      <c r="C64" s="133">
        <v>0.99399999999999999</v>
      </c>
      <c r="D64" s="134">
        <v>0.99360000000000004</v>
      </c>
      <c r="E64" s="135">
        <v>0.99180000000000001</v>
      </c>
      <c r="F64" s="136">
        <v>0.94</v>
      </c>
      <c r="G64" s="137" t="s">
        <v>174</v>
      </c>
      <c r="H64" s="138">
        <f>F64+6%</f>
        <v>1</v>
      </c>
      <c r="I64" s="138">
        <f>F64-6%</f>
        <v>0.87999999999999989</v>
      </c>
      <c r="J64" s="139" t="s">
        <v>26</v>
      </c>
      <c r="K64" s="140">
        <v>0.06</v>
      </c>
      <c r="M64" s="296" t="s">
        <v>43</v>
      </c>
      <c r="N64" s="308"/>
      <c r="O64" s="308"/>
      <c r="P64" s="308"/>
      <c r="Q64" s="308"/>
      <c r="R64" s="308"/>
      <c r="S64" s="308"/>
      <c r="T64" s="308"/>
      <c r="U64" s="308"/>
      <c r="V64" s="308"/>
      <c r="W64" s="309"/>
    </row>
    <row r="65" spans="2:23" x14ac:dyDescent="0.2">
      <c r="B65" s="141" t="s">
        <v>175</v>
      </c>
      <c r="C65" s="133">
        <v>0</v>
      </c>
      <c r="D65" s="134">
        <v>0</v>
      </c>
      <c r="E65" s="135">
        <v>0</v>
      </c>
      <c r="F65" s="136">
        <v>0</v>
      </c>
      <c r="G65" s="137" t="s">
        <v>176</v>
      </c>
      <c r="H65" s="232" t="s">
        <v>234</v>
      </c>
      <c r="I65" s="232" t="s">
        <v>234</v>
      </c>
      <c r="J65" s="231" t="s">
        <v>234</v>
      </c>
      <c r="K65" s="140">
        <v>0.05</v>
      </c>
      <c r="M65" s="310"/>
      <c r="N65" s="311"/>
      <c r="O65" s="311"/>
      <c r="P65" s="311"/>
      <c r="Q65" s="311"/>
      <c r="R65" s="311"/>
      <c r="S65" s="311"/>
      <c r="T65" s="311"/>
      <c r="U65" s="311"/>
      <c r="V65" s="311"/>
      <c r="W65" s="312"/>
    </row>
    <row r="66" spans="2:23" ht="25.5" x14ac:dyDescent="0.2">
      <c r="B66" s="132" t="s">
        <v>177</v>
      </c>
      <c r="C66" s="133">
        <v>0</v>
      </c>
      <c r="D66" s="134">
        <v>0</v>
      </c>
      <c r="E66" s="135">
        <v>0</v>
      </c>
      <c r="F66" s="136">
        <v>0</v>
      </c>
      <c r="G66" s="137" t="s">
        <v>174</v>
      </c>
      <c r="H66" s="232" t="s">
        <v>234</v>
      </c>
      <c r="I66" s="232" t="s">
        <v>234</v>
      </c>
      <c r="J66" s="231" t="s">
        <v>234</v>
      </c>
      <c r="K66" s="140">
        <v>0.06</v>
      </c>
      <c r="M66" s="310"/>
      <c r="N66" s="311"/>
      <c r="O66" s="311"/>
      <c r="P66" s="311"/>
      <c r="Q66" s="311"/>
      <c r="R66" s="311"/>
      <c r="S66" s="311"/>
      <c r="T66" s="311"/>
      <c r="U66" s="311"/>
      <c r="V66" s="311"/>
      <c r="W66" s="312"/>
    </row>
    <row r="67" spans="2:23" x14ac:dyDescent="0.2">
      <c r="B67" s="141" t="s">
        <v>70</v>
      </c>
      <c r="C67" s="133">
        <v>0.12280000000000001</v>
      </c>
      <c r="D67" s="134">
        <v>0.1328</v>
      </c>
      <c r="E67" s="135">
        <v>0.2409</v>
      </c>
      <c r="F67" s="136">
        <v>0.15</v>
      </c>
      <c r="G67" s="137" t="s">
        <v>176</v>
      </c>
      <c r="H67" s="160">
        <f>F67+5%</f>
        <v>0.2</v>
      </c>
      <c r="I67" s="160">
        <f>F67-5%</f>
        <v>9.9999999999999992E-2</v>
      </c>
      <c r="J67" s="142" t="s">
        <v>78</v>
      </c>
      <c r="K67" s="140">
        <v>0.05</v>
      </c>
      <c r="M67" s="310"/>
      <c r="N67" s="311"/>
      <c r="O67" s="311"/>
      <c r="P67" s="311"/>
      <c r="Q67" s="311"/>
      <c r="R67" s="311"/>
      <c r="S67" s="311"/>
      <c r="T67" s="311"/>
      <c r="U67" s="311"/>
      <c r="V67" s="311"/>
      <c r="W67" s="312"/>
    </row>
    <row r="68" spans="2:23" x14ac:dyDescent="0.2">
      <c r="B68" s="141" t="s">
        <v>178</v>
      </c>
      <c r="C68" s="143">
        <f>SUM(C64:C67)</f>
        <v>1.1168</v>
      </c>
      <c r="D68" s="144">
        <f t="shared" ref="D68:E68" si="27">SUM(D64:D67)</f>
        <v>1.1264000000000001</v>
      </c>
      <c r="E68" s="145">
        <f t="shared" si="27"/>
        <v>1.2326999999999999</v>
      </c>
      <c r="F68" s="146">
        <v>1.0899999999999999</v>
      </c>
      <c r="G68" s="232" t="s">
        <v>234</v>
      </c>
      <c r="H68" s="232" t="s">
        <v>234</v>
      </c>
      <c r="I68" s="232" t="s">
        <v>234</v>
      </c>
      <c r="J68" s="231" t="s">
        <v>234</v>
      </c>
      <c r="M68" s="310"/>
      <c r="N68" s="311"/>
      <c r="O68" s="311"/>
      <c r="P68" s="311"/>
      <c r="Q68" s="311"/>
      <c r="R68" s="311"/>
      <c r="S68" s="311"/>
      <c r="T68" s="311"/>
      <c r="U68" s="311"/>
      <c r="V68" s="311"/>
      <c r="W68" s="312"/>
    </row>
    <row r="69" spans="2:23" ht="13.5" thickBot="1" x14ac:dyDescent="0.25">
      <c r="B69" s="147" t="s">
        <v>179</v>
      </c>
      <c r="C69" s="148">
        <v>0</v>
      </c>
      <c r="D69" s="149">
        <v>0</v>
      </c>
      <c r="E69" s="150">
        <v>0</v>
      </c>
      <c r="F69" s="151">
        <v>0.06</v>
      </c>
      <c r="G69" s="152" t="s">
        <v>174</v>
      </c>
      <c r="H69" s="251" t="s">
        <v>234</v>
      </c>
      <c r="I69" s="251" t="s">
        <v>234</v>
      </c>
      <c r="J69" s="252" t="s">
        <v>234</v>
      </c>
      <c r="K69" s="140">
        <v>0.06</v>
      </c>
      <c r="M69" s="313"/>
      <c r="N69" s="314"/>
      <c r="O69" s="314"/>
      <c r="P69" s="314"/>
      <c r="Q69" s="314"/>
      <c r="R69" s="314"/>
      <c r="S69" s="314"/>
      <c r="T69" s="314"/>
      <c r="U69" s="314"/>
      <c r="V69" s="314"/>
      <c r="W69" s="315"/>
    </row>
    <row r="70" spans="2:23" ht="28.5" x14ac:dyDescent="0.2">
      <c r="B70" s="44" t="s">
        <v>231</v>
      </c>
      <c r="C70" s="182">
        <v>1.5E-3</v>
      </c>
      <c r="D70" s="182">
        <v>1.5E-3</v>
      </c>
      <c r="E70" s="182">
        <v>1.5E-3</v>
      </c>
      <c r="F70" s="236" t="s">
        <v>234</v>
      </c>
      <c r="G70" s="236" t="s">
        <v>234</v>
      </c>
      <c r="H70" s="236" t="s">
        <v>234</v>
      </c>
      <c r="I70" s="236" t="s">
        <v>234</v>
      </c>
      <c r="J70" s="236" t="s">
        <v>234</v>
      </c>
    </row>
    <row r="71" spans="2:23" ht="13.5" thickBot="1" x14ac:dyDescent="0.25">
      <c r="B71" s="237" t="s">
        <v>234</v>
      </c>
      <c r="C71" s="236" t="s">
        <v>234</v>
      </c>
      <c r="D71" s="236" t="s">
        <v>234</v>
      </c>
      <c r="E71" s="236" t="s">
        <v>234</v>
      </c>
      <c r="F71" s="236" t="s">
        <v>234</v>
      </c>
      <c r="G71" s="236" t="s">
        <v>234</v>
      </c>
      <c r="H71" s="236" t="s">
        <v>234</v>
      </c>
      <c r="I71" s="236" t="s">
        <v>234</v>
      </c>
      <c r="J71" s="236" t="s">
        <v>234</v>
      </c>
    </row>
    <row r="72" spans="2:23" ht="13.5" thickBot="1" x14ac:dyDescent="0.25">
      <c r="B72" s="126" t="s">
        <v>195</v>
      </c>
      <c r="C72" s="170" t="s">
        <v>230</v>
      </c>
      <c r="D72" s="238" t="s">
        <v>234</v>
      </c>
      <c r="E72" s="239" t="s">
        <v>234</v>
      </c>
      <c r="F72" s="236" t="s">
        <v>234</v>
      </c>
      <c r="G72" s="236" t="s">
        <v>234</v>
      </c>
      <c r="H72" s="236" t="s">
        <v>234</v>
      </c>
      <c r="I72" s="236" t="s">
        <v>234</v>
      </c>
      <c r="J72" s="236" t="s">
        <v>234</v>
      </c>
    </row>
    <row r="73" spans="2:23" ht="39" thickBot="1" x14ac:dyDescent="0.25">
      <c r="B73" s="127" t="s">
        <v>164</v>
      </c>
      <c r="C73" s="128" t="s">
        <v>196</v>
      </c>
      <c r="D73" s="171" t="s">
        <v>197</v>
      </c>
      <c r="E73" s="129" t="s">
        <v>198</v>
      </c>
      <c r="F73" s="128" t="s">
        <v>168</v>
      </c>
      <c r="G73" s="130" t="s">
        <v>169</v>
      </c>
      <c r="H73" s="171" t="s">
        <v>170</v>
      </c>
      <c r="I73" s="240" t="s">
        <v>234</v>
      </c>
      <c r="J73" s="131" t="s">
        <v>171</v>
      </c>
      <c r="M73" s="305" t="s">
        <v>172</v>
      </c>
      <c r="N73" s="306"/>
      <c r="O73" s="306"/>
      <c r="P73" s="306"/>
      <c r="Q73" s="306"/>
      <c r="R73" s="306"/>
      <c r="S73" s="306"/>
      <c r="T73" s="306"/>
      <c r="U73" s="306"/>
      <c r="V73" s="306"/>
      <c r="W73" s="307"/>
    </row>
    <row r="74" spans="2:23" ht="25.5" x14ac:dyDescent="0.2">
      <c r="B74" s="132" t="s">
        <v>173</v>
      </c>
      <c r="C74" s="133">
        <v>0.99709999999999999</v>
      </c>
      <c r="D74" s="134">
        <v>0.99560000000000004</v>
      </c>
      <c r="E74" s="135">
        <v>0.99550000000000005</v>
      </c>
      <c r="F74" s="136">
        <v>0.94</v>
      </c>
      <c r="G74" s="137" t="s">
        <v>174</v>
      </c>
      <c r="H74" s="138">
        <f>F74+6%</f>
        <v>1</v>
      </c>
      <c r="I74" s="138">
        <f>F74-6%</f>
        <v>0.87999999999999989</v>
      </c>
      <c r="J74" s="139" t="s">
        <v>36</v>
      </c>
      <c r="K74" s="140">
        <v>0.06</v>
      </c>
      <c r="M74" s="296" t="s">
        <v>35</v>
      </c>
      <c r="N74" s="308"/>
      <c r="O74" s="308"/>
      <c r="P74" s="308"/>
      <c r="Q74" s="308"/>
      <c r="R74" s="308"/>
      <c r="S74" s="308"/>
      <c r="T74" s="308"/>
      <c r="U74" s="308"/>
      <c r="V74" s="308"/>
      <c r="W74" s="309"/>
    </row>
    <row r="75" spans="2:23" x14ac:dyDescent="0.2">
      <c r="B75" s="141" t="s">
        <v>175</v>
      </c>
      <c r="C75" s="133">
        <v>0.1053</v>
      </c>
      <c r="D75" s="134">
        <v>9.6100000000000005E-2</v>
      </c>
      <c r="E75" s="135">
        <v>8.3900000000000002E-2</v>
      </c>
      <c r="F75" s="136">
        <v>0.1</v>
      </c>
      <c r="G75" s="137" t="s">
        <v>176</v>
      </c>
      <c r="H75" s="138">
        <f>F75+5%</f>
        <v>0.15000000000000002</v>
      </c>
      <c r="I75" s="138">
        <f>F75-5%</f>
        <v>0.05</v>
      </c>
      <c r="J75" s="142" t="s">
        <v>73</v>
      </c>
      <c r="K75" s="140">
        <v>0.05</v>
      </c>
      <c r="M75" s="310"/>
      <c r="N75" s="311"/>
      <c r="O75" s="311"/>
      <c r="P75" s="311"/>
      <c r="Q75" s="311"/>
      <c r="R75" s="311"/>
      <c r="S75" s="311"/>
      <c r="T75" s="311"/>
      <c r="U75" s="311"/>
      <c r="V75" s="311"/>
      <c r="W75" s="312"/>
    </row>
    <row r="76" spans="2:23" ht="25.5" x14ac:dyDescent="0.2">
      <c r="B76" s="132" t="s">
        <v>177</v>
      </c>
      <c r="C76" s="133">
        <v>0</v>
      </c>
      <c r="D76" s="134">
        <v>0</v>
      </c>
      <c r="E76" s="135">
        <v>0</v>
      </c>
      <c r="F76" s="136">
        <v>0</v>
      </c>
      <c r="G76" s="137" t="s">
        <v>174</v>
      </c>
      <c r="H76" s="232" t="s">
        <v>234</v>
      </c>
      <c r="I76" s="232" t="s">
        <v>234</v>
      </c>
      <c r="J76" s="231" t="s">
        <v>234</v>
      </c>
      <c r="K76" s="140">
        <v>0.06</v>
      </c>
      <c r="M76" s="310"/>
      <c r="N76" s="311"/>
      <c r="O76" s="311"/>
      <c r="P76" s="311"/>
      <c r="Q76" s="311"/>
      <c r="R76" s="311"/>
      <c r="S76" s="311"/>
      <c r="T76" s="311"/>
      <c r="U76" s="311"/>
      <c r="V76" s="311"/>
      <c r="W76" s="312"/>
    </row>
    <row r="77" spans="2:23" x14ac:dyDescent="0.2">
      <c r="B77" s="141" t="s">
        <v>70</v>
      </c>
      <c r="C77" s="133">
        <v>0.1598</v>
      </c>
      <c r="D77" s="134">
        <v>0.14399999999999999</v>
      </c>
      <c r="E77" s="135">
        <v>0.17510000000000001</v>
      </c>
      <c r="F77" s="136">
        <v>0.15</v>
      </c>
      <c r="G77" s="137" t="s">
        <v>176</v>
      </c>
      <c r="H77" s="160">
        <f>F77+5%</f>
        <v>0.2</v>
      </c>
      <c r="I77" s="160">
        <f>F77-5%</f>
        <v>9.9999999999999992E-2</v>
      </c>
      <c r="J77" s="142" t="s">
        <v>78</v>
      </c>
      <c r="K77" s="140">
        <v>0.05</v>
      </c>
      <c r="M77" s="310"/>
      <c r="N77" s="311"/>
      <c r="O77" s="311"/>
      <c r="P77" s="311"/>
      <c r="Q77" s="311"/>
      <c r="R77" s="311"/>
      <c r="S77" s="311"/>
      <c r="T77" s="311"/>
      <c r="U77" s="311"/>
      <c r="V77" s="311"/>
      <c r="W77" s="312"/>
    </row>
    <row r="78" spans="2:23" x14ac:dyDescent="0.2">
      <c r="B78" s="141" t="s">
        <v>178</v>
      </c>
      <c r="C78" s="143">
        <f>SUM(C74:C77)</f>
        <v>1.2622</v>
      </c>
      <c r="D78" s="144">
        <f>SUM(D74:D77)</f>
        <v>1.2357</v>
      </c>
      <c r="E78" s="145">
        <f>SUM(E74:E77)</f>
        <v>1.2545000000000002</v>
      </c>
      <c r="F78" s="146">
        <v>1.19</v>
      </c>
      <c r="G78" s="232" t="s">
        <v>234</v>
      </c>
      <c r="H78" s="232" t="s">
        <v>234</v>
      </c>
      <c r="I78" s="232" t="s">
        <v>234</v>
      </c>
      <c r="J78" s="231" t="s">
        <v>234</v>
      </c>
      <c r="M78" s="310"/>
      <c r="N78" s="311"/>
      <c r="O78" s="311"/>
      <c r="P78" s="311"/>
      <c r="Q78" s="311"/>
      <c r="R78" s="311"/>
      <c r="S78" s="311"/>
      <c r="T78" s="311"/>
      <c r="U78" s="311"/>
      <c r="V78" s="311"/>
      <c r="W78" s="312"/>
    </row>
    <row r="79" spans="2:23" ht="13.5" thickBot="1" x14ac:dyDescent="0.25">
      <c r="B79" s="147" t="s">
        <v>179</v>
      </c>
      <c r="C79" s="148">
        <v>0.98799999999999999</v>
      </c>
      <c r="D79" s="149">
        <v>0.98619999999999997</v>
      </c>
      <c r="E79" s="150">
        <v>0.97989999999999999</v>
      </c>
      <c r="F79" s="151">
        <v>0.94</v>
      </c>
      <c r="G79" s="152" t="s">
        <v>174</v>
      </c>
      <c r="H79" s="153">
        <f t="shared" ref="H79" si="28">F79+6%</f>
        <v>1</v>
      </c>
      <c r="I79" s="153">
        <f t="shared" ref="I79" si="29">F79-6%</f>
        <v>0.87999999999999989</v>
      </c>
      <c r="J79" s="154" t="s">
        <v>79</v>
      </c>
      <c r="K79" s="140">
        <v>0.06</v>
      </c>
      <c r="M79" s="313"/>
      <c r="N79" s="314"/>
      <c r="O79" s="314"/>
      <c r="P79" s="314"/>
      <c r="Q79" s="314"/>
      <c r="R79" s="314"/>
      <c r="S79" s="314"/>
      <c r="T79" s="314"/>
      <c r="U79" s="314"/>
      <c r="V79" s="314"/>
      <c r="W79" s="315"/>
    </row>
    <row r="80" spans="2:23" ht="28.5" x14ac:dyDescent="0.2">
      <c r="B80" s="44" t="s">
        <v>231</v>
      </c>
      <c r="C80" s="182">
        <v>2E-3</v>
      </c>
      <c r="D80" s="182">
        <v>2E-3</v>
      </c>
      <c r="E80" s="182">
        <v>2E-3</v>
      </c>
      <c r="F80" s="236" t="s">
        <v>234</v>
      </c>
      <c r="G80" s="236" t="s">
        <v>234</v>
      </c>
      <c r="H80" s="236" t="s">
        <v>234</v>
      </c>
      <c r="I80" s="236" t="s">
        <v>234</v>
      </c>
      <c r="J80" s="236" t="s">
        <v>234</v>
      </c>
    </row>
    <row r="81" spans="2:23" ht="13.5" thickBot="1" x14ac:dyDescent="0.25">
      <c r="B81" s="237" t="s">
        <v>234</v>
      </c>
      <c r="C81" s="236" t="s">
        <v>234</v>
      </c>
      <c r="D81" s="236" t="s">
        <v>234</v>
      </c>
      <c r="E81" s="236" t="s">
        <v>234</v>
      </c>
      <c r="F81" s="236" t="s">
        <v>234</v>
      </c>
      <c r="G81" s="236" t="s">
        <v>234</v>
      </c>
      <c r="H81" s="236" t="s">
        <v>234</v>
      </c>
      <c r="I81" s="236" t="s">
        <v>234</v>
      </c>
      <c r="J81" s="236" t="s">
        <v>234</v>
      </c>
    </row>
    <row r="82" spans="2:23" ht="13.5" thickBot="1" x14ac:dyDescent="0.25">
      <c r="B82" s="126" t="s">
        <v>59</v>
      </c>
      <c r="C82" s="170" t="s">
        <v>230</v>
      </c>
      <c r="D82" s="238" t="s">
        <v>234</v>
      </c>
      <c r="E82" s="239" t="s">
        <v>234</v>
      </c>
      <c r="F82" s="236" t="s">
        <v>234</v>
      </c>
      <c r="G82" s="236" t="s">
        <v>234</v>
      </c>
      <c r="H82" s="236" t="s">
        <v>234</v>
      </c>
      <c r="I82" s="236" t="s">
        <v>234</v>
      </c>
      <c r="J82" s="236" t="s">
        <v>234</v>
      </c>
    </row>
    <row r="83" spans="2:23" ht="26.25" thickBot="1" x14ac:dyDescent="0.25">
      <c r="B83" s="127" t="s">
        <v>164</v>
      </c>
      <c r="C83" s="128" t="s">
        <v>199</v>
      </c>
      <c r="D83" s="171" t="s">
        <v>200</v>
      </c>
      <c r="E83" s="244" t="s">
        <v>234</v>
      </c>
      <c r="F83" s="128" t="s">
        <v>168</v>
      </c>
      <c r="G83" s="130" t="s">
        <v>169</v>
      </c>
      <c r="H83" s="171" t="s">
        <v>170</v>
      </c>
      <c r="I83" s="240" t="s">
        <v>234</v>
      </c>
      <c r="J83" s="131" t="s">
        <v>171</v>
      </c>
      <c r="M83" s="305" t="s">
        <v>172</v>
      </c>
      <c r="N83" s="306"/>
      <c r="O83" s="306"/>
      <c r="P83" s="306"/>
      <c r="Q83" s="306"/>
      <c r="R83" s="306"/>
      <c r="S83" s="306"/>
      <c r="T83" s="306"/>
      <c r="U83" s="306"/>
      <c r="V83" s="306"/>
      <c r="W83" s="307"/>
    </row>
    <row r="84" spans="2:23" ht="25.5" x14ac:dyDescent="0.2">
      <c r="B84" s="132" t="s">
        <v>173</v>
      </c>
      <c r="C84" s="133">
        <v>0.44840000000000002</v>
      </c>
      <c r="D84" s="134">
        <v>0.44440000000000002</v>
      </c>
      <c r="E84" s="246" t="s">
        <v>234</v>
      </c>
      <c r="F84" s="136">
        <v>0.45</v>
      </c>
      <c r="G84" s="137" t="s">
        <v>174</v>
      </c>
      <c r="H84" s="138">
        <f>F84+6%</f>
        <v>0.51</v>
      </c>
      <c r="I84" s="138">
        <f>F84-6%</f>
        <v>0.39</v>
      </c>
      <c r="J84" s="139" t="s">
        <v>201</v>
      </c>
      <c r="K84" s="140">
        <v>0.06</v>
      </c>
      <c r="M84" s="296" t="s">
        <v>47</v>
      </c>
      <c r="N84" s="308"/>
      <c r="O84" s="308"/>
      <c r="P84" s="308"/>
      <c r="Q84" s="308"/>
      <c r="R84" s="308"/>
      <c r="S84" s="308"/>
      <c r="T84" s="308"/>
      <c r="U84" s="308"/>
      <c r="V84" s="308"/>
      <c r="W84" s="309"/>
    </row>
    <row r="85" spans="2:23" x14ac:dyDescent="0.2">
      <c r="B85" s="141" t="s">
        <v>175</v>
      </c>
      <c r="C85" s="133">
        <v>0.17599999999999999</v>
      </c>
      <c r="D85" s="134">
        <v>0.15909999999999999</v>
      </c>
      <c r="E85" s="246" t="s">
        <v>234</v>
      </c>
      <c r="F85" s="136">
        <v>0.16</v>
      </c>
      <c r="G85" s="137" t="s">
        <v>176</v>
      </c>
      <c r="H85" s="138">
        <f>F85+5%</f>
        <v>0.21000000000000002</v>
      </c>
      <c r="I85" s="138">
        <f>F85-5%</f>
        <v>0.11</v>
      </c>
      <c r="J85" s="142" t="s">
        <v>202</v>
      </c>
      <c r="K85" s="140">
        <v>0.05</v>
      </c>
      <c r="M85" s="310"/>
      <c r="N85" s="311"/>
      <c r="O85" s="311"/>
      <c r="P85" s="311"/>
      <c r="Q85" s="311"/>
      <c r="R85" s="311"/>
      <c r="S85" s="311"/>
      <c r="T85" s="311"/>
      <c r="U85" s="311"/>
      <c r="V85" s="311"/>
      <c r="W85" s="312"/>
    </row>
    <row r="86" spans="2:23" ht="25.5" x14ac:dyDescent="0.2">
      <c r="B86" s="132" t="s">
        <v>177</v>
      </c>
      <c r="C86" s="133">
        <v>0.32979999999999998</v>
      </c>
      <c r="D86" s="134">
        <v>0.33079999999999998</v>
      </c>
      <c r="E86" s="246" t="s">
        <v>234</v>
      </c>
      <c r="F86" s="136">
        <v>0.33</v>
      </c>
      <c r="G86" s="137" t="s">
        <v>174</v>
      </c>
      <c r="H86" s="138">
        <f t="shared" ref="H86" si="30">F86+6%</f>
        <v>0.39</v>
      </c>
      <c r="I86" s="138">
        <f t="shared" ref="I86" si="31">F86-6%</f>
        <v>0.27</v>
      </c>
      <c r="J86" s="142" t="s">
        <v>203</v>
      </c>
      <c r="K86" s="140">
        <v>0.06</v>
      </c>
      <c r="M86" s="310"/>
      <c r="N86" s="311"/>
      <c r="O86" s="311"/>
      <c r="P86" s="311"/>
      <c r="Q86" s="311"/>
      <c r="R86" s="311"/>
      <c r="S86" s="311"/>
      <c r="T86" s="311"/>
      <c r="U86" s="311"/>
      <c r="V86" s="311"/>
      <c r="W86" s="312"/>
    </row>
    <row r="87" spans="2:23" x14ac:dyDescent="0.2">
      <c r="B87" s="141" t="s">
        <v>70</v>
      </c>
      <c r="C87" s="133">
        <v>4.58E-2</v>
      </c>
      <c r="D87" s="134">
        <v>6.5699999999999995E-2</v>
      </c>
      <c r="E87" s="246" t="s">
        <v>234</v>
      </c>
      <c r="F87" s="136">
        <v>0.05</v>
      </c>
      <c r="G87" s="137" t="s">
        <v>176</v>
      </c>
      <c r="H87" s="160">
        <f>F87+5%</f>
        <v>0.1</v>
      </c>
      <c r="I87" s="160">
        <f>F87-5%</f>
        <v>0</v>
      </c>
      <c r="J87" s="142" t="s">
        <v>78</v>
      </c>
      <c r="K87" s="140">
        <v>0.05</v>
      </c>
      <c r="M87" s="310"/>
      <c r="N87" s="311"/>
      <c r="O87" s="311"/>
      <c r="P87" s="311"/>
      <c r="Q87" s="311"/>
      <c r="R87" s="311"/>
      <c r="S87" s="311"/>
      <c r="T87" s="311"/>
      <c r="U87" s="311"/>
      <c r="V87" s="311"/>
      <c r="W87" s="312"/>
    </row>
    <row r="88" spans="2:23" x14ac:dyDescent="0.2">
      <c r="B88" s="141" t="s">
        <v>178</v>
      </c>
      <c r="C88" s="143">
        <f>SUM(C84:C87)</f>
        <v>1</v>
      </c>
      <c r="D88" s="144">
        <f>SUM(D84:D87)</f>
        <v>1</v>
      </c>
      <c r="E88" s="248" t="s">
        <v>234</v>
      </c>
      <c r="F88" s="146">
        <v>1</v>
      </c>
      <c r="G88" s="232" t="s">
        <v>234</v>
      </c>
      <c r="H88" s="232" t="s">
        <v>234</v>
      </c>
      <c r="I88" s="232" t="s">
        <v>234</v>
      </c>
      <c r="J88" s="231" t="s">
        <v>234</v>
      </c>
      <c r="M88" s="310"/>
      <c r="N88" s="311"/>
      <c r="O88" s="311"/>
      <c r="P88" s="311"/>
      <c r="Q88" s="311"/>
      <c r="R88" s="311"/>
      <c r="S88" s="311"/>
      <c r="T88" s="311"/>
      <c r="U88" s="311"/>
      <c r="V88" s="311"/>
      <c r="W88" s="312"/>
    </row>
    <row r="89" spans="2:23" ht="13.5" thickBot="1" x14ac:dyDescent="0.25">
      <c r="B89" s="147" t="s">
        <v>179</v>
      </c>
      <c r="C89" s="148">
        <v>0</v>
      </c>
      <c r="D89" s="149">
        <v>0</v>
      </c>
      <c r="E89" s="250" t="s">
        <v>234</v>
      </c>
      <c r="F89" s="151">
        <v>0</v>
      </c>
      <c r="G89" s="152" t="s">
        <v>174</v>
      </c>
      <c r="H89" s="251" t="s">
        <v>234</v>
      </c>
      <c r="I89" s="251" t="s">
        <v>234</v>
      </c>
      <c r="J89" s="252" t="s">
        <v>234</v>
      </c>
      <c r="K89" s="140">
        <v>0.06</v>
      </c>
      <c r="M89" s="313"/>
      <c r="N89" s="314"/>
      <c r="O89" s="314"/>
      <c r="P89" s="314"/>
      <c r="Q89" s="314"/>
      <c r="R89" s="314"/>
      <c r="S89" s="314"/>
      <c r="T89" s="314"/>
      <c r="U89" s="314"/>
      <c r="V89" s="314"/>
      <c r="W89" s="315"/>
    </row>
    <row r="90" spans="2:23" ht="28.5" x14ac:dyDescent="0.2">
      <c r="B90" s="44" t="s">
        <v>231</v>
      </c>
      <c r="C90" s="182">
        <v>1.5E-3</v>
      </c>
      <c r="D90" s="182">
        <v>1.5E-3</v>
      </c>
      <c r="E90" s="236" t="s">
        <v>234</v>
      </c>
      <c r="F90" s="236" t="s">
        <v>234</v>
      </c>
      <c r="G90" s="236" t="s">
        <v>234</v>
      </c>
      <c r="H90" s="236" t="s">
        <v>234</v>
      </c>
      <c r="I90" s="236" t="s">
        <v>234</v>
      </c>
      <c r="J90" s="236" t="s">
        <v>234</v>
      </c>
    </row>
    <row r="91" spans="2:23" ht="13.5" thickBot="1" x14ac:dyDescent="0.25">
      <c r="B91" s="237" t="s">
        <v>234</v>
      </c>
      <c r="C91" s="236" t="s">
        <v>234</v>
      </c>
      <c r="D91" s="236" t="s">
        <v>234</v>
      </c>
      <c r="E91" s="236" t="s">
        <v>234</v>
      </c>
      <c r="F91" s="236" t="s">
        <v>234</v>
      </c>
      <c r="G91" s="236" t="s">
        <v>234</v>
      </c>
      <c r="H91" s="236" t="s">
        <v>234</v>
      </c>
      <c r="I91" s="236" t="s">
        <v>234</v>
      </c>
      <c r="J91" s="236" t="s">
        <v>234</v>
      </c>
    </row>
    <row r="92" spans="2:23" ht="13.5" thickBot="1" x14ac:dyDescent="0.25">
      <c r="B92" s="126" t="s">
        <v>100</v>
      </c>
      <c r="C92" s="170" t="s">
        <v>230</v>
      </c>
      <c r="D92" s="238" t="s">
        <v>234</v>
      </c>
      <c r="E92" s="239" t="s">
        <v>234</v>
      </c>
      <c r="F92" s="236" t="s">
        <v>234</v>
      </c>
      <c r="G92" s="236" t="s">
        <v>234</v>
      </c>
      <c r="H92" s="236" t="s">
        <v>234</v>
      </c>
      <c r="I92" s="236" t="s">
        <v>234</v>
      </c>
      <c r="J92" s="236" t="s">
        <v>234</v>
      </c>
    </row>
    <row r="93" spans="2:23" ht="26.25" thickBot="1" x14ac:dyDescent="0.25">
      <c r="B93" s="127" t="s">
        <v>164</v>
      </c>
      <c r="C93" s="128" t="s">
        <v>204</v>
      </c>
      <c r="D93" s="240" t="s">
        <v>234</v>
      </c>
      <c r="E93" s="244" t="s">
        <v>234</v>
      </c>
      <c r="F93" s="128" t="s">
        <v>168</v>
      </c>
      <c r="G93" s="130" t="s">
        <v>169</v>
      </c>
      <c r="H93" s="171" t="s">
        <v>170</v>
      </c>
      <c r="I93" s="240" t="s">
        <v>234</v>
      </c>
      <c r="J93" s="131" t="s">
        <v>171</v>
      </c>
      <c r="M93" s="305" t="s">
        <v>172</v>
      </c>
      <c r="N93" s="306"/>
      <c r="O93" s="306"/>
      <c r="P93" s="306"/>
      <c r="Q93" s="306"/>
      <c r="R93" s="306"/>
      <c r="S93" s="306"/>
      <c r="T93" s="306"/>
      <c r="U93" s="306"/>
      <c r="V93" s="306"/>
      <c r="W93" s="307"/>
    </row>
    <row r="94" spans="2:23" ht="25.5" x14ac:dyDescent="0.2">
      <c r="B94" s="132" t="s">
        <v>173</v>
      </c>
      <c r="C94" s="133">
        <v>0.4279</v>
      </c>
      <c r="D94" s="245" t="s">
        <v>234</v>
      </c>
      <c r="E94" s="246" t="s">
        <v>234</v>
      </c>
      <c r="F94" s="136">
        <v>0.43</v>
      </c>
      <c r="G94" s="137" t="s">
        <v>174</v>
      </c>
      <c r="H94" s="138">
        <f>F94+6%</f>
        <v>0.49</v>
      </c>
      <c r="I94" s="138">
        <f>F94-6%</f>
        <v>0.37</v>
      </c>
      <c r="J94" s="139" t="s">
        <v>205</v>
      </c>
      <c r="K94" s="140">
        <v>0.06</v>
      </c>
      <c r="M94" s="296" t="s">
        <v>206</v>
      </c>
      <c r="N94" s="297"/>
      <c r="O94" s="297"/>
      <c r="P94" s="297"/>
      <c r="Q94" s="297"/>
      <c r="R94" s="297"/>
      <c r="S94" s="297"/>
      <c r="T94" s="297"/>
      <c r="U94" s="297"/>
      <c r="V94" s="297"/>
      <c r="W94" s="298"/>
    </row>
    <row r="95" spans="2:23" ht="25.5" x14ac:dyDescent="0.2">
      <c r="B95" s="141" t="s">
        <v>175</v>
      </c>
      <c r="C95" s="133">
        <v>0.18509999999999999</v>
      </c>
      <c r="D95" s="245" t="s">
        <v>234</v>
      </c>
      <c r="E95" s="246" t="s">
        <v>234</v>
      </c>
      <c r="F95" s="136">
        <v>0.19</v>
      </c>
      <c r="G95" s="137" t="s">
        <v>176</v>
      </c>
      <c r="H95" s="138">
        <f>F95+5%</f>
        <v>0.24</v>
      </c>
      <c r="I95" s="138">
        <f>F95-5%</f>
        <v>0.14000000000000001</v>
      </c>
      <c r="J95" s="139" t="s">
        <v>207</v>
      </c>
      <c r="K95" s="140">
        <v>0.05</v>
      </c>
      <c r="M95" s="299"/>
      <c r="N95" s="300"/>
      <c r="O95" s="300"/>
      <c r="P95" s="300"/>
      <c r="Q95" s="300"/>
      <c r="R95" s="300"/>
      <c r="S95" s="300"/>
      <c r="T95" s="300"/>
      <c r="U95" s="300"/>
      <c r="V95" s="300"/>
      <c r="W95" s="301"/>
    </row>
    <row r="96" spans="2:23" ht="25.5" x14ac:dyDescent="0.2">
      <c r="B96" s="132" t="s">
        <v>177</v>
      </c>
      <c r="C96" s="133">
        <v>0.32579999999999998</v>
      </c>
      <c r="D96" s="245" t="s">
        <v>234</v>
      </c>
      <c r="E96" s="246" t="s">
        <v>234</v>
      </c>
      <c r="F96" s="136">
        <v>0.33</v>
      </c>
      <c r="G96" s="137" t="s">
        <v>174</v>
      </c>
      <c r="H96" s="138">
        <f t="shared" ref="H96" si="32">F96+6%</f>
        <v>0.39</v>
      </c>
      <c r="I96" s="138">
        <f t="shared" ref="I96" si="33">F96-6%</f>
        <v>0.27</v>
      </c>
      <c r="J96" s="142" t="s">
        <v>74</v>
      </c>
      <c r="K96" s="140">
        <v>0.06</v>
      </c>
      <c r="M96" s="299"/>
      <c r="N96" s="300"/>
      <c r="O96" s="300"/>
      <c r="P96" s="300"/>
      <c r="Q96" s="300"/>
      <c r="R96" s="300"/>
      <c r="S96" s="300"/>
      <c r="T96" s="300"/>
      <c r="U96" s="300"/>
      <c r="V96" s="300"/>
      <c r="W96" s="301"/>
    </row>
    <row r="97" spans="2:23" x14ac:dyDescent="0.2">
      <c r="B97" s="141" t="s">
        <v>70</v>
      </c>
      <c r="C97" s="133">
        <v>6.1199999999999997E-2</v>
      </c>
      <c r="D97" s="245" t="s">
        <v>234</v>
      </c>
      <c r="E97" s="246" t="s">
        <v>234</v>
      </c>
      <c r="F97" s="136">
        <v>0.05</v>
      </c>
      <c r="G97" s="137" t="s">
        <v>176</v>
      </c>
      <c r="H97" s="160">
        <f>F97+5%</f>
        <v>0.1</v>
      </c>
      <c r="I97" s="160">
        <f>F97-5%</f>
        <v>0</v>
      </c>
      <c r="J97" s="142" t="s">
        <v>78</v>
      </c>
      <c r="K97" s="140">
        <v>0.05</v>
      </c>
      <c r="M97" s="299"/>
      <c r="N97" s="300"/>
      <c r="O97" s="300"/>
      <c r="P97" s="300"/>
      <c r="Q97" s="300"/>
      <c r="R97" s="300"/>
      <c r="S97" s="300"/>
      <c r="T97" s="300"/>
      <c r="U97" s="300"/>
      <c r="V97" s="300"/>
      <c r="W97" s="301"/>
    </row>
    <row r="98" spans="2:23" x14ac:dyDescent="0.2">
      <c r="B98" s="141" t="s">
        <v>178</v>
      </c>
      <c r="C98" s="143">
        <f>SUM(C94:C97)</f>
        <v>1</v>
      </c>
      <c r="D98" s="247" t="s">
        <v>234</v>
      </c>
      <c r="E98" s="248" t="s">
        <v>234</v>
      </c>
      <c r="F98" s="146">
        <v>1</v>
      </c>
      <c r="G98" s="232" t="s">
        <v>234</v>
      </c>
      <c r="H98" s="232" t="s">
        <v>234</v>
      </c>
      <c r="I98" s="232" t="s">
        <v>234</v>
      </c>
      <c r="J98" s="231" t="s">
        <v>234</v>
      </c>
      <c r="M98" s="299"/>
      <c r="N98" s="300"/>
      <c r="O98" s="300"/>
      <c r="P98" s="300"/>
      <c r="Q98" s="300"/>
      <c r="R98" s="300"/>
      <c r="S98" s="300"/>
      <c r="T98" s="300"/>
      <c r="U98" s="300"/>
      <c r="V98" s="300"/>
      <c r="W98" s="301"/>
    </row>
    <row r="99" spans="2:23" ht="13.5" thickBot="1" x14ac:dyDescent="0.25">
      <c r="B99" s="147" t="s">
        <v>179</v>
      </c>
      <c r="C99" s="148">
        <v>0.27279999999999999</v>
      </c>
      <c r="D99" s="249" t="s">
        <v>234</v>
      </c>
      <c r="E99" s="250" t="s">
        <v>234</v>
      </c>
      <c r="F99" s="151">
        <v>0.27</v>
      </c>
      <c r="G99" s="152" t="s">
        <v>174</v>
      </c>
      <c r="H99" s="153">
        <f t="shared" ref="H99" si="34">F99+6%</f>
        <v>0.33</v>
      </c>
      <c r="I99" s="153">
        <f t="shared" ref="I99" si="35">F99-6%</f>
        <v>0.21000000000000002</v>
      </c>
      <c r="J99" s="154" t="s">
        <v>79</v>
      </c>
      <c r="K99" s="140">
        <v>0.06</v>
      </c>
      <c r="M99" s="302"/>
      <c r="N99" s="303"/>
      <c r="O99" s="303"/>
      <c r="P99" s="303"/>
      <c r="Q99" s="303"/>
      <c r="R99" s="303"/>
      <c r="S99" s="303"/>
      <c r="T99" s="303"/>
      <c r="U99" s="303"/>
      <c r="V99" s="303"/>
      <c r="W99" s="304"/>
    </row>
    <row r="100" spans="2:23" ht="28.5" x14ac:dyDescent="0.2">
      <c r="B100" s="44" t="s">
        <v>231</v>
      </c>
      <c r="C100" s="182">
        <v>1.5E-3</v>
      </c>
      <c r="D100" s="236" t="s">
        <v>234</v>
      </c>
      <c r="E100" s="236" t="s">
        <v>234</v>
      </c>
      <c r="F100" s="236" t="s">
        <v>234</v>
      </c>
      <c r="G100" s="236" t="s">
        <v>234</v>
      </c>
      <c r="H100" s="236" t="s">
        <v>234</v>
      </c>
      <c r="I100" s="236" t="s">
        <v>234</v>
      </c>
      <c r="J100" s="236" t="s">
        <v>234</v>
      </c>
    </row>
    <row r="101" spans="2:23" ht="15" thickBot="1" x14ac:dyDescent="0.25">
      <c r="B101" s="253" t="s">
        <v>234</v>
      </c>
      <c r="C101" s="236" t="s">
        <v>234</v>
      </c>
      <c r="D101" s="236" t="s">
        <v>234</v>
      </c>
      <c r="E101" s="236" t="s">
        <v>234</v>
      </c>
      <c r="F101" s="236" t="s">
        <v>234</v>
      </c>
      <c r="G101" s="236" t="s">
        <v>234</v>
      </c>
      <c r="H101" s="236" t="s">
        <v>234</v>
      </c>
      <c r="I101" s="236" t="s">
        <v>234</v>
      </c>
      <c r="J101" s="236" t="s">
        <v>234</v>
      </c>
    </row>
    <row r="102" spans="2:23" ht="13.5" thickBot="1" x14ac:dyDescent="0.25">
      <c r="B102" s="126" t="s">
        <v>208</v>
      </c>
      <c r="C102" s="170" t="s">
        <v>230</v>
      </c>
      <c r="D102" s="238" t="s">
        <v>234</v>
      </c>
      <c r="E102" s="239" t="s">
        <v>234</v>
      </c>
      <c r="F102" s="236" t="s">
        <v>234</v>
      </c>
      <c r="G102" s="236" t="s">
        <v>234</v>
      </c>
      <c r="H102" s="236" t="s">
        <v>234</v>
      </c>
      <c r="I102" s="236" t="s">
        <v>234</v>
      </c>
      <c r="J102" s="236" t="s">
        <v>234</v>
      </c>
    </row>
    <row r="103" spans="2:23" ht="26.25" thickBot="1" x14ac:dyDescent="0.25">
      <c r="B103" s="127" t="s">
        <v>164</v>
      </c>
      <c r="C103" s="128" t="s">
        <v>209</v>
      </c>
      <c r="D103" s="171" t="s">
        <v>210</v>
      </c>
      <c r="E103" s="129" t="s">
        <v>211</v>
      </c>
      <c r="F103" s="128" t="s">
        <v>168</v>
      </c>
      <c r="G103" s="130" t="s">
        <v>169</v>
      </c>
      <c r="H103" s="171" t="s">
        <v>170</v>
      </c>
      <c r="I103" s="240" t="s">
        <v>234</v>
      </c>
      <c r="J103" s="131" t="s">
        <v>171</v>
      </c>
      <c r="M103" s="305" t="s">
        <v>172</v>
      </c>
      <c r="N103" s="306"/>
      <c r="O103" s="306"/>
      <c r="P103" s="306"/>
      <c r="Q103" s="306"/>
      <c r="R103" s="306"/>
      <c r="S103" s="306"/>
      <c r="T103" s="306"/>
      <c r="U103" s="306"/>
      <c r="V103" s="306"/>
      <c r="W103" s="307"/>
    </row>
    <row r="104" spans="2:23" ht="25.5" x14ac:dyDescent="0.2">
      <c r="B104" s="132" t="s">
        <v>173</v>
      </c>
      <c r="C104" s="133">
        <v>0</v>
      </c>
      <c r="D104" s="134">
        <v>0</v>
      </c>
      <c r="E104" s="135">
        <v>0</v>
      </c>
      <c r="F104" s="254" t="s">
        <v>234</v>
      </c>
      <c r="G104" s="137" t="s">
        <v>174</v>
      </c>
      <c r="H104" s="232" t="s">
        <v>234</v>
      </c>
      <c r="I104" s="232" t="s">
        <v>234</v>
      </c>
      <c r="J104" s="255" t="s">
        <v>234</v>
      </c>
      <c r="K104" s="140">
        <v>0.06</v>
      </c>
      <c r="M104" s="296" t="s">
        <v>46</v>
      </c>
      <c r="N104" s="308"/>
      <c r="O104" s="308"/>
      <c r="P104" s="308"/>
      <c r="Q104" s="308"/>
      <c r="R104" s="308"/>
      <c r="S104" s="308"/>
      <c r="T104" s="308"/>
      <c r="U104" s="308"/>
      <c r="V104" s="308"/>
      <c r="W104" s="309"/>
    </row>
    <row r="105" spans="2:23" x14ac:dyDescent="0.2">
      <c r="B105" s="141" t="s">
        <v>175</v>
      </c>
      <c r="C105" s="133">
        <v>0</v>
      </c>
      <c r="D105" s="134">
        <v>0</v>
      </c>
      <c r="E105" s="135">
        <v>0</v>
      </c>
      <c r="F105" s="254" t="s">
        <v>234</v>
      </c>
      <c r="G105" s="137" t="s">
        <v>176</v>
      </c>
      <c r="H105" s="232" t="s">
        <v>234</v>
      </c>
      <c r="I105" s="232" t="s">
        <v>234</v>
      </c>
      <c r="J105" s="231" t="s">
        <v>234</v>
      </c>
      <c r="K105" s="140">
        <v>0.05</v>
      </c>
      <c r="M105" s="310"/>
      <c r="N105" s="311"/>
      <c r="O105" s="311"/>
      <c r="P105" s="311"/>
      <c r="Q105" s="311"/>
      <c r="R105" s="311"/>
      <c r="S105" s="311"/>
      <c r="T105" s="311"/>
      <c r="U105" s="311"/>
      <c r="V105" s="311"/>
      <c r="W105" s="312"/>
    </row>
    <row r="106" spans="2:23" ht="25.5" x14ac:dyDescent="0.2">
      <c r="B106" s="132" t="s">
        <v>177</v>
      </c>
      <c r="C106" s="133">
        <v>0.96309999999999996</v>
      </c>
      <c r="D106" s="134">
        <v>0.9627</v>
      </c>
      <c r="E106" s="135">
        <v>0.90429999999999999</v>
      </c>
      <c r="F106" s="136">
        <v>0.94</v>
      </c>
      <c r="G106" s="137" t="s">
        <v>174</v>
      </c>
      <c r="H106" s="138">
        <f>F106+6%</f>
        <v>1</v>
      </c>
      <c r="I106" s="138">
        <f>F106-6%</f>
        <v>0.87999999999999989</v>
      </c>
      <c r="J106" s="142" t="s">
        <v>212</v>
      </c>
      <c r="K106" s="140">
        <v>0.06</v>
      </c>
      <c r="M106" s="310"/>
      <c r="N106" s="311"/>
      <c r="O106" s="311"/>
      <c r="P106" s="311"/>
      <c r="Q106" s="311"/>
      <c r="R106" s="311"/>
      <c r="S106" s="311"/>
      <c r="T106" s="311"/>
      <c r="U106" s="311"/>
      <c r="V106" s="311"/>
      <c r="W106" s="312"/>
    </row>
    <row r="107" spans="2:23" x14ac:dyDescent="0.2">
      <c r="B107" s="141" t="s">
        <v>70</v>
      </c>
      <c r="C107" s="133">
        <v>3.6900000000000002E-2</v>
      </c>
      <c r="D107" s="134">
        <v>3.73E-2</v>
      </c>
      <c r="E107" s="135">
        <v>9.5399999999999999E-2</v>
      </c>
      <c r="F107" s="136">
        <v>0.05</v>
      </c>
      <c r="G107" s="137" t="s">
        <v>176</v>
      </c>
      <c r="H107" s="160">
        <f>F107+5%</f>
        <v>0.1</v>
      </c>
      <c r="I107" s="160">
        <f>F107-5%</f>
        <v>0</v>
      </c>
      <c r="J107" s="142" t="s">
        <v>78</v>
      </c>
      <c r="K107" s="140">
        <v>0.05</v>
      </c>
      <c r="M107" s="310"/>
      <c r="N107" s="311"/>
      <c r="O107" s="311"/>
      <c r="P107" s="311"/>
      <c r="Q107" s="311"/>
      <c r="R107" s="311"/>
      <c r="S107" s="311"/>
      <c r="T107" s="311"/>
      <c r="U107" s="311"/>
      <c r="V107" s="311"/>
      <c r="W107" s="312"/>
    </row>
    <row r="108" spans="2:23" x14ac:dyDescent="0.2">
      <c r="B108" s="141" t="s">
        <v>178</v>
      </c>
      <c r="C108" s="143">
        <f t="shared" ref="C108:E108" si="36">SUM(C104:C107)</f>
        <v>1</v>
      </c>
      <c r="D108" s="144">
        <f t="shared" si="36"/>
        <v>1</v>
      </c>
      <c r="E108" s="145">
        <f t="shared" si="36"/>
        <v>0.99970000000000003</v>
      </c>
      <c r="F108" s="146">
        <v>1</v>
      </c>
      <c r="G108" s="232" t="s">
        <v>234</v>
      </c>
      <c r="H108" s="232" t="s">
        <v>234</v>
      </c>
      <c r="I108" s="232" t="s">
        <v>234</v>
      </c>
      <c r="J108" s="231" t="s">
        <v>234</v>
      </c>
      <c r="M108" s="310"/>
      <c r="N108" s="311"/>
      <c r="O108" s="311"/>
      <c r="P108" s="311"/>
      <c r="Q108" s="311"/>
      <c r="R108" s="311"/>
      <c r="S108" s="311"/>
      <c r="T108" s="311"/>
      <c r="U108" s="311"/>
      <c r="V108" s="311"/>
      <c r="W108" s="312"/>
    </row>
    <row r="109" spans="2:23" ht="13.5" thickBot="1" x14ac:dyDescent="0.25">
      <c r="B109" s="147" t="s">
        <v>179</v>
      </c>
      <c r="C109" s="148">
        <v>0</v>
      </c>
      <c r="D109" s="149">
        <v>0</v>
      </c>
      <c r="E109" s="150">
        <v>0</v>
      </c>
      <c r="F109" s="256" t="s">
        <v>234</v>
      </c>
      <c r="G109" s="152" t="s">
        <v>174</v>
      </c>
      <c r="H109" s="251" t="s">
        <v>234</v>
      </c>
      <c r="I109" s="251" t="s">
        <v>234</v>
      </c>
      <c r="J109" s="252" t="s">
        <v>234</v>
      </c>
      <c r="K109" s="140">
        <v>0.06</v>
      </c>
      <c r="M109" s="313"/>
      <c r="N109" s="314"/>
      <c r="O109" s="314"/>
      <c r="P109" s="314"/>
      <c r="Q109" s="314"/>
      <c r="R109" s="314"/>
      <c r="S109" s="314"/>
      <c r="T109" s="314"/>
      <c r="U109" s="314"/>
      <c r="V109" s="314"/>
      <c r="W109" s="315"/>
    </row>
    <row r="110" spans="2:23" ht="28.5" x14ac:dyDescent="0.2">
      <c r="B110" s="44" t="s">
        <v>231</v>
      </c>
      <c r="C110" s="182">
        <v>1.5E-3</v>
      </c>
      <c r="D110" s="182">
        <v>1.5E-3</v>
      </c>
      <c r="E110" s="182">
        <v>1.5E-3</v>
      </c>
      <c r="F110" s="236" t="s">
        <v>234</v>
      </c>
      <c r="G110" s="236" t="s">
        <v>234</v>
      </c>
      <c r="H110" s="236" t="s">
        <v>234</v>
      </c>
      <c r="I110" s="236" t="s">
        <v>234</v>
      </c>
      <c r="J110" s="236" t="s">
        <v>234</v>
      </c>
    </row>
    <row r="111" spans="2:23" ht="13.5" thickBot="1" x14ac:dyDescent="0.25">
      <c r="B111" s="237" t="s">
        <v>234</v>
      </c>
      <c r="C111" s="236" t="s">
        <v>234</v>
      </c>
      <c r="D111" s="236" t="s">
        <v>234</v>
      </c>
      <c r="E111" s="236" t="s">
        <v>234</v>
      </c>
      <c r="F111" s="236" t="s">
        <v>234</v>
      </c>
      <c r="G111" s="236" t="s">
        <v>234</v>
      </c>
      <c r="H111" s="236" t="s">
        <v>234</v>
      </c>
      <c r="I111" s="236" t="s">
        <v>234</v>
      </c>
      <c r="J111" s="236" t="s">
        <v>234</v>
      </c>
    </row>
    <row r="112" spans="2:23" ht="13.5" thickBot="1" x14ac:dyDescent="0.25">
      <c r="B112" s="126" t="s">
        <v>213</v>
      </c>
      <c r="C112" s="170" t="s">
        <v>230</v>
      </c>
      <c r="D112" s="238" t="s">
        <v>234</v>
      </c>
      <c r="E112" s="239" t="s">
        <v>234</v>
      </c>
      <c r="F112" s="236" t="s">
        <v>234</v>
      </c>
      <c r="G112" s="236" t="s">
        <v>234</v>
      </c>
      <c r="H112" s="236" t="s">
        <v>234</v>
      </c>
      <c r="I112" s="236" t="s">
        <v>234</v>
      </c>
      <c r="J112" s="236" t="s">
        <v>234</v>
      </c>
    </row>
    <row r="113" spans="2:23" ht="39" thickBot="1" x14ac:dyDescent="0.25">
      <c r="B113" s="127" t="s">
        <v>164</v>
      </c>
      <c r="C113" s="128" t="s">
        <v>214</v>
      </c>
      <c r="D113" s="171" t="s">
        <v>215</v>
      </c>
      <c r="E113" s="129" t="s">
        <v>216</v>
      </c>
      <c r="F113" s="128" t="s">
        <v>168</v>
      </c>
      <c r="G113" s="130" t="s">
        <v>169</v>
      </c>
      <c r="H113" s="171" t="s">
        <v>170</v>
      </c>
      <c r="I113" s="240" t="s">
        <v>234</v>
      </c>
      <c r="J113" s="131" t="s">
        <v>171</v>
      </c>
      <c r="M113" s="305" t="s">
        <v>172</v>
      </c>
      <c r="N113" s="306"/>
      <c r="O113" s="306"/>
      <c r="P113" s="306"/>
      <c r="Q113" s="306"/>
      <c r="R113" s="306"/>
      <c r="S113" s="306"/>
      <c r="T113" s="306"/>
      <c r="U113" s="306"/>
      <c r="V113" s="306"/>
      <c r="W113" s="307"/>
    </row>
    <row r="114" spans="2:23" ht="25.5" x14ac:dyDescent="0.2">
      <c r="B114" s="132" t="s">
        <v>173</v>
      </c>
      <c r="C114" s="133">
        <v>0</v>
      </c>
      <c r="D114" s="134">
        <v>0</v>
      </c>
      <c r="E114" s="135">
        <v>0</v>
      </c>
      <c r="F114" s="254" t="s">
        <v>234</v>
      </c>
      <c r="G114" s="137" t="s">
        <v>174</v>
      </c>
      <c r="H114" s="232" t="s">
        <v>234</v>
      </c>
      <c r="I114" s="232" t="s">
        <v>234</v>
      </c>
      <c r="J114" s="255" t="s">
        <v>234</v>
      </c>
      <c r="K114" s="140">
        <v>0.06</v>
      </c>
      <c r="M114" s="296" t="s">
        <v>45</v>
      </c>
      <c r="N114" s="308"/>
      <c r="O114" s="308"/>
      <c r="P114" s="308"/>
      <c r="Q114" s="308"/>
      <c r="R114" s="308"/>
      <c r="S114" s="308"/>
      <c r="T114" s="308"/>
      <c r="U114" s="308"/>
      <c r="V114" s="308"/>
      <c r="W114" s="309"/>
    </row>
    <row r="115" spans="2:23" x14ac:dyDescent="0.2">
      <c r="B115" s="141" t="s">
        <v>175</v>
      </c>
      <c r="C115" s="133">
        <v>0.96740000000000004</v>
      </c>
      <c r="D115" s="134">
        <v>0.95630000000000004</v>
      </c>
      <c r="E115" s="135">
        <v>0.96499999999999997</v>
      </c>
      <c r="F115" s="136">
        <v>0.95</v>
      </c>
      <c r="G115" s="137" t="s">
        <v>176</v>
      </c>
      <c r="H115" s="138">
        <f>F115+5%</f>
        <v>1</v>
      </c>
      <c r="I115" s="138">
        <f>F115-5%</f>
        <v>0.89999999999999991</v>
      </c>
      <c r="J115" s="139" t="s">
        <v>217</v>
      </c>
      <c r="K115" s="140">
        <v>0.05</v>
      </c>
      <c r="M115" s="310"/>
      <c r="N115" s="311"/>
      <c r="O115" s="311"/>
      <c r="P115" s="311"/>
      <c r="Q115" s="311"/>
      <c r="R115" s="311"/>
      <c r="S115" s="311"/>
      <c r="T115" s="311"/>
      <c r="U115" s="311"/>
      <c r="V115" s="311"/>
      <c r="W115" s="312"/>
    </row>
    <row r="116" spans="2:23" ht="25.5" x14ac:dyDescent="0.2">
      <c r="B116" s="132" t="s">
        <v>177</v>
      </c>
      <c r="C116" s="133">
        <v>0</v>
      </c>
      <c r="D116" s="134">
        <v>0</v>
      </c>
      <c r="E116" s="135">
        <v>0</v>
      </c>
      <c r="F116" s="254" t="s">
        <v>234</v>
      </c>
      <c r="G116" s="137" t="s">
        <v>174</v>
      </c>
      <c r="H116" s="232" t="s">
        <v>234</v>
      </c>
      <c r="I116" s="232" t="s">
        <v>234</v>
      </c>
      <c r="J116" s="231" t="s">
        <v>234</v>
      </c>
      <c r="K116" s="140">
        <v>0.06</v>
      </c>
      <c r="M116" s="310"/>
      <c r="N116" s="311"/>
      <c r="O116" s="311"/>
      <c r="P116" s="311"/>
      <c r="Q116" s="311"/>
      <c r="R116" s="311"/>
      <c r="S116" s="311"/>
      <c r="T116" s="311"/>
      <c r="U116" s="311"/>
      <c r="V116" s="311"/>
      <c r="W116" s="312"/>
    </row>
    <row r="117" spans="2:23" x14ac:dyDescent="0.2">
      <c r="B117" s="141" t="s">
        <v>70</v>
      </c>
      <c r="C117" s="133">
        <v>3.2599999999999997E-2</v>
      </c>
      <c r="D117" s="134">
        <v>4.3700000000000003E-2</v>
      </c>
      <c r="E117" s="135">
        <v>3.5000000000000003E-2</v>
      </c>
      <c r="F117" s="136">
        <v>0.05</v>
      </c>
      <c r="G117" s="137" t="s">
        <v>176</v>
      </c>
      <c r="H117" s="160">
        <f>F117+5%</f>
        <v>0.1</v>
      </c>
      <c r="I117" s="160">
        <f>F117-5%</f>
        <v>0</v>
      </c>
      <c r="J117" s="142" t="s">
        <v>78</v>
      </c>
      <c r="K117" s="140">
        <v>0.05</v>
      </c>
      <c r="M117" s="310"/>
      <c r="N117" s="311"/>
      <c r="O117" s="311"/>
      <c r="P117" s="311"/>
      <c r="Q117" s="311"/>
      <c r="R117" s="311"/>
      <c r="S117" s="311"/>
      <c r="T117" s="311"/>
      <c r="U117" s="311"/>
      <c r="V117" s="311"/>
      <c r="W117" s="312"/>
    </row>
    <row r="118" spans="2:23" x14ac:dyDescent="0.2">
      <c r="B118" s="141" t="s">
        <v>178</v>
      </c>
      <c r="C118" s="143">
        <f>SUM(C114:C117)</f>
        <v>1</v>
      </c>
      <c r="D118" s="144">
        <f>SUM(D114:D117)</f>
        <v>1</v>
      </c>
      <c r="E118" s="145">
        <f>SUM(E114:E117)</f>
        <v>1</v>
      </c>
      <c r="F118" s="146">
        <v>1</v>
      </c>
      <c r="G118" s="232" t="s">
        <v>234</v>
      </c>
      <c r="H118" s="232" t="s">
        <v>234</v>
      </c>
      <c r="I118" s="232" t="s">
        <v>234</v>
      </c>
      <c r="J118" s="231" t="s">
        <v>234</v>
      </c>
      <c r="M118" s="310"/>
      <c r="N118" s="311"/>
      <c r="O118" s="311"/>
      <c r="P118" s="311"/>
      <c r="Q118" s="311"/>
      <c r="R118" s="311"/>
      <c r="S118" s="311"/>
      <c r="T118" s="311"/>
      <c r="U118" s="311"/>
      <c r="V118" s="311"/>
      <c r="W118" s="312"/>
    </row>
    <row r="119" spans="2:23" ht="13.5" thickBot="1" x14ac:dyDescent="0.25">
      <c r="B119" s="147" t="s">
        <v>179</v>
      </c>
      <c r="C119" s="148">
        <v>0</v>
      </c>
      <c r="D119" s="149">
        <v>0</v>
      </c>
      <c r="E119" s="150">
        <v>0</v>
      </c>
      <c r="F119" s="256" t="s">
        <v>234</v>
      </c>
      <c r="G119" s="152" t="s">
        <v>174</v>
      </c>
      <c r="H119" s="251" t="s">
        <v>234</v>
      </c>
      <c r="I119" s="251" t="s">
        <v>234</v>
      </c>
      <c r="J119" s="252" t="s">
        <v>234</v>
      </c>
      <c r="K119" s="140">
        <v>0.06</v>
      </c>
      <c r="M119" s="313"/>
      <c r="N119" s="314"/>
      <c r="O119" s="314"/>
      <c r="P119" s="314"/>
      <c r="Q119" s="314"/>
      <c r="R119" s="314"/>
      <c r="S119" s="314"/>
      <c r="T119" s="314"/>
      <c r="U119" s="314"/>
      <c r="V119" s="314"/>
      <c r="W119" s="315"/>
    </row>
    <row r="120" spans="2:23" ht="28.5" x14ac:dyDescent="0.2">
      <c r="B120" s="44" t="s">
        <v>231</v>
      </c>
      <c r="C120" s="182">
        <v>1.5E-3</v>
      </c>
      <c r="D120" s="182">
        <v>1.5E-3</v>
      </c>
      <c r="E120" s="182">
        <v>1.5E-3</v>
      </c>
      <c r="F120" s="236" t="s">
        <v>234</v>
      </c>
      <c r="G120" s="236" t="s">
        <v>234</v>
      </c>
      <c r="H120" s="236" t="s">
        <v>234</v>
      </c>
      <c r="I120" s="236" t="s">
        <v>234</v>
      </c>
      <c r="J120" s="236" t="s">
        <v>234</v>
      </c>
    </row>
    <row r="121" spans="2:23" ht="13.5" thickBot="1" x14ac:dyDescent="0.25">
      <c r="B121" s="237" t="s">
        <v>234</v>
      </c>
      <c r="C121" s="236" t="s">
        <v>234</v>
      </c>
      <c r="D121" s="236" t="s">
        <v>234</v>
      </c>
      <c r="E121" s="236" t="s">
        <v>234</v>
      </c>
      <c r="F121" s="236" t="s">
        <v>234</v>
      </c>
      <c r="G121" s="236" t="s">
        <v>234</v>
      </c>
      <c r="H121" s="236" t="s">
        <v>234</v>
      </c>
      <c r="I121" s="236" t="s">
        <v>234</v>
      </c>
      <c r="J121" s="236" t="s">
        <v>234</v>
      </c>
    </row>
    <row r="122" spans="2:23" ht="13.5" thickBot="1" x14ac:dyDescent="0.25">
      <c r="B122" s="126" t="s">
        <v>218</v>
      </c>
      <c r="C122" s="170" t="s">
        <v>230</v>
      </c>
      <c r="D122" s="238" t="s">
        <v>234</v>
      </c>
      <c r="E122" s="239" t="s">
        <v>234</v>
      </c>
      <c r="F122" s="236" t="s">
        <v>234</v>
      </c>
      <c r="G122" s="236" t="s">
        <v>234</v>
      </c>
      <c r="H122" s="236" t="s">
        <v>234</v>
      </c>
      <c r="I122" s="236" t="s">
        <v>234</v>
      </c>
      <c r="J122" s="236" t="s">
        <v>234</v>
      </c>
    </row>
    <row r="123" spans="2:23" ht="26.25" thickBot="1" x14ac:dyDescent="0.25">
      <c r="B123" s="127" t="s">
        <v>164</v>
      </c>
      <c r="C123" s="128" t="s">
        <v>219</v>
      </c>
      <c r="D123" s="171" t="s">
        <v>220</v>
      </c>
      <c r="E123" s="129" t="s">
        <v>221</v>
      </c>
      <c r="F123" s="128" t="s">
        <v>168</v>
      </c>
      <c r="G123" s="130" t="s">
        <v>169</v>
      </c>
      <c r="H123" s="171" t="s">
        <v>170</v>
      </c>
      <c r="I123" s="240" t="s">
        <v>234</v>
      </c>
      <c r="J123" s="131" t="s">
        <v>171</v>
      </c>
      <c r="M123" s="305" t="s">
        <v>172</v>
      </c>
      <c r="N123" s="306"/>
      <c r="O123" s="306"/>
      <c r="P123" s="306"/>
      <c r="Q123" s="306"/>
      <c r="R123" s="306"/>
      <c r="S123" s="306"/>
      <c r="T123" s="306"/>
      <c r="U123" s="306"/>
      <c r="V123" s="306"/>
      <c r="W123" s="307"/>
    </row>
    <row r="124" spans="2:23" ht="25.5" x14ac:dyDescent="0.2">
      <c r="B124" s="132" t="s">
        <v>173</v>
      </c>
      <c r="C124" s="133">
        <v>0</v>
      </c>
      <c r="D124" s="134">
        <v>0</v>
      </c>
      <c r="E124" s="135">
        <v>0</v>
      </c>
      <c r="F124" s="254" t="s">
        <v>234</v>
      </c>
      <c r="G124" s="137" t="s">
        <v>174</v>
      </c>
      <c r="H124" s="232" t="s">
        <v>234</v>
      </c>
      <c r="I124" s="232" t="s">
        <v>234</v>
      </c>
      <c r="J124" s="255" t="s">
        <v>234</v>
      </c>
      <c r="K124" s="140">
        <v>0.06</v>
      </c>
      <c r="M124" s="296" t="s">
        <v>44</v>
      </c>
      <c r="N124" s="308"/>
      <c r="O124" s="308"/>
      <c r="P124" s="308"/>
      <c r="Q124" s="308"/>
      <c r="R124" s="308"/>
      <c r="S124" s="308"/>
      <c r="T124" s="308"/>
      <c r="U124" s="308"/>
      <c r="V124" s="308"/>
      <c r="W124" s="309"/>
    </row>
    <row r="125" spans="2:23" x14ac:dyDescent="0.2">
      <c r="B125" s="141" t="s">
        <v>175</v>
      </c>
      <c r="C125" s="133">
        <v>0.97409999999999997</v>
      </c>
      <c r="D125" s="134">
        <v>0.91890000000000005</v>
      </c>
      <c r="E125" s="135">
        <v>0.97709999999999997</v>
      </c>
      <c r="F125" s="136">
        <v>0.95</v>
      </c>
      <c r="G125" s="137" t="s">
        <v>176</v>
      </c>
      <c r="H125" s="138">
        <f>F125+5%</f>
        <v>1</v>
      </c>
      <c r="I125" s="138">
        <f>F125-5%</f>
        <v>0.89999999999999991</v>
      </c>
      <c r="J125" s="139" t="s">
        <v>28</v>
      </c>
      <c r="K125" s="140">
        <v>0.05</v>
      </c>
      <c r="M125" s="310"/>
      <c r="N125" s="311"/>
      <c r="O125" s="311"/>
      <c r="P125" s="311"/>
      <c r="Q125" s="311"/>
      <c r="R125" s="311"/>
      <c r="S125" s="311"/>
      <c r="T125" s="311"/>
      <c r="U125" s="311"/>
      <c r="V125" s="311"/>
      <c r="W125" s="312"/>
    </row>
    <row r="126" spans="2:23" ht="25.5" x14ac:dyDescent="0.2">
      <c r="B126" s="132" t="s">
        <v>177</v>
      </c>
      <c r="C126" s="133">
        <v>0</v>
      </c>
      <c r="D126" s="134">
        <v>0</v>
      </c>
      <c r="E126" s="135">
        <v>0</v>
      </c>
      <c r="F126" s="254" t="s">
        <v>234</v>
      </c>
      <c r="G126" s="137" t="s">
        <v>174</v>
      </c>
      <c r="H126" s="232" t="s">
        <v>234</v>
      </c>
      <c r="I126" s="232" t="s">
        <v>234</v>
      </c>
      <c r="J126" s="231" t="s">
        <v>234</v>
      </c>
      <c r="K126" s="140">
        <v>0.06</v>
      </c>
      <c r="M126" s="310"/>
      <c r="N126" s="311"/>
      <c r="O126" s="311"/>
      <c r="P126" s="311"/>
      <c r="Q126" s="311"/>
      <c r="R126" s="311"/>
      <c r="S126" s="311"/>
      <c r="T126" s="311"/>
      <c r="U126" s="311"/>
      <c r="V126" s="311"/>
      <c r="W126" s="312"/>
    </row>
    <row r="127" spans="2:23" x14ac:dyDescent="0.2">
      <c r="B127" s="141" t="s">
        <v>70</v>
      </c>
      <c r="C127" s="133">
        <v>2.5899999999999999E-2</v>
      </c>
      <c r="D127" s="134">
        <v>8.1100000000000005E-2</v>
      </c>
      <c r="E127" s="135">
        <v>2.29E-2</v>
      </c>
      <c r="F127" s="136">
        <v>0.05</v>
      </c>
      <c r="G127" s="137" t="s">
        <v>176</v>
      </c>
      <c r="H127" s="160">
        <f>F127+5%</f>
        <v>0.1</v>
      </c>
      <c r="I127" s="160">
        <f>F127-5%</f>
        <v>0</v>
      </c>
      <c r="J127" s="142" t="s">
        <v>78</v>
      </c>
      <c r="K127" s="140">
        <v>0.05</v>
      </c>
      <c r="M127" s="310"/>
      <c r="N127" s="311"/>
      <c r="O127" s="311"/>
      <c r="P127" s="311"/>
      <c r="Q127" s="311"/>
      <c r="R127" s="311"/>
      <c r="S127" s="311"/>
      <c r="T127" s="311"/>
      <c r="U127" s="311"/>
      <c r="V127" s="311"/>
      <c r="W127" s="312"/>
    </row>
    <row r="128" spans="2:23" x14ac:dyDescent="0.2">
      <c r="B128" s="141" t="s">
        <v>178</v>
      </c>
      <c r="C128" s="143">
        <f>SUM(C124:C127)</f>
        <v>1</v>
      </c>
      <c r="D128" s="144">
        <f>SUM(D124:D127)</f>
        <v>1</v>
      </c>
      <c r="E128" s="145">
        <f>SUM(E124:E127)</f>
        <v>1</v>
      </c>
      <c r="F128" s="146">
        <v>1</v>
      </c>
      <c r="G128" s="232" t="s">
        <v>234</v>
      </c>
      <c r="H128" s="232" t="s">
        <v>234</v>
      </c>
      <c r="I128" s="232" t="s">
        <v>234</v>
      </c>
      <c r="J128" s="231" t="s">
        <v>234</v>
      </c>
      <c r="M128" s="310"/>
      <c r="N128" s="311"/>
      <c r="O128" s="311"/>
      <c r="P128" s="311"/>
      <c r="Q128" s="311"/>
      <c r="R128" s="311"/>
      <c r="S128" s="311"/>
      <c r="T128" s="311"/>
      <c r="U128" s="311"/>
      <c r="V128" s="311"/>
      <c r="W128" s="312"/>
    </row>
    <row r="129" spans="2:23" ht="13.5" thickBot="1" x14ac:dyDescent="0.25">
      <c r="B129" s="147" t="s">
        <v>179</v>
      </c>
      <c r="C129" s="148">
        <v>0</v>
      </c>
      <c r="D129" s="149">
        <v>0</v>
      </c>
      <c r="E129" s="150">
        <v>0</v>
      </c>
      <c r="F129" s="256" t="s">
        <v>234</v>
      </c>
      <c r="G129" s="152" t="s">
        <v>174</v>
      </c>
      <c r="H129" s="251" t="s">
        <v>234</v>
      </c>
      <c r="I129" s="251" t="s">
        <v>234</v>
      </c>
      <c r="J129" s="252" t="s">
        <v>234</v>
      </c>
      <c r="K129" s="140">
        <v>0.06</v>
      </c>
      <c r="M129" s="313"/>
      <c r="N129" s="314"/>
      <c r="O129" s="314"/>
      <c r="P129" s="314"/>
      <c r="Q129" s="314"/>
      <c r="R129" s="314"/>
      <c r="S129" s="314"/>
      <c r="T129" s="314"/>
      <c r="U129" s="314"/>
      <c r="V129" s="314"/>
      <c r="W129" s="315"/>
    </row>
    <row r="130" spans="2:23" ht="28.5" x14ac:dyDescent="0.2">
      <c r="B130" s="44" t="s">
        <v>231</v>
      </c>
      <c r="C130" s="182">
        <v>1.5E-3</v>
      </c>
      <c r="D130" s="182">
        <v>1.5E-3</v>
      </c>
      <c r="E130" s="182">
        <v>1.5E-3</v>
      </c>
      <c r="F130" s="236" t="s">
        <v>234</v>
      </c>
      <c r="G130" s="236" t="s">
        <v>234</v>
      </c>
      <c r="H130" s="236" t="s">
        <v>234</v>
      </c>
      <c r="I130" s="236" t="s">
        <v>234</v>
      </c>
      <c r="J130" s="236" t="s">
        <v>234</v>
      </c>
    </row>
    <row r="131" spans="2:23" ht="13.5" thickBot="1" x14ac:dyDescent="0.25">
      <c r="B131" s="237" t="s">
        <v>234</v>
      </c>
      <c r="C131" s="236" t="s">
        <v>234</v>
      </c>
      <c r="D131" s="236" t="s">
        <v>234</v>
      </c>
      <c r="E131" s="236" t="s">
        <v>234</v>
      </c>
      <c r="F131" s="236" t="s">
        <v>234</v>
      </c>
      <c r="G131" s="236" t="s">
        <v>234</v>
      </c>
      <c r="H131" s="236" t="s">
        <v>234</v>
      </c>
      <c r="I131" s="236" t="s">
        <v>234</v>
      </c>
      <c r="J131" s="236" t="s">
        <v>234</v>
      </c>
    </row>
    <row r="132" spans="2:23" ht="13.5" thickBot="1" x14ac:dyDescent="0.25">
      <c r="B132" s="126" t="s">
        <v>222</v>
      </c>
      <c r="C132" s="170" t="s">
        <v>230</v>
      </c>
      <c r="D132" s="238" t="s">
        <v>234</v>
      </c>
      <c r="E132" s="239" t="s">
        <v>234</v>
      </c>
      <c r="F132" s="236" t="s">
        <v>234</v>
      </c>
      <c r="G132" s="236" t="s">
        <v>234</v>
      </c>
      <c r="H132" s="236" t="s">
        <v>234</v>
      </c>
      <c r="I132" s="236" t="s">
        <v>234</v>
      </c>
      <c r="J132" s="236" t="s">
        <v>234</v>
      </c>
    </row>
    <row r="133" spans="2:23" ht="26.25" thickBot="1" x14ac:dyDescent="0.25">
      <c r="B133" s="127" t="s">
        <v>164</v>
      </c>
      <c r="C133" s="128" t="s">
        <v>219</v>
      </c>
      <c r="D133" s="171" t="s">
        <v>220</v>
      </c>
      <c r="E133" s="129" t="s">
        <v>221</v>
      </c>
      <c r="F133" s="128" t="s">
        <v>168</v>
      </c>
      <c r="G133" s="130" t="s">
        <v>169</v>
      </c>
      <c r="H133" s="171" t="s">
        <v>170</v>
      </c>
      <c r="I133" s="240" t="s">
        <v>234</v>
      </c>
      <c r="J133" s="131" t="s">
        <v>171</v>
      </c>
      <c r="M133" s="305" t="s">
        <v>172</v>
      </c>
      <c r="N133" s="306"/>
      <c r="O133" s="306"/>
      <c r="P133" s="306"/>
      <c r="Q133" s="306"/>
      <c r="R133" s="306"/>
      <c r="S133" s="306"/>
      <c r="T133" s="306"/>
      <c r="U133" s="306"/>
      <c r="V133" s="306"/>
      <c r="W133" s="307"/>
    </row>
    <row r="134" spans="2:23" ht="25.5" x14ac:dyDescent="0.2">
      <c r="B134" s="132" t="s">
        <v>173</v>
      </c>
      <c r="C134" s="257" t="s">
        <v>234</v>
      </c>
      <c r="D134" s="241" t="s">
        <v>234</v>
      </c>
      <c r="E134" s="258" t="s">
        <v>234</v>
      </c>
      <c r="F134" s="254" t="s">
        <v>234</v>
      </c>
      <c r="G134" s="137" t="s">
        <v>174</v>
      </c>
      <c r="H134" s="232" t="s">
        <v>234</v>
      </c>
      <c r="I134" s="232" t="s">
        <v>234</v>
      </c>
      <c r="J134" s="255" t="s">
        <v>234</v>
      </c>
      <c r="K134" s="140">
        <v>0.06</v>
      </c>
      <c r="M134" s="296" t="s">
        <v>39</v>
      </c>
      <c r="N134" s="308"/>
      <c r="O134" s="308"/>
      <c r="P134" s="308"/>
      <c r="Q134" s="308"/>
      <c r="R134" s="308"/>
      <c r="S134" s="308"/>
      <c r="T134" s="308"/>
      <c r="U134" s="308"/>
      <c r="V134" s="308"/>
      <c r="W134" s="309"/>
    </row>
    <row r="135" spans="2:23" x14ac:dyDescent="0.2">
      <c r="B135" s="141" t="s">
        <v>175</v>
      </c>
      <c r="C135" s="257" t="s">
        <v>234</v>
      </c>
      <c r="D135" s="241" t="s">
        <v>234</v>
      </c>
      <c r="E135" s="258" t="s">
        <v>234</v>
      </c>
      <c r="F135" s="254" t="s">
        <v>234</v>
      </c>
      <c r="G135" s="137" t="s">
        <v>176</v>
      </c>
      <c r="H135" s="232" t="s">
        <v>234</v>
      </c>
      <c r="I135" s="232" t="s">
        <v>234</v>
      </c>
      <c r="J135" s="255" t="s">
        <v>234</v>
      </c>
      <c r="K135" s="140">
        <v>0.05</v>
      </c>
      <c r="M135" s="310"/>
      <c r="N135" s="311"/>
      <c r="O135" s="311"/>
      <c r="P135" s="311"/>
      <c r="Q135" s="311"/>
      <c r="R135" s="311"/>
      <c r="S135" s="311"/>
      <c r="T135" s="311"/>
      <c r="U135" s="311"/>
      <c r="V135" s="311"/>
      <c r="W135" s="312"/>
    </row>
    <row r="136" spans="2:23" ht="25.5" x14ac:dyDescent="0.2">
      <c r="B136" s="132" t="s">
        <v>177</v>
      </c>
      <c r="C136" s="257" t="s">
        <v>234</v>
      </c>
      <c r="D136" s="241" t="s">
        <v>234</v>
      </c>
      <c r="E136" s="258" t="s">
        <v>234</v>
      </c>
      <c r="F136" s="254" t="s">
        <v>234</v>
      </c>
      <c r="G136" s="137" t="s">
        <v>174</v>
      </c>
      <c r="H136" s="232" t="s">
        <v>234</v>
      </c>
      <c r="I136" s="232" t="s">
        <v>234</v>
      </c>
      <c r="J136" s="231" t="s">
        <v>234</v>
      </c>
      <c r="K136" s="140">
        <v>0.06</v>
      </c>
      <c r="M136" s="310"/>
      <c r="N136" s="311"/>
      <c r="O136" s="311"/>
      <c r="P136" s="311"/>
      <c r="Q136" s="311"/>
      <c r="R136" s="311"/>
      <c r="S136" s="311"/>
      <c r="T136" s="311"/>
      <c r="U136" s="311"/>
      <c r="V136" s="311"/>
      <c r="W136" s="312"/>
    </row>
    <row r="137" spans="2:23" x14ac:dyDescent="0.2">
      <c r="B137" s="141" t="s">
        <v>70</v>
      </c>
      <c r="C137" s="133">
        <v>1</v>
      </c>
      <c r="D137" s="134">
        <v>1</v>
      </c>
      <c r="E137" s="135">
        <v>1</v>
      </c>
      <c r="F137" s="136">
        <v>0.95</v>
      </c>
      <c r="G137" s="137" t="s">
        <v>176</v>
      </c>
      <c r="H137" s="160">
        <f>F137+5%</f>
        <v>1</v>
      </c>
      <c r="I137" s="160">
        <f>F137-5%</f>
        <v>0.89999999999999991</v>
      </c>
      <c r="J137" s="142" t="s">
        <v>78</v>
      </c>
      <c r="K137" s="140">
        <v>0.05</v>
      </c>
      <c r="M137" s="310"/>
      <c r="N137" s="311"/>
      <c r="O137" s="311"/>
      <c r="P137" s="311"/>
      <c r="Q137" s="311"/>
      <c r="R137" s="311"/>
      <c r="S137" s="311"/>
      <c r="T137" s="311"/>
      <c r="U137" s="311"/>
      <c r="V137" s="311"/>
      <c r="W137" s="312"/>
    </row>
    <row r="138" spans="2:23" x14ac:dyDescent="0.2">
      <c r="B138" s="141" t="s">
        <v>178</v>
      </c>
      <c r="C138" s="143">
        <f>SUM(C134:C137)</f>
        <v>1</v>
      </c>
      <c r="D138" s="144">
        <f>SUM(D134:D137)</f>
        <v>1</v>
      </c>
      <c r="E138" s="145">
        <f>SUM(E134:E137)</f>
        <v>1</v>
      </c>
      <c r="F138" s="146">
        <v>1</v>
      </c>
      <c r="G138" s="232" t="s">
        <v>234</v>
      </c>
      <c r="H138" s="232" t="s">
        <v>234</v>
      </c>
      <c r="I138" s="232" t="s">
        <v>234</v>
      </c>
      <c r="J138" s="231" t="s">
        <v>234</v>
      </c>
      <c r="M138" s="310"/>
      <c r="N138" s="311"/>
      <c r="O138" s="311"/>
      <c r="P138" s="311"/>
      <c r="Q138" s="311"/>
      <c r="R138" s="311"/>
      <c r="S138" s="311"/>
      <c r="T138" s="311"/>
      <c r="U138" s="311"/>
      <c r="V138" s="311"/>
      <c r="W138" s="312"/>
    </row>
    <row r="139" spans="2:23" ht="13.5" thickBot="1" x14ac:dyDescent="0.25">
      <c r="B139" s="147" t="s">
        <v>179</v>
      </c>
      <c r="C139" s="259" t="s">
        <v>234</v>
      </c>
      <c r="D139" s="260" t="s">
        <v>234</v>
      </c>
      <c r="E139" s="261" t="s">
        <v>234</v>
      </c>
      <c r="F139" s="256" t="s">
        <v>234</v>
      </c>
      <c r="G139" s="152" t="s">
        <v>174</v>
      </c>
      <c r="H139" s="251" t="s">
        <v>234</v>
      </c>
      <c r="I139" s="251" t="s">
        <v>234</v>
      </c>
      <c r="J139" s="252" t="s">
        <v>234</v>
      </c>
      <c r="K139" s="140">
        <v>0.06</v>
      </c>
      <c r="M139" s="313"/>
      <c r="N139" s="314"/>
      <c r="O139" s="314"/>
      <c r="P139" s="314"/>
      <c r="Q139" s="314"/>
      <c r="R139" s="314"/>
      <c r="S139" s="314"/>
      <c r="T139" s="314"/>
      <c r="U139" s="314"/>
      <c r="V139" s="314"/>
      <c r="W139" s="315"/>
    </row>
    <row r="140" spans="2:23" ht="28.5" x14ac:dyDescent="0.2">
      <c r="B140" s="44" t="s">
        <v>231</v>
      </c>
      <c r="C140" s="182">
        <v>1E-3</v>
      </c>
      <c r="D140" s="182">
        <v>1E-3</v>
      </c>
      <c r="E140" s="182">
        <v>1E-3</v>
      </c>
      <c r="F140" s="236" t="s">
        <v>234</v>
      </c>
      <c r="G140" s="236" t="s">
        <v>234</v>
      </c>
      <c r="H140" s="236" t="s">
        <v>234</v>
      </c>
      <c r="I140" s="236" t="s">
        <v>234</v>
      </c>
      <c r="J140" s="236" t="s">
        <v>234</v>
      </c>
    </row>
    <row r="141" spans="2:23" ht="13.5" thickBot="1" x14ac:dyDescent="0.25">
      <c r="B141" s="237" t="s">
        <v>234</v>
      </c>
      <c r="C141" s="236" t="s">
        <v>234</v>
      </c>
      <c r="D141" s="236" t="s">
        <v>234</v>
      </c>
      <c r="E141" s="236" t="s">
        <v>234</v>
      </c>
      <c r="F141" s="236" t="s">
        <v>234</v>
      </c>
      <c r="G141" s="236" t="s">
        <v>234</v>
      </c>
      <c r="H141" s="236" t="s">
        <v>234</v>
      </c>
      <c r="I141" s="236" t="s">
        <v>234</v>
      </c>
      <c r="J141" s="236" t="s">
        <v>234</v>
      </c>
    </row>
    <row r="142" spans="2:23" ht="13.5" thickBot="1" x14ac:dyDescent="0.25">
      <c r="B142" s="126" t="s">
        <v>223</v>
      </c>
      <c r="C142" s="170" t="s">
        <v>230</v>
      </c>
      <c r="D142" s="238" t="s">
        <v>234</v>
      </c>
      <c r="E142" s="239" t="s">
        <v>234</v>
      </c>
      <c r="F142" s="236" t="s">
        <v>234</v>
      </c>
      <c r="G142" s="236" t="s">
        <v>234</v>
      </c>
      <c r="H142" s="236" t="s">
        <v>234</v>
      </c>
      <c r="I142" s="236" t="s">
        <v>234</v>
      </c>
      <c r="J142" s="236" t="s">
        <v>234</v>
      </c>
    </row>
    <row r="143" spans="2:23" ht="26.25" customHeight="1" thickBot="1" x14ac:dyDescent="0.25">
      <c r="B143" s="127" t="s">
        <v>164</v>
      </c>
      <c r="C143" s="128" t="s">
        <v>223</v>
      </c>
      <c r="D143" s="240" t="s">
        <v>234</v>
      </c>
      <c r="E143" s="244" t="s">
        <v>234</v>
      </c>
      <c r="F143" s="128" t="s">
        <v>168</v>
      </c>
      <c r="G143" s="130" t="s">
        <v>169</v>
      </c>
      <c r="H143" s="172" t="s">
        <v>170</v>
      </c>
      <c r="I143" s="262" t="s">
        <v>234</v>
      </c>
      <c r="J143" s="131" t="s">
        <v>171</v>
      </c>
      <c r="M143" s="305" t="s">
        <v>172</v>
      </c>
      <c r="N143" s="306"/>
      <c r="O143" s="306"/>
      <c r="P143" s="306"/>
      <c r="Q143" s="306"/>
      <c r="R143" s="306"/>
      <c r="S143" s="306"/>
      <c r="T143" s="306"/>
      <c r="U143" s="306"/>
      <c r="V143" s="306"/>
      <c r="W143" s="307"/>
    </row>
    <row r="144" spans="2:23" ht="25.5" customHeight="1" x14ac:dyDescent="0.2">
      <c r="B144" s="132" t="s">
        <v>173</v>
      </c>
      <c r="C144" s="133">
        <v>0.80530000000000002</v>
      </c>
      <c r="D144" s="245" t="s">
        <v>234</v>
      </c>
      <c r="E144" s="246" t="s">
        <v>234</v>
      </c>
      <c r="F144" s="136">
        <v>0.81</v>
      </c>
      <c r="G144" s="137" t="s">
        <v>174</v>
      </c>
      <c r="H144" s="138">
        <f>F144+6%</f>
        <v>0.87000000000000011</v>
      </c>
      <c r="I144" s="138">
        <f>F144-6%</f>
        <v>0.75</v>
      </c>
      <c r="J144" s="139" t="s">
        <v>130</v>
      </c>
      <c r="K144" s="140">
        <v>0.06</v>
      </c>
      <c r="M144" s="296" t="s">
        <v>129</v>
      </c>
      <c r="N144" s="297"/>
      <c r="O144" s="297"/>
      <c r="P144" s="297"/>
      <c r="Q144" s="297"/>
      <c r="R144" s="297"/>
      <c r="S144" s="297"/>
      <c r="T144" s="297"/>
      <c r="U144" s="297"/>
      <c r="V144" s="297"/>
      <c r="W144" s="298"/>
    </row>
    <row r="145" spans="2:23" ht="14.25" customHeight="1" x14ac:dyDescent="0.2">
      <c r="B145" s="141" t="s">
        <v>175</v>
      </c>
      <c r="C145" s="133">
        <v>0.20880000000000001</v>
      </c>
      <c r="D145" s="245" t="s">
        <v>234</v>
      </c>
      <c r="E145" s="246" t="s">
        <v>234</v>
      </c>
      <c r="F145" s="136">
        <v>0.2</v>
      </c>
      <c r="G145" s="137" t="s">
        <v>176</v>
      </c>
      <c r="H145" s="138">
        <f>F145+5%</f>
        <v>0.25</v>
      </c>
      <c r="I145" s="138">
        <f>F145-5%</f>
        <v>0.15000000000000002</v>
      </c>
      <c r="J145" s="142" t="s">
        <v>73</v>
      </c>
      <c r="K145" s="140">
        <v>0.05</v>
      </c>
      <c r="M145" s="299"/>
      <c r="N145" s="300"/>
      <c r="O145" s="300"/>
      <c r="P145" s="300"/>
      <c r="Q145" s="300"/>
      <c r="R145" s="300"/>
      <c r="S145" s="300"/>
      <c r="T145" s="300"/>
      <c r="U145" s="300"/>
      <c r="V145" s="300"/>
      <c r="W145" s="301"/>
    </row>
    <row r="146" spans="2:23" ht="25.5" x14ac:dyDescent="0.2">
      <c r="B146" s="132" t="s">
        <v>177</v>
      </c>
      <c r="C146" s="133">
        <v>0.14729999999999999</v>
      </c>
      <c r="D146" s="245" t="s">
        <v>234</v>
      </c>
      <c r="E146" s="246" t="s">
        <v>234</v>
      </c>
      <c r="F146" s="136">
        <v>0.15</v>
      </c>
      <c r="G146" s="137" t="s">
        <v>174</v>
      </c>
      <c r="H146" s="138">
        <f t="shared" ref="H146" si="37">F146+6%</f>
        <v>0.21</v>
      </c>
      <c r="I146" s="138">
        <f t="shared" ref="I146" si="38">F146-6%</f>
        <v>0.09</v>
      </c>
      <c r="J146" s="142" t="s">
        <v>74</v>
      </c>
      <c r="K146" s="140">
        <v>0.06</v>
      </c>
      <c r="M146" s="299"/>
      <c r="N146" s="300"/>
      <c r="O146" s="300"/>
      <c r="P146" s="300"/>
      <c r="Q146" s="300"/>
      <c r="R146" s="300"/>
      <c r="S146" s="300"/>
      <c r="T146" s="300"/>
      <c r="U146" s="300"/>
      <c r="V146" s="300"/>
      <c r="W146" s="301"/>
    </row>
    <row r="147" spans="2:23" ht="25.5" x14ac:dyDescent="0.2">
      <c r="B147" s="132" t="s">
        <v>67</v>
      </c>
      <c r="C147" s="133">
        <v>0</v>
      </c>
      <c r="D147" s="245" t="s">
        <v>234</v>
      </c>
      <c r="E147" s="246" t="s">
        <v>234</v>
      </c>
      <c r="F147" s="136">
        <v>0.05</v>
      </c>
      <c r="G147" s="137" t="s">
        <v>176</v>
      </c>
      <c r="H147" s="138">
        <f t="shared" ref="H147:H148" si="39">F147+5%</f>
        <v>0.1</v>
      </c>
      <c r="I147" s="138">
        <f t="shared" ref="I147:I148" si="40">F147-5%</f>
        <v>0</v>
      </c>
      <c r="J147" s="139" t="s">
        <v>76</v>
      </c>
      <c r="K147" s="140"/>
      <c r="M147" s="299"/>
      <c r="N147" s="300"/>
      <c r="O147" s="300"/>
      <c r="P147" s="300"/>
      <c r="Q147" s="300"/>
      <c r="R147" s="300"/>
      <c r="S147" s="300"/>
      <c r="T147" s="300"/>
      <c r="U147" s="300"/>
      <c r="V147" s="300"/>
      <c r="W147" s="301"/>
    </row>
    <row r="148" spans="2:23" ht="14.25" customHeight="1" x14ac:dyDescent="0.2">
      <c r="B148" s="132" t="s">
        <v>68</v>
      </c>
      <c r="C148" s="133">
        <v>0</v>
      </c>
      <c r="D148" s="245" t="s">
        <v>234</v>
      </c>
      <c r="E148" s="246" t="s">
        <v>234</v>
      </c>
      <c r="F148" s="136">
        <v>0.05</v>
      </c>
      <c r="G148" s="137" t="s">
        <v>176</v>
      </c>
      <c r="H148" s="138">
        <f t="shared" si="39"/>
        <v>0.1</v>
      </c>
      <c r="I148" s="138">
        <f t="shared" si="40"/>
        <v>0</v>
      </c>
      <c r="J148" s="142" t="s">
        <v>77</v>
      </c>
      <c r="K148" s="140"/>
      <c r="M148" s="299"/>
      <c r="N148" s="300"/>
      <c r="O148" s="300"/>
      <c r="P148" s="300"/>
      <c r="Q148" s="300"/>
      <c r="R148" s="300"/>
      <c r="S148" s="300"/>
      <c r="T148" s="300"/>
      <c r="U148" s="300"/>
      <c r="V148" s="300"/>
      <c r="W148" s="301"/>
    </row>
    <row r="149" spans="2:23" ht="14.25" customHeight="1" x14ac:dyDescent="0.2">
      <c r="B149" s="141" t="s">
        <v>69</v>
      </c>
      <c r="C149" s="133">
        <v>0</v>
      </c>
      <c r="D149" s="245" t="s">
        <v>234</v>
      </c>
      <c r="E149" s="246" t="s">
        <v>234</v>
      </c>
      <c r="F149" s="136">
        <v>0.05</v>
      </c>
      <c r="G149" s="137" t="s">
        <v>176</v>
      </c>
      <c r="H149" s="138">
        <f>F149+5%</f>
        <v>0.1</v>
      </c>
      <c r="I149" s="138">
        <f>F149-5%</f>
        <v>0</v>
      </c>
      <c r="J149" s="142" t="s">
        <v>78</v>
      </c>
      <c r="K149" s="140"/>
      <c r="M149" s="299"/>
      <c r="N149" s="300"/>
      <c r="O149" s="300"/>
      <c r="P149" s="300"/>
      <c r="Q149" s="300"/>
      <c r="R149" s="300"/>
      <c r="S149" s="300"/>
      <c r="T149" s="300"/>
      <c r="U149" s="300"/>
      <c r="V149" s="300"/>
      <c r="W149" s="301"/>
    </row>
    <row r="150" spans="2:23" ht="14.25" customHeight="1" x14ac:dyDescent="0.2">
      <c r="B150" s="141" t="s">
        <v>107</v>
      </c>
      <c r="C150" s="133">
        <v>0</v>
      </c>
      <c r="D150" s="245" t="s">
        <v>234</v>
      </c>
      <c r="E150" s="246" t="s">
        <v>234</v>
      </c>
      <c r="F150" s="136">
        <v>0.05</v>
      </c>
      <c r="G150" s="137" t="s">
        <v>176</v>
      </c>
      <c r="H150" s="138">
        <f>F150+5%</f>
        <v>0.1</v>
      </c>
      <c r="I150" s="138">
        <f>F150-5%</f>
        <v>0</v>
      </c>
      <c r="J150" s="142" t="s">
        <v>78</v>
      </c>
      <c r="K150" s="140">
        <v>0.05</v>
      </c>
      <c r="M150" s="299"/>
      <c r="N150" s="300"/>
      <c r="O150" s="300"/>
      <c r="P150" s="300"/>
      <c r="Q150" s="300"/>
      <c r="R150" s="300"/>
      <c r="S150" s="300"/>
      <c r="T150" s="300"/>
      <c r="U150" s="300"/>
      <c r="V150" s="300"/>
      <c r="W150" s="301"/>
    </row>
    <row r="151" spans="2:23" ht="14.25" customHeight="1" x14ac:dyDescent="0.2">
      <c r="B151" s="141" t="s">
        <v>70</v>
      </c>
      <c r="C151" s="133">
        <v>5.3499999999999999E-2</v>
      </c>
      <c r="D151" s="245" t="s">
        <v>234</v>
      </c>
      <c r="E151" s="246" t="s">
        <v>234</v>
      </c>
      <c r="F151" s="136">
        <v>0.05</v>
      </c>
      <c r="G151" s="137" t="s">
        <v>176</v>
      </c>
      <c r="H151" s="138">
        <f>F151+5%</f>
        <v>0.1</v>
      </c>
      <c r="I151" s="138">
        <f>F151-5%</f>
        <v>0</v>
      </c>
      <c r="J151" s="142" t="s">
        <v>78</v>
      </c>
      <c r="K151" s="140"/>
      <c r="M151" s="299"/>
      <c r="N151" s="300"/>
      <c r="O151" s="300"/>
      <c r="P151" s="300"/>
      <c r="Q151" s="300"/>
      <c r="R151" s="300"/>
      <c r="S151" s="300"/>
      <c r="T151" s="300"/>
      <c r="U151" s="300"/>
      <c r="V151" s="300"/>
      <c r="W151" s="301"/>
    </row>
    <row r="152" spans="2:23" ht="14.25" customHeight="1" x14ac:dyDescent="0.2">
      <c r="B152" s="141" t="s">
        <v>71</v>
      </c>
      <c r="C152" s="133">
        <v>0</v>
      </c>
      <c r="D152" s="245" t="s">
        <v>234</v>
      </c>
      <c r="E152" s="246" t="s">
        <v>234</v>
      </c>
      <c r="F152" s="136">
        <v>0.05</v>
      </c>
      <c r="G152" s="137" t="s">
        <v>176</v>
      </c>
      <c r="H152" s="138">
        <f t="shared" ref="H152" si="41">F152+5%</f>
        <v>0.1</v>
      </c>
      <c r="I152" s="138">
        <f t="shared" ref="I152" si="42">F152-5%</f>
        <v>0</v>
      </c>
      <c r="J152" s="231" t="s">
        <v>234</v>
      </c>
      <c r="M152" s="299"/>
      <c r="N152" s="300"/>
      <c r="O152" s="300"/>
      <c r="P152" s="300"/>
      <c r="Q152" s="300"/>
      <c r="R152" s="300"/>
      <c r="S152" s="300"/>
      <c r="T152" s="300"/>
      <c r="U152" s="300"/>
      <c r="V152" s="300"/>
      <c r="W152" s="301"/>
    </row>
    <row r="153" spans="2:23" ht="14.25" customHeight="1" x14ac:dyDescent="0.2">
      <c r="B153" s="141" t="s">
        <v>178</v>
      </c>
      <c r="C153" s="143">
        <f>SUM(C144:C152)</f>
        <v>1.2149000000000001</v>
      </c>
      <c r="D153" s="247" t="s">
        <v>234</v>
      </c>
      <c r="E153" s="248" t="s">
        <v>234</v>
      </c>
      <c r="F153" s="146">
        <v>1.8000000000000003</v>
      </c>
      <c r="G153" s="232" t="s">
        <v>234</v>
      </c>
      <c r="H153" s="232" t="s">
        <v>234</v>
      </c>
      <c r="I153" s="232" t="s">
        <v>234</v>
      </c>
      <c r="J153" s="231" t="s">
        <v>234</v>
      </c>
      <c r="K153" s="140">
        <v>0.06</v>
      </c>
      <c r="M153" s="299"/>
      <c r="N153" s="300"/>
      <c r="O153" s="300"/>
      <c r="P153" s="300"/>
      <c r="Q153" s="300"/>
      <c r="R153" s="300"/>
      <c r="S153" s="300"/>
      <c r="T153" s="300"/>
      <c r="U153" s="300"/>
      <c r="V153" s="300"/>
      <c r="W153" s="301"/>
    </row>
    <row r="154" spans="2:23" ht="15" customHeight="1" thickBot="1" x14ac:dyDescent="0.25">
      <c r="B154" s="147" t="s">
        <v>179</v>
      </c>
      <c r="C154" s="148">
        <v>0.29449999999999998</v>
      </c>
      <c r="D154" s="249" t="s">
        <v>234</v>
      </c>
      <c r="E154" s="250" t="s">
        <v>234</v>
      </c>
      <c r="F154" s="151">
        <v>0.3</v>
      </c>
      <c r="G154" s="152" t="s">
        <v>174</v>
      </c>
      <c r="H154" s="153">
        <f t="shared" ref="H154" si="43">F154+6%</f>
        <v>0.36</v>
      </c>
      <c r="I154" s="153">
        <f t="shared" ref="I154" si="44">F154-6%</f>
        <v>0.24</v>
      </c>
      <c r="J154" s="154" t="s">
        <v>79</v>
      </c>
      <c r="M154" s="302"/>
      <c r="N154" s="303"/>
      <c r="O154" s="303"/>
      <c r="P154" s="303"/>
      <c r="Q154" s="303"/>
      <c r="R154" s="303"/>
      <c r="S154" s="303"/>
      <c r="T154" s="303"/>
      <c r="U154" s="303"/>
      <c r="V154" s="303"/>
      <c r="W154" s="304"/>
    </row>
    <row r="155" spans="2:23" ht="28.5" x14ac:dyDescent="0.2">
      <c r="B155" s="44" t="s">
        <v>231</v>
      </c>
      <c r="C155" s="182">
        <v>2E-3</v>
      </c>
      <c r="D155" s="236" t="s">
        <v>234</v>
      </c>
      <c r="E155" s="236" t="s">
        <v>234</v>
      </c>
      <c r="F155" s="236" t="s">
        <v>234</v>
      </c>
      <c r="G155" s="236" t="s">
        <v>234</v>
      </c>
      <c r="H155" s="236" t="s">
        <v>234</v>
      </c>
      <c r="I155" s="236" t="s">
        <v>234</v>
      </c>
      <c r="J155" s="236" t="s">
        <v>234</v>
      </c>
    </row>
    <row r="156" spans="2:23" ht="13.5" thickBot="1" x14ac:dyDescent="0.25">
      <c r="B156" s="237" t="s">
        <v>234</v>
      </c>
      <c r="C156" s="236" t="s">
        <v>234</v>
      </c>
      <c r="D156" s="236" t="s">
        <v>234</v>
      </c>
      <c r="E156" s="236" t="s">
        <v>234</v>
      </c>
      <c r="F156" s="236" t="s">
        <v>234</v>
      </c>
      <c r="G156" s="236" t="s">
        <v>234</v>
      </c>
      <c r="H156" s="236" t="s">
        <v>234</v>
      </c>
      <c r="I156" s="236" t="s">
        <v>234</v>
      </c>
      <c r="J156" s="236" t="s">
        <v>234</v>
      </c>
    </row>
    <row r="157" spans="2:23" ht="13.5" thickBot="1" x14ac:dyDescent="0.25">
      <c r="B157" s="126" t="s">
        <v>224</v>
      </c>
      <c r="C157" s="170" t="s">
        <v>230</v>
      </c>
      <c r="D157" s="238" t="s">
        <v>234</v>
      </c>
      <c r="E157" s="239" t="s">
        <v>234</v>
      </c>
      <c r="F157" s="236" t="s">
        <v>234</v>
      </c>
      <c r="G157" s="236" t="s">
        <v>234</v>
      </c>
      <c r="H157" s="236" t="s">
        <v>234</v>
      </c>
      <c r="I157" s="236" t="s">
        <v>234</v>
      </c>
      <c r="J157" s="236" t="s">
        <v>234</v>
      </c>
    </row>
    <row r="158" spans="2:23" ht="26.25" thickBot="1" x14ac:dyDescent="0.25">
      <c r="B158" s="127" t="s">
        <v>164</v>
      </c>
      <c r="C158" s="128" t="s">
        <v>224</v>
      </c>
      <c r="D158" s="240" t="s">
        <v>234</v>
      </c>
      <c r="E158" s="244" t="s">
        <v>234</v>
      </c>
      <c r="F158" s="128" t="s">
        <v>168</v>
      </c>
      <c r="G158" s="130" t="s">
        <v>169</v>
      </c>
      <c r="H158" s="171" t="s">
        <v>170</v>
      </c>
      <c r="I158" s="240" t="s">
        <v>234</v>
      </c>
      <c r="J158" s="131" t="s">
        <v>171</v>
      </c>
      <c r="M158" s="305" t="s">
        <v>172</v>
      </c>
      <c r="N158" s="306"/>
      <c r="O158" s="306"/>
      <c r="P158" s="306"/>
      <c r="Q158" s="306"/>
      <c r="R158" s="306"/>
      <c r="S158" s="306"/>
      <c r="T158" s="306"/>
      <c r="U158" s="306"/>
      <c r="V158" s="306"/>
      <c r="W158" s="307"/>
    </row>
    <row r="159" spans="2:23" ht="25.5" x14ac:dyDescent="0.2">
      <c r="B159" s="132" t="s">
        <v>173</v>
      </c>
      <c r="C159" s="133">
        <v>0.8296</v>
      </c>
      <c r="D159" s="245" t="s">
        <v>234</v>
      </c>
      <c r="E159" s="246" t="s">
        <v>234</v>
      </c>
      <c r="F159" s="136">
        <v>0.8</v>
      </c>
      <c r="G159" s="137" t="s">
        <v>174</v>
      </c>
      <c r="H159" s="138">
        <f>F159+6%</f>
        <v>0.8600000000000001</v>
      </c>
      <c r="I159" s="138">
        <f>F159-6%</f>
        <v>0.74</v>
      </c>
      <c r="J159" s="139" t="s">
        <v>205</v>
      </c>
      <c r="K159" s="140">
        <v>0.06</v>
      </c>
      <c r="M159" s="296" t="s">
        <v>53</v>
      </c>
      <c r="N159" s="297"/>
      <c r="O159" s="297"/>
      <c r="P159" s="297"/>
      <c r="Q159" s="297"/>
      <c r="R159" s="297"/>
      <c r="S159" s="297"/>
      <c r="T159" s="297"/>
      <c r="U159" s="297"/>
      <c r="V159" s="297"/>
      <c r="W159" s="298"/>
    </row>
    <row r="160" spans="2:23" x14ac:dyDescent="0.2">
      <c r="B160" s="141" t="s">
        <v>175</v>
      </c>
      <c r="C160" s="133">
        <v>0.25159999999999999</v>
      </c>
      <c r="D160" s="245" t="s">
        <v>234</v>
      </c>
      <c r="E160" s="246" t="s">
        <v>234</v>
      </c>
      <c r="F160" s="136">
        <v>0.25</v>
      </c>
      <c r="G160" s="137" t="s">
        <v>176</v>
      </c>
      <c r="H160" s="138">
        <f>F160+5%</f>
        <v>0.3</v>
      </c>
      <c r="I160" s="138">
        <f>F160-5%</f>
        <v>0.2</v>
      </c>
      <c r="J160" s="142" t="s">
        <v>73</v>
      </c>
      <c r="K160" s="140">
        <v>0.05</v>
      </c>
      <c r="M160" s="299"/>
      <c r="N160" s="300"/>
      <c r="O160" s="300"/>
      <c r="P160" s="300"/>
      <c r="Q160" s="300"/>
      <c r="R160" s="300"/>
      <c r="S160" s="300"/>
      <c r="T160" s="300"/>
      <c r="U160" s="300"/>
      <c r="V160" s="300"/>
      <c r="W160" s="301"/>
    </row>
    <row r="161" spans="2:23" ht="25.5" x14ac:dyDescent="0.2">
      <c r="B161" s="132" t="s">
        <v>177</v>
      </c>
      <c r="C161" s="133">
        <v>0.1404</v>
      </c>
      <c r="D161" s="245" t="s">
        <v>234</v>
      </c>
      <c r="E161" s="246" t="s">
        <v>234</v>
      </c>
      <c r="F161" s="136">
        <v>0.14000000000000001</v>
      </c>
      <c r="G161" s="137" t="s">
        <v>174</v>
      </c>
      <c r="H161" s="138">
        <f t="shared" ref="H161" si="45">F161+6%</f>
        <v>0.2</v>
      </c>
      <c r="I161" s="138">
        <f t="shared" ref="I161" si="46">F161-6%</f>
        <v>8.0000000000000016E-2</v>
      </c>
      <c r="J161" s="142" t="s">
        <v>74</v>
      </c>
      <c r="K161" s="140">
        <v>0.06</v>
      </c>
      <c r="M161" s="299"/>
      <c r="N161" s="300"/>
      <c r="O161" s="300"/>
      <c r="P161" s="300"/>
      <c r="Q161" s="300"/>
      <c r="R161" s="300"/>
      <c r="S161" s="300"/>
      <c r="T161" s="300"/>
      <c r="U161" s="300"/>
      <c r="V161" s="300"/>
      <c r="W161" s="301"/>
    </row>
    <row r="162" spans="2:23" x14ac:dyDescent="0.2">
      <c r="B162" s="141" t="s">
        <v>70</v>
      </c>
      <c r="C162" s="133">
        <v>0.1497</v>
      </c>
      <c r="D162" s="245" t="s">
        <v>234</v>
      </c>
      <c r="E162" s="246" t="s">
        <v>234</v>
      </c>
      <c r="F162" s="136">
        <v>0.15</v>
      </c>
      <c r="G162" s="137" t="s">
        <v>176</v>
      </c>
      <c r="H162" s="160">
        <f>F162+5%</f>
        <v>0.2</v>
      </c>
      <c r="I162" s="160">
        <f>F162-5%</f>
        <v>9.9999999999999992E-2</v>
      </c>
      <c r="J162" s="142" t="s">
        <v>78</v>
      </c>
      <c r="K162" s="140">
        <v>0.05</v>
      </c>
      <c r="M162" s="299"/>
      <c r="N162" s="300"/>
      <c r="O162" s="300"/>
      <c r="P162" s="300"/>
      <c r="Q162" s="300"/>
      <c r="R162" s="300"/>
      <c r="S162" s="300"/>
      <c r="T162" s="300"/>
      <c r="U162" s="300"/>
      <c r="V162" s="300"/>
      <c r="W162" s="301"/>
    </row>
    <row r="163" spans="2:23" x14ac:dyDescent="0.2">
      <c r="B163" s="141" t="s">
        <v>178</v>
      </c>
      <c r="C163" s="143">
        <f>SUM(C159:C162)</f>
        <v>1.3713</v>
      </c>
      <c r="D163" s="247" t="s">
        <v>234</v>
      </c>
      <c r="E163" s="248" t="s">
        <v>234</v>
      </c>
      <c r="F163" s="146">
        <v>1</v>
      </c>
      <c r="G163" s="232" t="s">
        <v>234</v>
      </c>
      <c r="H163" s="232" t="s">
        <v>234</v>
      </c>
      <c r="I163" s="232" t="s">
        <v>234</v>
      </c>
      <c r="J163" s="231" t="s">
        <v>234</v>
      </c>
      <c r="M163" s="299"/>
      <c r="N163" s="300"/>
      <c r="O163" s="300"/>
      <c r="P163" s="300"/>
      <c r="Q163" s="300"/>
      <c r="R163" s="300"/>
      <c r="S163" s="300"/>
      <c r="T163" s="300"/>
      <c r="U163" s="300"/>
      <c r="V163" s="300"/>
      <c r="W163" s="301"/>
    </row>
    <row r="164" spans="2:23" ht="13.5" thickBot="1" x14ac:dyDescent="0.25">
      <c r="B164" s="147" t="s">
        <v>179</v>
      </c>
      <c r="C164" s="148">
        <v>0.2354</v>
      </c>
      <c r="D164" s="249" t="s">
        <v>234</v>
      </c>
      <c r="E164" s="250" t="s">
        <v>234</v>
      </c>
      <c r="F164" s="151">
        <v>0.24</v>
      </c>
      <c r="G164" s="152" t="s">
        <v>174</v>
      </c>
      <c r="H164" s="153">
        <f t="shared" ref="H164" si="47">F164+6%</f>
        <v>0.3</v>
      </c>
      <c r="I164" s="153">
        <f t="shared" ref="I164" si="48">F164-6%</f>
        <v>0.18</v>
      </c>
      <c r="J164" s="154" t="s">
        <v>79</v>
      </c>
      <c r="K164" s="140">
        <v>0.06</v>
      </c>
      <c r="M164" s="302"/>
      <c r="N164" s="303"/>
      <c r="O164" s="303"/>
      <c r="P164" s="303"/>
      <c r="Q164" s="303"/>
      <c r="R164" s="303"/>
      <c r="S164" s="303"/>
      <c r="T164" s="303"/>
      <c r="U164" s="303"/>
      <c r="V164" s="303"/>
      <c r="W164" s="304"/>
    </row>
    <row r="165" spans="2:23" ht="28.5" x14ac:dyDescent="0.2">
      <c r="B165" s="44" t="s">
        <v>231</v>
      </c>
      <c r="C165" s="182">
        <v>1.5E-3</v>
      </c>
      <c r="D165" s="236" t="s">
        <v>234</v>
      </c>
      <c r="E165" s="236" t="s">
        <v>234</v>
      </c>
      <c r="F165" s="236" t="s">
        <v>234</v>
      </c>
      <c r="G165" s="236" t="s">
        <v>234</v>
      </c>
      <c r="H165" s="236" t="s">
        <v>234</v>
      </c>
      <c r="I165" s="236" t="s">
        <v>234</v>
      </c>
      <c r="J165" s="236" t="s">
        <v>234</v>
      </c>
    </row>
    <row r="166" spans="2:23" ht="13.5" thickBot="1" x14ac:dyDescent="0.25">
      <c r="B166" s="237" t="s">
        <v>234</v>
      </c>
      <c r="C166" s="236" t="s">
        <v>234</v>
      </c>
      <c r="D166" s="236" t="s">
        <v>234</v>
      </c>
      <c r="E166" s="236" t="s">
        <v>234</v>
      </c>
      <c r="F166" s="236" t="s">
        <v>234</v>
      </c>
      <c r="G166" s="236" t="s">
        <v>234</v>
      </c>
      <c r="H166" s="236" t="s">
        <v>234</v>
      </c>
      <c r="I166" s="236" t="s">
        <v>234</v>
      </c>
      <c r="J166" s="236" t="s">
        <v>234</v>
      </c>
    </row>
    <row r="167" spans="2:23" ht="13.5" thickBot="1" x14ac:dyDescent="0.25">
      <c r="B167" s="126" t="s">
        <v>225</v>
      </c>
      <c r="C167" s="170" t="s">
        <v>230</v>
      </c>
      <c r="D167" s="238" t="s">
        <v>234</v>
      </c>
      <c r="E167" s="239" t="s">
        <v>234</v>
      </c>
      <c r="F167" s="236" t="s">
        <v>234</v>
      </c>
      <c r="G167" s="236" t="s">
        <v>234</v>
      </c>
      <c r="H167" s="236" t="s">
        <v>234</v>
      </c>
      <c r="I167" s="236" t="s">
        <v>234</v>
      </c>
      <c r="J167" s="236" t="s">
        <v>234</v>
      </c>
    </row>
    <row r="168" spans="2:23" ht="26.25" thickBot="1" x14ac:dyDescent="0.25">
      <c r="B168" s="127" t="s">
        <v>164</v>
      </c>
      <c r="C168" s="128" t="s">
        <v>225</v>
      </c>
      <c r="D168" s="240" t="s">
        <v>234</v>
      </c>
      <c r="E168" s="244" t="s">
        <v>234</v>
      </c>
      <c r="F168" s="128" t="s">
        <v>168</v>
      </c>
      <c r="G168" s="130" t="s">
        <v>169</v>
      </c>
      <c r="H168" s="171" t="s">
        <v>170</v>
      </c>
      <c r="I168" s="240" t="s">
        <v>234</v>
      </c>
      <c r="J168" s="131" t="s">
        <v>171</v>
      </c>
      <c r="M168" s="305" t="s">
        <v>172</v>
      </c>
      <c r="N168" s="306"/>
      <c r="O168" s="306"/>
      <c r="P168" s="306"/>
      <c r="Q168" s="306"/>
      <c r="R168" s="306"/>
      <c r="S168" s="306"/>
      <c r="T168" s="306"/>
      <c r="U168" s="306"/>
      <c r="V168" s="306"/>
      <c r="W168" s="307"/>
    </row>
    <row r="169" spans="2:23" ht="25.5" x14ac:dyDescent="0.2">
      <c r="B169" s="132" t="s">
        <v>173</v>
      </c>
      <c r="C169" s="133">
        <v>0.17080000000000001</v>
      </c>
      <c r="D169" s="245" t="s">
        <v>234</v>
      </c>
      <c r="E169" s="246" t="s">
        <v>234</v>
      </c>
      <c r="F169" s="136">
        <v>0.17</v>
      </c>
      <c r="G169" s="137" t="s">
        <v>174</v>
      </c>
      <c r="H169" s="138">
        <f>F169+6%</f>
        <v>0.23</v>
      </c>
      <c r="I169" s="138">
        <f>F169-6%</f>
        <v>0.11000000000000001</v>
      </c>
      <c r="J169" s="139" t="s">
        <v>226</v>
      </c>
      <c r="K169" s="140">
        <v>0.06</v>
      </c>
      <c r="M169" s="296" t="s">
        <v>54</v>
      </c>
      <c r="N169" s="297"/>
      <c r="O169" s="297"/>
      <c r="P169" s="297"/>
      <c r="Q169" s="297"/>
      <c r="R169" s="297"/>
      <c r="S169" s="297"/>
      <c r="T169" s="297"/>
      <c r="U169" s="297"/>
      <c r="V169" s="297"/>
      <c r="W169" s="298"/>
    </row>
    <row r="170" spans="2:23" x14ac:dyDescent="0.2">
      <c r="B170" s="141" t="s">
        <v>175</v>
      </c>
      <c r="C170" s="133">
        <v>0.25990000000000002</v>
      </c>
      <c r="D170" s="245" t="s">
        <v>234</v>
      </c>
      <c r="E170" s="246" t="s">
        <v>234</v>
      </c>
      <c r="F170" s="136">
        <v>0.26</v>
      </c>
      <c r="G170" s="137" t="s">
        <v>176</v>
      </c>
      <c r="H170" s="138">
        <f>F170+5%</f>
        <v>0.31</v>
      </c>
      <c r="I170" s="138">
        <f>F170-5%</f>
        <v>0.21000000000000002</v>
      </c>
      <c r="J170" s="142" t="s">
        <v>227</v>
      </c>
      <c r="K170" s="140">
        <v>0.05</v>
      </c>
      <c r="M170" s="299"/>
      <c r="N170" s="300"/>
      <c r="O170" s="300"/>
      <c r="P170" s="300"/>
      <c r="Q170" s="300"/>
      <c r="R170" s="300"/>
      <c r="S170" s="300"/>
      <c r="T170" s="300"/>
      <c r="U170" s="300"/>
      <c r="V170" s="300"/>
      <c r="W170" s="301"/>
    </row>
    <row r="171" spans="2:23" ht="25.5" x14ac:dyDescent="0.2">
      <c r="B171" s="132" t="s">
        <v>177</v>
      </c>
      <c r="C171" s="133">
        <v>0.33689999999999998</v>
      </c>
      <c r="D171" s="245" t="s">
        <v>234</v>
      </c>
      <c r="E171" s="246" t="s">
        <v>234</v>
      </c>
      <c r="F171" s="136">
        <v>0.34</v>
      </c>
      <c r="G171" s="137" t="s">
        <v>174</v>
      </c>
      <c r="H171" s="138">
        <f t="shared" ref="H171" si="49">F171+6%</f>
        <v>0.4</v>
      </c>
      <c r="I171" s="138">
        <f t="shared" ref="I171" si="50">F171-6%</f>
        <v>0.28000000000000003</v>
      </c>
      <c r="J171" s="142" t="s">
        <v>227</v>
      </c>
      <c r="K171" s="140">
        <v>0.06</v>
      </c>
      <c r="M171" s="299"/>
      <c r="N171" s="300"/>
      <c r="O171" s="300"/>
      <c r="P171" s="300"/>
      <c r="Q171" s="300"/>
      <c r="R171" s="300"/>
      <c r="S171" s="300"/>
      <c r="T171" s="300"/>
      <c r="U171" s="300"/>
      <c r="V171" s="300"/>
      <c r="W171" s="301"/>
    </row>
    <row r="172" spans="2:23" x14ac:dyDescent="0.2">
      <c r="B172" s="141" t="s">
        <v>70</v>
      </c>
      <c r="C172" s="133">
        <v>0.23269999999999999</v>
      </c>
      <c r="D172" s="245" t="s">
        <v>234</v>
      </c>
      <c r="E172" s="246" t="s">
        <v>234</v>
      </c>
      <c r="F172" s="136">
        <v>0.15</v>
      </c>
      <c r="G172" s="137" t="s">
        <v>176</v>
      </c>
      <c r="H172" s="160">
        <f>F172+5%</f>
        <v>0.2</v>
      </c>
      <c r="I172" s="160">
        <f>F172-5%</f>
        <v>9.9999999999999992E-2</v>
      </c>
      <c r="J172" s="142" t="s">
        <v>78</v>
      </c>
      <c r="K172" s="140">
        <v>0.05</v>
      </c>
      <c r="M172" s="299"/>
      <c r="N172" s="300"/>
      <c r="O172" s="300"/>
      <c r="P172" s="300"/>
      <c r="Q172" s="300"/>
      <c r="R172" s="300"/>
      <c r="S172" s="300"/>
      <c r="T172" s="300"/>
      <c r="U172" s="300"/>
      <c r="V172" s="300"/>
      <c r="W172" s="301"/>
    </row>
    <row r="173" spans="2:23" x14ac:dyDescent="0.2">
      <c r="B173" s="141" t="s">
        <v>178</v>
      </c>
      <c r="C173" s="143">
        <f>SUM(C169:C172)</f>
        <v>1.0003</v>
      </c>
      <c r="D173" s="247" t="s">
        <v>234</v>
      </c>
      <c r="E173" s="248" t="s">
        <v>234</v>
      </c>
      <c r="F173" s="146">
        <v>1</v>
      </c>
      <c r="G173" s="232" t="s">
        <v>234</v>
      </c>
      <c r="H173" s="232" t="s">
        <v>234</v>
      </c>
      <c r="I173" s="232" t="s">
        <v>234</v>
      </c>
      <c r="J173" s="231" t="s">
        <v>234</v>
      </c>
      <c r="M173" s="299"/>
      <c r="N173" s="300"/>
      <c r="O173" s="300"/>
      <c r="P173" s="300"/>
      <c r="Q173" s="300"/>
      <c r="R173" s="300"/>
      <c r="S173" s="300"/>
      <c r="T173" s="300"/>
      <c r="U173" s="300"/>
      <c r="V173" s="300"/>
      <c r="W173" s="301"/>
    </row>
    <row r="174" spans="2:23" ht="13.5" thickBot="1" x14ac:dyDescent="0.25">
      <c r="B174" s="224" t="s">
        <v>179</v>
      </c>
      <c r="C174" s="225">
        <v>0.81200000000000006</v>
      </c>
      <c r="D174" s="263" t="s">
        <v>234</v>
      </c>
      <c r="E174" s="264" t="s">
        <v>234</v>
      </c>
      <c r="F174" s="226">
        <v>0.81</v>
      </c>
      <c r="G174" s="227" t="s">
        <v>174</v>
      </c>
      <c r="H174" s="228">
        <f t="shared" ref="H174" si="51">F174+6%</f>
        <v>0.87000000000000011</v>
      </c>
      <c r="I174" s="228">
        <f t="shared" ref="I174" si="52">F174-6%</f>
        <v>0.75</v>
      </c>
      <c r="J174" s="229" t="s">
        <v>79</v>
      </c>
      <c r="K174" s="140">
        <v>0.06</v>
      </c>
      <c r="M174" s="302"/>
      <c r="N174" s="303"/>
      <c r="O174" s="303"/>
      <c r="P174" s="303"/>
      <c r="Q174" s="303"/>
      <c r="R174" s="303"/>
      <c r="S174" s="303"/>
      <c r="T174" s="303"/>
      <c r="U174" s="303"/>
      <c r="V174" s="303"/>
      <c r="W174" s="304"/>
    </row>
    <row r="175" spans="2:23" ht="28.5" x14ac:dyDescent="0.2">
      <c r="B175" s="44" t="s">
        <v>231</v>
      </c>
      <c r="C175" s="181">
        <v>2.5000000000000001E-3</v>
      </c>
    </row>
    <row r="176" spans="2:23"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3">
    <mergeCell ref="M38:W43"/>
    <mergeCell ref="M169:W174"/>
    <mergeCell ref="B2:I2"/>
    <mergeCell ref="M143:W143"/>
    <mergeCell ref="M144:W154"/>
    <mergeCell ref="M158:W158"/>
    <mergeCell ref="M124:W129"/>
    <mergeCell ref="M133:W133"/>
    <mergeCell ref="M134:W139"/>
    <mergeCell ref="M113:W113"/>
    <mergeCell ref="M83:W83"/>
    <mergeCell ref="M84:W89"/>
    <mergeCell ref="M93:W93"/>
    <mergeCell ref="M47:W47"/>
    <mergeCell ref="M48:W58"/>
    <mergeCell ref="M63:W63"/>
    <mergeCell ref="M64:W69"/>
    <mergeCell ref="B1:I1"/>
    <mergeCell ref="M159:W164"/>
    <mergeCell ref="M168:W168"/>
    <mergeCell ref="M114:W119"/>
    <mergeCell ref="M123:W123"/>
    <mergeCell ref="M94:W99"/>
    <mergeCell ref="M103:W103"/>
    <mergeCell ref="M104:W109"/>
    <mergeCell ref="M73:W73"/>
    <mergeCell ref="M74:W79"/>
    <mergeCell ref="C4:E4"/>
    <mergeCell ref="M5:W5"/>
    <mergeCell ref="M6:W16"/>
    <mergeCell ref="M21:W21"/>
    <mergeCell ref="M22:W32"/>
    <mergeCell ref="M37:W37"/>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27" sqref="A27:F62"/>
    </sheetView>
  </sheetViews>
  <sheetFormatPr defaultRowHeight="14.25" x14ac:dyDescent="0.2"/>
  <cols>
    <col min="1" max="1" width="38.875" style="95" customWidth="1"/>
    <col min="2" max="2" width="25.625" customWidth="1"/>
    <col min="3" max="3" width="20" customWidth="1"/>
    <col min="4" max="4" width="18.875" customWidth="1"/>
    <col min="5" max="5" width="23.375" customWidth="1"/>
    <col min="6" max="6" width="18.875" style="95" customWidth="1"/>
    <col min="7" max="7" width="32.75" customWidth="1"/>
    <col min="11" max="11" width="24.25" customWidth="1"/>
  </cols>
  <sheetData>
    <row r="1" spans="1:32" hidden="1" x14ac:dyDescent="0.2">
      <c r="A1" s="92"/>
      <c r="B1" s="1"/>
      <c r="C1" s="1"/>
      <c r="D1" s="1"/>
      <c r="E1" s="1"/>
      <c r="F1" s="122"/>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idden="1" x14ac:dyDescent="0.2">
      <c r="A2" s="92"/>
      <c r="B2" s="1"/>
      <c r="C2" s="1"/>
      <c r="D2" s="1"/>
      <c r="E2" s="1"/>
      <c r="F2" s="122"/>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hidden="1" customHeight="1" x14ac:dyDescent="0.2">
      <c r="A3" s="295"/>
      <c r="B3" s="295"/>
      <c r="C3" s="295"/>
      <c r="D3" s="295"/>
      <c r="E3" s="35"/>
      <c r="F3" s="91"/>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hidden="1" customHeight="1" x14ac:dyDescent="0.2">
      <c r="A4" s="295"/>
      <c r="B4" s="295"/>
      <c r="C4" s="295"/>
      <c r="D4" s="295"/>
      <c r="E4" s="1"/>
      <c r="F4" s="122"/>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hidden="1" customHeight="1" x14ac:dyDescent="0.2">
      <c r="A5" s="295"/>
      <c r="B5" s="295"/>
      <c r="C5" s="295"/>
      <c r="D5" s="295"/>
      <c r="E5" s="1"/>
      <c r="F5" s="122"/>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hidden="1" customHeight="1" x14ac:dyDescent="0.2">
      <c r="A6" s="295"/>
      <c r="B6" s="295"/>
      <c r="C6" s="295"/>
      <c r="D6" s="295"/>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idden="1" x14ac:dyDescent="0.2">
      <c r="A7" s="93"/>
      <c r="B7" s="17"/>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idden="1" x14ac:dyDescent="0.2">
      <c r="A8" s="93"/>
      <c r="B8" s="17"/>
      <c r="C8" s="18"/>
      <c r="D8" s="18"/>
      <c r="E8" s="18"/>
      <c r="F8" s="18"/>
      <c r="H8" s="18"/>
      <c r="I8" s="18"/>
      <c r="J8" s="18"/>
      <c r="K8" s="18"/>
      <c r="L8" s="18"/>
      <c r="M8" s="18"/>
      <c r="N8" s="18"/>
      <c r="O8" s="18"/>
      <c r="P8" s="18"/>
      <c r="Q8" s="18"/>
      <c r="R8" s="18"/>
      <c r="S8" s="18"/>
      <c r="T8" s="18"/>
      <c r="U8" s="18"/>
      <c r="V8" s="18"/>
      <c r="W8" s="18"/>
      <c r="X8" s="18"/>
      <c r="Y8" s="18"/>
      <c r="Z8" s="18"/>
      <c r="AA8" s="18"/>
      <c r="AB8" s="18"/>
      <c r="AC8" s="18"/>
      <c r="AD8" s="18"/>
    </row>
    <row r="9" spans="1:32" ht="28.5" hidden="1" x14ac:dyDescent="0.2">
      <c r="A9" s="94" t="s">
        <v>42</v>
      </c>
      <c r="B9" s="19"/>
      <c r="C9" s="20" t="s">
        <v>19</v>
      </c>
      <c r="D9" s="20" t="s">
        <v>154</v>
      </c>
      <c r="E9" s="64" t="s">
        <v>153</v>
      </c>
      <c r="F9" s="88" t="s">
        <v>150</v>
      </c>
      <c r="G9" s="89"/>
      <c r="H9" s="18"/>
      <c r="I9" s="18"/>
      <c r="J9" s="18"/>
      <c r="K9" s="18"/>
      <c r="L9" s="18"/>
      <c r="M9" s="18"/>
      <c r="N9" s="18"/>
      <c r="O9" s="18"/>
      <c r="P9" s="18"/>
      <c r="Q9" s="18"/>
      <c r="R9" s="18"/>
      <c r="S9" s="18"/>
      <c r="T9" s="18"/>
      <c r="U9" s="18"/>
      <c r="V9" s="18"/>
      <c r="W9" s="18"/>
      <c r="X9" s="18"/>
      <c r="Y9" s="18"/>
      <c r="Z9" s="18"/>
      <c r="AA9" s="18"/>
      <c r="AB9" s="18"/>
      <c r="AC9" s="18"/>
      <c r="AD9" s="18"/>
    </row>
    <row r="10" spans="1:32" ht="143.25" hidden="1" customHeight="1" x14ac:dyDescent="0.2">
      <c r="A10" s="94">
        <v>9113</v>
      </c>
      <c r="B10" s="19"/>
      <c r="C10" s="21" t="s">
        <v>49</v>
      </c>
      <c r="D10" s="62" t="s">
        <v>53</v>
      </c>
      <c r="E10" s="62" t="s">
        <v>95</v>
      </c>
      <c r="F10" s="90" t="s">
        <v>151</v>
      </c>
      <c r="H10" s="18"/>
      <c r="I10" s="18"/>
      <c r="J10" s="18"/>
      <c r="K10" s="18"/>
      <c r="L10" s="18"/>
      <c r="M10" s="18"/>
      <c r="N10" s="18"/>
      <c r="O10" s="18"/>
      <c r="P10" s="18"/>
      <c r="Q10" s="18"/>
      <c r="R10" s="18"/>
      <c r="S10" s="18"/>
      <c r="T10" s="18"/>
      <c r="U10" s="18"/>
      <c r="V10" s="18"/>
      <c r="W10" s="18"/>
      <c r="X10" s="18"/>
      <c r="Y10" s="18"/>
      <c r="Z10" s="18"/>
      <c r="AA10" s="18"/>
      <c r="AB10" s="18"/>
      <c r="AC10" s="18"/>
      <c r="AD10" s="18"/>
    </row>
    <row r="11" spans="1:32" ht="78.599999999999994" hidden="1" customHeight="1" x14ac:dyDescent="0.2">
      <c r="A11" s="94">
        <v>9303</v>
      </c>
      <c r="B11" s="19"/>
      <c r="C11" s="21" t="s">
        <v>50</v>
      </c>
      <c r="D11" s="20" t="s">
        <v>54</v>
      </c>
      <c r="E11" s="62" t="s">
        <v>87</v>
      </c>
      <c r="F11" s="64"/>
      <c r="G11" s="64"/>
      <c r="H11" s="18"/>
      <c r="I11" s="18"/>
      <c r="J11" s="18"/>
      <c r="K11" s="18"/>
      <c r="L11" s="18"/>
      <c r="M11" s="18"/>
      <c r="N11" s="18"/>
      <c r="O11" s="18"/>
      <c r="P11" s="18"/>
      <c r="Q11" s="18"/>
      <c r="R11" s="18"/>
      <c r="S11" s="18"/>
      <c r="T11" s="18"/>
      <c r="U11" s="18"/>
      <c r="V11" s="18"/>
      <c r="W11" s="18"/>
      <c r="X11" s="18"/>
      <c r="Y11" s="18"/>
      <c r="Z11" s="18"/>
      <c r="AA11" s="18"/>
      <c r="AB11" s="18"/>
      <c r="AC11" s="18"/>
      <c r="AD11" s="18"/>
    </row>
    <row r="12" spans="1:32" ht="78.599999999999994" hidden="1" customHeight="1" x14ac:dyDescent="0.2">
      <c r="F12" s="95" t="s">
        <v>152</v>
      </c>
      <c r="H12" s="18"/>
      <c r="I12" s="18"/>
      <c r="J12" s="18"/>
      <c r="K12" s="18"/>
      <c r="L12" s="18"/>
      <c r="M12" s="18"/>
      <c r="N12" s="18"/>
      <c r="O12" s="18"/>
      <c r="P12" s="18"/>
      <c r="Q12" s="18"/>
      <c r="R12" s="18"/>
      <c r="S12" s="18"/>
      <c r="T12" s="18"/>
      <c r="U12" s="18"/>
      <c r="V12" s="18"/>
      <c r="W12" s="18"/>
      <c r="X12" s="18"/>
      <c r="Y12" s="18"/>
      <c r="Z12" s="18"/>
      <c r="AA12" s="18"/>
      <c r="AB12" s="18"/>
      <c r="AC12" s="18"/>
      <c r="AD12" s="18"/>
    </row>
    <row r="13" spans="1:32" ht="28.5" hidden="1" x14ac:dyDescent="0.2">
      <c r="A13" s="94" t="s">
        <v>42</v>
      </c>
      <c r="B13" s="19"/>
      <c r="C13" s="20" t="s">
        <v>19</v>
      </c>
      <c r="D13" s="20" t="s">
        <v>139</v>
      </c>
      <c r="E13" s="64" t="s">
        <v>140</v>
      </c>
      <c r="F13" s="82" t="s">
        <v>146</v>
      </c>
      <c r="G13" s="82" t="s">
        <v>147</v>
      </c>
      <c r="H13" s="18"/>
      <c r="I13" s="18"/>
      <c r="J13" s="18"/>
      <c r="K13" s="18"/>
      <c r="L13" s="18"/>
      <c r="M13" s="18"/>
      <c r="N13" s="18"/>
      <c r="O13" s="18"/>
      <c r="P13" s="18"/>
      <c r="Q13" s="18"/>
      <c r="R13" s="18"/>
      <c r="S13" s="18"/>
      <c r="T13" s="18"/>
      <c r="U13" s="18"/>
      <c r="V13" s="18"/>
      <c r="W13" s="18"/>
      <c r="X13" s="18"/>
      <c r="Y13" s="18"/>
      <c r="Z13" s="18"/>
      <c r="AA13" s="18"/>
      <c r="AB13" s="18"/>
      <c r="AC13" s="18"/>
      <c r="AD13" s="18"/>
    </row>
    <row r="14" spans="1:32" ht="102" hidden="1" customHeight="1" x14ac:dyDescent="0.2">
      <c r="A14" s="94">
        <v>9420</v>
      </c>
      <c r="B14" s="19"/>
      <c r="C14" s="21" t="s">
        <v>51</v>
      </c>
      <c r="D14" s="20" t="s">
        <v>136</v>
      </c>
      <c r="E14" s="20" t="s">
        <v>129</v>
      </c>
      <c r="F14" s="81" t="s">
        <v>138</v>
      </c>
      <c r="G14" s="81" t="s">
        <v>130</v>
      </c>
      <c r="H14" s="18"/>
      <c r="I14" s="18"/>
      <c r="J14" s="18"/>
      <c r="K14" s="18"/>
      <c r="L14" s="18"/>
      <c r="M14" s="18"/>
      <c r="N14" s="18"/>
      <c r="O14" s="18"/>
      <c r="P14" s="18"/>
      <c r="Q14" s="18"/>
      <c r="R14" s="18"/>
      <c r="S14" s="18"/>
      <c r="T14" s="18"/>
      <c r="U14" s="18"/>
      <c r="V14" s="18"/>
      <c r="W14" s="18"/>
      <c r="X14" s="18"/>
      <c r="Y14" s="18"/>
      <c r="Z14" s="18"/>
      <c r="AA14" s="18"/>
      <c r="AB14" s="18"/>
      <c r="AC14" s="18"/>
      <c r="AD14" s="18"/>
    </row>
    <row r="15" spans="1:32" ht="102" hidden="1" customHeight="1" x14ac:dyDescent="0.2">
      <c r="A15" s="96"/>
      <c r="B15" s="83"/>
      <c r="C15" s="84"/>
      <c r="D15" s="85"/>
      <c r="E15" s="85"/>
      <c r="F15" s="86"/>
      <c r="G15" s="86"/>
      <c r="H15" s="18"/>
      <c r="I15" s="18"/>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
      <c r="A16" s="295" t="s">
        <v>161</v>
      </c>
      <c r="B16" s="295"/>
      <c r="C16" s="295"/>
      <c r="D16" s="295"/>
      <c r="E16" s="295"/>
      <c r="F16" s="295"/>
      <c r="G16" s="35"/>
      <c r="H16" s="35"/>
      <c r="I16" s="35"/>
      <c r="K16" s="18"/>
    </row>
    <row r="18" spans="1:6" ht="20.45" customHeight="1" x14ac:dyDescent="0.2">
      <c r="A18" s="97" t="s">
        <v>131</v>
      </c>
      <c r="B18" s="71"/>
      <c r="C18" s="72"/>
      <c r="D18" s="72"/>
      <c r="E18" s="72"/>
      <c r="F18" s="123"/>
    </row>
    <row r="19" spans="1:6" ht="20.45" hidden="1" customHeight="1" x14ac:dyDescent="0.2">
      <c r="A19" s="97"/>
      <c r="B19" s="71"/>
      <c r="C19" s="72"/>
      <c r="D19" s="72"/>
      <c r="E19" s="72"/>
      <c r="F19" s="123"/>
    </row>
    <row r="20" spans="1:6" ht="20.45" hidden="1" customHeight="1" thickBot="1" x14ac:dyDescent="0.25">
      <c r="A20" s="97" t="s">
        <v>135</v>
      </c>
      <c r="B20" s="71"/>
      <c r="C20" s="72"/>
      <c r="D20" s="72"/>
      <c r="E20" s="72"/>
      <c r="F20" s="123"/>
    </row>
    <row r="21" spans="1:6" ht="22.15" hidden="1" customHeight="1" thickBot="1" x14ac:dyDescent="0.25">
      <c r="A21" s="94" t="s">
        <v>52</v>
      </c>
      <c r="B21" s="64" t="s">
        <v>145</v>
      </c>
      <c r="C21" s="63" t="s">
        <v>112</v>
      </c>
      <c r="E21" s="72"/>
      <c r="F21" s="123"/>
    </row>
    <row r="22" spans="1:6" ht="148.9" hidden="1" customHeight="1" thickBot="1" x14ac:dyDescent="0.25">
      <c r="A22" s="94" t="s">
        <v>141</v>
      </c>
      <c r="B22" s="62" t="s">
        <v>142</v>
      </c>
      <c r="C22" s="65">
        <v>1.5E-3</v>
      </c>
      <c r="E22" s="72"/>
      <c r="F22" s="123"/>
    </row>
    <row r="23" spans="1:6" ht="22.15" hidden="1" customHeight="1" thickBot="1" x14ac:dyDescent="0.25">
      <c r="A23" s="94"/>
      <c r="B23" s="64"/>
      <c r="C23" s="63"/>
      <c r="E23" s="72"/>
      <c r="F23" s="123"/>
    </row>
    <row r="24" spans="1:6" ht="20.45" hidden="1" customHeight="1" thickBot="1" x14ac:dyDescent="0.25">
      <c r="A24" s="97" t="s">
        <v>137</v>
      </c>
      <c r="B24" s="71"/>
      <c r="C24" s="72"/>
      <c r="D24" s="72"/>
      <c r="E24" s="72"/>
      <c r="F24" s="123"/>
    </row>
    <row r="25" spans="1:6" ht="20.45" customHeight="1" x14ac:dyDescent="0.2">
      <c r="A25" s="97"/>
      <c r="B25" s="71"/>
      <c r="C25" s="72"/>
      <c r="D25" s="72"/>
      <c r="E25" s="72"/>
      <c r="F25" s="123"/>
    </row>
    <row r="26" spans="1:6" ht="53.45" customHeight="1" thickBot="1" x14ac:dyDescent="0.25">
      <c r="A26" s="265" t="s">
        <v>2</v>
      </c>
      <c r="B26" s="266" t="s">
        <v>229</v>
      </c>
      <c r="C26" s="266" t="s">
        <v>160</v>
      </c>
      <c r="D26" s="267" t="s">
        <v>3</v>
      </c>
      <c r="E26" s="268" t="s">
        <v>125</v>
      </c>
      <c r="F26" s="269" t="s">
        <v>4</v>
      </c>
    </row>
    <row r="27" spans="1:6" ht="39.6" customHeight="1" x14ac:dyDescent="0.2">
      <c r="A27" s="103" t="s">
        <v>5</v>
      </c>
      <c r="B27" s="175">
        <v>0.3347</v>
      </c>
      <c r="C27" s="175">
        <v>0.35</v>
      </c>
      <c r="D27" s="73" t="s">
        <v>6</v>
      </c>
      <c r="E27" s="74" t="s">
        <v>134</v>
      </c>
      <c r="F27" s="112" t="s">
        <v>73</v>
      </c>
    </row>
    <row r="28" spans="1:6" ht="26.45" customHeight="1" x14ac:dyDescent="0.2">
      <c r="A28" s="104" t="s">
        <v>7</v>
      </c>
      <c r="B28" s="175">
        <v>0.31269999999999998</v>
      </c>
      <c r="C28" s="175">
        <v>0.3</v>
      </c>
      <c r="D28" s="75" t="s">
        <v>8</v>
      </c>
      <c r="E28" s="76" t="s">
        <v>133</v>
      </c>
      <c r="F28" s="113" t="s">
        <v>74</v>
      </c>
    </row>
    <row r="29" spans="1:6" ht="38.25" x14ac:dyDescent="0.2">
      <c r="A29" s="177" t="s">
        <v>9</v>
      </c>
      <c r="B29" s="175">
        <v>0.24690000000000001</v>
      </c>
      <c r="C29" s="175">
        <v>0.24</v>
      </c>
      <c r="D29" s="174" t="s">
        <v>8</v>
      </c>
      <c r="E29" s="173" t="s">
        <v>83</v>
      </c>
      <c r="F29" s="176" t="s">
        <v>130</v>
      </c>
    </row>
    <row r="30" spans="1:6" ht="15.6" customHeight="1" x14ac:dyDescent="0.2">
      <c r="A30" s="270" t="s">
        <v>234</v>
      </c>
      <c r="B30" s="271" t="s">
        <v>234</v>
      </c>
      <c r="C30" s="271" t="s">
        <v>234</v>
      </c>
      <c r="D30" s="272" t="s">
        <v>234</v>
      </c>
      <c r="E30" s="273" t="s">
        <v>234</v>
      </c>
      <c r="F30" s="274" t="s">
        <v>234</v>
      </c>
    </row>
    <row r="31" spans="1:6" ht="21.6" customHeight="1" x14ac:dyDescent="0.2">
      <c r="A31" s="105" t="s">
        <v>60</v>
      </c>
      <c r="B31" s="275" t="s">
        <v>234</v>
      </c>
      <c r="C31" s="275" t="s">
        <v>234</v>
      </c>
      <c r="D31" s="276" t="s">
        <v>234</v>
      </c>
      <c r="E31" s="277" t="s">
        <v>234</v>
      </c>
      <c r="F31" s="278" t="s">
        <v>234</v>
      </c>
    </row>
    <row r="32" spans="1:6" ht="31.5" customHeight="1" x14ac:dyDescent="0.2">
      <c r="A32" s="177" t="s">
        <v>67</v>
      </c>
      <c r="B32" s="175">
        <v>0</v>
      </c>
      <c r="C32" s="175">
        <v>0.05</v>
      </c>
      <c r="D32" s="174" t="s">
        <v>6</v>
      </c>
      <c r="E32" s="173" t="s">
        <v>72</v>
      </c>
      <c r="F32" s="176" t="s">
        <v>76</v>
      </c>
    </row>
    <row r="33" spans="1:6" x14ac:dyDescent="0.2">
      <c r="A33" s="104" t="s">
        <v>68</v>
      </c>
      <c r="B33" s="118">
        <v>0</v>
      </c>
      <c r="C33" s="118">
        <v>0.05</v>
      </c>
      <c r="D33" s="75" t="s">
        <v>6</v>
      </c>
      <c r="E33" s="76" t="s">
        <v>72</v>
      </c>
      <c r="F33" s="113" t="s">
        <v>77</v>
      </c>
    </row>
    <row r="34" spans="1:6" ht="26.45" customHeight="1" x14ac:dyDescent="0.2">
      <c r="A34" s="104" t="s">
        <v>69</v>
      </c>
      <c r="B34" s="118">
        <v>0</v>
      </c>
      <c r="C34" s="118">
        <v>0.05</v>
      </c>
      <c r="D34" s="75" t="s">
        <v>6</v>
      </c>
      <c r="E34" s="76" t="s">
        <v>72</v>
      </c>
      <c r="F34" s="113" t="s">
        <v>78</v>
      </c>
    </row>
    <row r="35" spans="1:6" ht="26.45" customHeight="1" x14ac:dyDescent="0.2">
      <c r="A35" s="104" t="s">
        <v>70</v>
      </c>
      <c r="B35" s="118">
        <v>0.15440000000000001</v>
      </c>
      <c r="C35" s="118">
        <v>0.15</v>
      </c>
      <c r="D35" s="75" t="s">
        <v>6</v>
      </c>
      <c r="E35" s="76" t="s">
        <v>126</v>
      </c>
      <c r="F35" s="113" t="s">
        <v>78</v>
      </c>
    </row>
    <row r="36" spans="1:6" ht="15" thickBot="1" x14ac:dyDescent="0.25">
      <c r="A36" s="106" t="s">
        <v>71</v>
      </c>
      <c r="B36" s="119">
        <v>0</v>
      </c>
      <c r="C36" s="119">
        <v>0.05</v>
      </c>
      <c r="D36" s="77" t="s">
        <v>6</v>
      </c>
      <c r="E36" s="78" t="s">
        <v>72</v>
      </c>
      <c r="F36" s="279" t="s">
        <v>234</v>
      </c>
    </row>
    <row r="37" spans="1:6" ht="15" thickBot="1" x14ac:dyDescent="0.25">
      <c r="A37" s="107" t="s">
        <v>10</v>
      </c>
      <c r="B37" s="120">
        <f>SUM(B27:B36)</f>
        <v>1.0487</v>
      </c>
      <c r="C37" s="120">
        <f>SUM(C27:C36)</f>
        <v>1.24</v>
      </c>
      <c r="D37" s="280" t="s">
        <v>234</v>
      </c>
      <c r="E37" s="281" t="s">
        <v>234</v>
      </c>
      <c r="F37" s="282" t="s">
        <v>234</v>
      </c>
    </row>
    <row r="38" spans="1:6" ht="27" customHeight="1" thickBot="1" x14ac:dyDescent="0.25">
      <c r="A38" s="108" t="s">
        <v>11</v>
      </c>
      <c r="B38" s="121">
        <v>0.13150000000000001</v>
      </c>
      <c r="C38" s="121">
        <v>0.15</v>
      </c>
      <c r="D38" s="109" t="s">
        <v>8</v>
      </c>
      <c r="E38" s="110" t="s">
        <v>127</v>
      </c>
      <c r="F38" s="114" t="s">
        <v>79</v>
      </c>
    </row>
    <row r="39" spans="1:6" hidden="1" x14ac:dyDescent="0.2">
      <c r="A39" s="98" t="s">
        <v>128</v>
      </c>
      <c r="B39" s="283" t="s">
        <v>234</v>
      </c>
      <c r="C39" s="283" t="s">
        <v>234</v>
      </c>
      <c r="D39" s="283" t="s">
        <v>234</v>
      </c>
      <c r="E39" s="283" t="s">
        <v>234</v>
      </c>
      <c r="F39" s="284" t="s">
        <v>234</v>
      </c>
    </row>
    <row r="40" spans="1:6" x14ac:dyDescent="0.2">
      <c r="A40" s="44" t="s">
        <v>231</v>
      </c>
      <c r="B40" s="183">
        <v>2E-3</v>
      </c>
      <c r="C40" s="283" t="s">
        <v>234</v>
      </c>
      <c r="D40" s="283" t="s">
        <v>234</v>
      </c>
      <c r="E40" s="283" t="s">
        <v>234</v>
      </c>
      <c r="F40" s="284" t="s">
        <v>234</v>
      </c>
    </row>
    <row r="41" spans="1:6" x14ac:dyDescent="0.2">
      <c r="A41" s="285" t="s">
        <v>234</v>
      </c>
      <c r="B41" s="214" t="s">
        <v>234</v>
      </c>
      <c r="C41" s="214" t="s">
        <v>234</v>
      </c>
      <c r="D41" s="214" t="s">
        <v>234</v>
      </c>
      <c r="E41" s="214" t="s">
        <v>234</v>
      </c>
      <c r="F41" s="285" t="s">
        <v>234</v>
      </c>
    </row>
    <row r="42" spans="1:6" ht="18" x14ac:dyDescent="0.2">
      <c r="A42" s="97" t="s">
        <v>132</v>
      </c>
      <c r="B42" s="286" t="s">
        <v>234</v>
      </c>
      <c r="C42" s="214" t="s">
        <v>234</v>
      </c>
      <c r="D42" s="214" t="s">
        <v>234</v>
      </c>
      <c r="E42" s="214" t="s">
        <v>234</v>
      </c>
      <c r="F42" s="285" t="s">
        <v>234</v>
      </c>
    </row>
    <row r="43" spans="1:6" ht="18" hidden="1" x14ac:dyDescent="0.2">
      <c r="A43" s="287" t="s">
        <v>234</v>
      </c>
      <c r="B43" s="286" t="s">
        <v>234</v>
      </c>
      <c r="C43" s="214" t="s">
        <v>234</v>
      </c>
      <c r="D43" s="214" t="s">
        <v>234</v>
      </c>
      <c r="E43" s="214" t="s">
        <v>234</v>
      </c>
      <c r="F43" s="285" t="s">
        <v>234</v>
      </c>
    </row>
    <row r="44" spans="1:6" ht="18" hidden="1" x14ac:dyDescent="0.2">
      <c r="A44" s="97" t="s">
        <v>135</v>
      </c>
      <c r="B44" s="286" t="s">
        <v>234</v>
      </c>
      <c r="C44" s="214" t="s">
        <v>234</v>
      </c>
      <c r="D44" s="214" t="s">
        <v>234</v>
      </c>
      <c r="E44" s="214" t="s">
        <v>234</v>
      </c>
      <c r="F44" s="285" t="s">
        <v>234</v>
      </c>
    </row>
    <row r="45" spans="1:6" hidden="1" x14ac:dyDescent="0.2">
      <c r="A45" s="94" t="s">
        <v>52</v>
      </c>
      <c r="B45" s="288" t="s">
        <v>234</v>
      </c>
      <c r="C45" s="64" t="s">
        <v>145</v>
      </c>
      <c r="D45" s="63" t="s">
        <v>112</v>
      </c>
      <c r="E45" s="214" t="s">
        <v>234</v>
      </c>
      <c r="F45" s="285" t="s">
        <v>234</v>
      </c>
    </row>
    <row r="46" spans="1:6" ht="171" hidden="1" x14ac:dyDescent="0.2">
      <c r="A46" s="94" t="s">
        <v>143</v>
      </c>
      <c r="B46" s="288" t="s">
        <v>234</v>
      </c>
      <c r="C46" s="62" t="s">
        <v>144</v>
      </c>
      <c r="D46" s="65">
        <v>1.5E-3</v>
      </c>
      <c r="E46" s="214" t="s">
        <v>234</v>
      </c>
      <c r="F46" s="285" t="s">
        <v>234</v>
      </c>
    </row>
    <row r="47" spans="1:6" hidden="1" x14ac:dyDescent="0.2">
      <c r="A47" s="285" t="s">
        <v>234</v>
      </c>
      <c r="B47" s="214" t="s">
        <v>234</v>
      </c>
      <c r="C47" s="214" t="s">
        <v>234</v>
      </c>
      <c r="D47" s="214" t="s">
        <v>234</v>
      </c>
      <c r="E47" s="214" t="s">
        <v>234</v>
      </c>
      <c r="F47" s="285" t="s">
        <v>234</v>
      </c>
    </row>
    <row r="48" spans="1:6" ht="18" hidden="1" x14ac:dyDescent="0.2">
      <c r="A48" s="97" t="s">
        <v>137</v>
      </c>
      <c r="B48" s="286" t="s">
        <v>234</v>
      </c>
      <c r="C48" s="214" t="s">
        <v>234</v>
      </c>
      <c r="D48" s="214" t="s">
        <v>234</v>
      </c>
      <c r="E48" s="214" t="s">
        <v>234</v>
      </c>
      <c r="F48" s="285" t="s">
        <v>234</v>
      </c>
    </row>
    <row r="49" spans="1:6" ht="15" thickBot="1" x14ac:dyDescent="0.25">
      <c r="A49" s="285" t="s">
        <v>234</v>
      </c>
      <c r="B49" s="214" t="s">
        <v>234</v>
      </c>
      <c r="C49" s="236" t="s">
        <v>234</v>
      </c>
      <c r="D49" s="236" t="s">
        <v>234</v>
      </c>
      <c r="E49" s="236" t="s">
        <v>234</v>
      </c>
      <c r="F49" s="289" t="s">
        <v>234</v>
      </c>
    </row>
    <row r="50" spans="1:6" ht="15" thickBot="1" x14ac:dyDescent="0.25">
      <c r="A50" s="99" t="s">
        <v>2</v>
      </c>
      <c r="B50" s="111" t="s">
        <v>229</v>
      </c>
      <c r="C50" s="100" t="s">
        <v>160</v>
      </c>
      <c r="D50" s="101" t="s">
        <v>3</v>
      </c>
      <c r="E50" s="102" t="s">
        <v>125</v>
      </c>
      <c r="F50" s="124" t="s">
        <v>4</v>
      </c>
    </row>
    <row r="51" spans="1:6" x14ac:dyDescent="0.2">
      <c r="A51" s="103" t="s">
        <v>5</v>
      </c>
      <c r="B51" s="175">
        <v>0.28970000000000001</v>
      </c>
      <c r="C51" s="175">
        <v>0.3</v>
      </c>
      <c r="D51" s="73" t="s">
        <v>6</v>
      </c>
      <c r="E51" s="74" t="s">
        <v>110</v>
      </c>
      <c r="F51" s="112" t="s">
        <v>73</v>
      </c>
    </row>
    <row r="52" spans="1:6" x14ac:dyDescent="0.2">
      <c r="A52" s="104" t="s">
        <v>7</v>
      </c>
      <c r="B52" s="175">
        <v>0.2646</v>
      </c>
      <c r="C52" s="175">
        <v>0.25</v>
      </c>
      <c r="D52" s="75" t="s">
        <v>8</v>
      </c>
      <c r="E52" s="76" t="s">
        <v>84</v>
      </c>
      <c r="F52" s="113" t="s">
        <v>74</v>
      </c>
    </row>
    <row r="53" spans="1:6" ht="38.25" x14ac:dyDescent="0.2">
      <c r="A53" s="177" t="s">
        <v>9</v>
      </c>
      <c r="B53" s="175">
        <v>0.40970000000000001</v>
      </c>
      <c r="C53" s="175">
        <v>0.45</v>
      </c>
      <c r="D53" s="174" t="s">
        <v>8</v>
      </c>
      <c r="E53" s="173" t="s">
        <v>85</v>
      </c>
      <c r="F53" s="176" t="s">
        <v>130</v>
      </c>
    </row>
    <row r="54" spans="1:6" x14ac:dyDescent="0.2">
      <c r="A54" s="270" t="s">
        <v>234</v>
      </c>
      <c r="B54" s="271" t="s">
        <v>234</v>
      </c>
      <c r="C54" s="271" t="s">
        <v>234</v>
      </c>
      <c r="D54" s="272" t="s">
        <v>234</v>
      </c>
      <c r="E54" s="273" t="s">
        <v>234</v>
      </c>
      <c r="F54" s="274" t="s">
        <v>234</v>
      </c>
    </row>
    <row r="55" spans="1:6" x14ac:dyDescent="0.2">
      <c r="A55" s="105" t="s">
        <v>60</v>
      </c>
      <c r="B55" s="275" t="s">
        <v>234</v>
      </c>
      <c r="C55" s="275" t="s">
        <v>234</v>
      </c>
      <c r="D55" s="276" t="s">
        <v>234</v>
      </c>
      <c r="E55" s="277" t="s">
        <v>234</v>
      </c>
      <c r="F55" s="278" t="s">
        <v>234</v>
      </c>
    </row>
    <row r="56" spans="1:6" ht="38.25" x14ac:dyDescent="0.2">
      <c r="A56" s="177" t="s">
        <v>67</v>
      </c>
      <c r="B56" s="175">
        <v>0</v>
      </c>
      <c r="C56" s="175">
        <v>0.05</v>
      </c>
      <c r="D56" s="174" t="s">
        <v>6</v>
      </c>
      <c r="E56" s="173" t="s">
        <v>72</v>
      </c>
      <c r="F56" s="176" t="s">
        <v>76</v>
      </c>
    </row>
    <row r="57" spans="1:6" x14ac:dyDescent="0.2">
      <c r="A57" s="104" t="s">
        <v>68</v>
      </c>
      <c r="B57" s="118">
        <v>0</v>
      </c>
      <c r="C57" s="118">
        <v>0.05</v>
      </c>
      <c r="D57" s="75" t="s">
        <v>6</v>
      </c>
      <c r="E57" s="76" t="s">
        <v>72</v>
      </c>
      <c r="F57" s="113" t="s">
        <v>77</v>
      </c>
    </row>
    <row r="58" spans="1:6" x14ac:dyDescent="0.2">
      <c r="A58" s="104" t="s">
        <v>69</v>
      </c>
      <c r="B58" s="118">
        <v>0</v>
      </c>
      <c r="C58" s="118">
        <v>0.05</v>
      </c>
      <c r="D58" s="75" t="s">
        <v>6</v>
      </c>
      <c r="E58" s="76" t="s">
        <v>72</v>
      </c>
      <c r="F58" s="113" t="s">
        <v>78</v>
      </c>
    </row>
    <row r="59" spans="1:6" x14ac:dyDescent="0.2">
      <c r="A59" s="104" t="s">
        <v>70</v>
      </c>
      <c r="B59" s="118">
        <v>0.1328</v>
      </c>
      <c r="C59" s="118">
        <v>0.15</v>
      </c>
      <c r="D59" s="75" t="s">
        <v>6</v>
      </c>
      <c r="E59" s="76" t="s">
        <v>126</v>
      </c>
      <c r="F59" s="113" t="s">
        <v>78</v>
      </c>
    </row>
    <row r="60" spans="1:6" ht="15" thickBot="1" x14ac:dyDescent="0.25">
      <c r="A60" s="106" t="s">
        <v>71</v>
      </c>
      <c r="B60" s="119">
        <v>0</v>
      </c>
      <c r="C60" s="119">
        <v>0.05</v>
      </c>
      <c r="D60" s="77" t="s">
        <v>6</v>
      </c>
      <c r="E60" s="78" t="s">
        <v>72</v>
      </c>
      <c r="F60" s="279" t="s">
        <v>234</v>
      </c>
    </row>
    <row r="61" spans="1:6" ht="15" thickBot="1" x14ac:dyDescent="0.25">
      <c r="A61" s="107" t="s">
        <v>10</v>
      </c>
      <c r="B61" s="120">
        <f>SUM(B51:B60)</f>
        <v>1.0968</v>
      </c>
      <c r="C61" s="120">
        <v>1.0964</v>
      </c>
      <c r="D61" s="280" t="s">
        <v>234</v>
      </c>
      <c r="E61" s="79" t="s">
        <v>80</v>
      </c>
      <c r="F61" s="282" t="s">
        <v>234</v>
      </c>
    </row>
    <row r="62" spans="1:6" ht="15" thickBot="1" x14ac:dyDescent="0.25">
      <c r="A62" s="108" t="s">
        <v>11</v>
      </c>
      <c r="B62" s="121">
        <v>0.20580000000000001</v>
      </c>
      <c r="C62" s="121">
        <v>0.2</v>
      </c>
      <c r="D62" s="109" t="s">
        <v>8</v>
      </c>
      <c r="E62" s="110" t="s">
        <v>15</v>
      </c>
      <c r="F62" s="114" t="s">
        <v>79</v>
      </c>
    </row>
    <row r="63" spans="1:6" hidden="1" x14ac:dyDescent="0.2">
      <c r="A63" s="98" t="s">
        <v>128</v>
      </c>
      <c r="B63" s="17"/>
      <c r="C63" s="17"/>
      <c r="D63" s="17"/>
      <c r="E63" s="17"/>
      <c r="F63" s="18"/>
    </row>
    <row r="64" spans="1:6" x14ac:dyDescent="0.2">
      <c r="A64" s="44" t="s">
        <v>231</v>
      </c>
      <c r="B64" s="181">
        <v>2E-3</v>
      </c>
    </row>
    <row r="66" spans="1:7" ht="18" x14ac:dyDescent="0.2">
      <c r="C66" s="71"/>
      <c r="D66" s="72"/>
      <c r="E66" s="72"/>
      <c r="F66" s="123"/>
      <c r="G66" s="72"/>
    </row>
    <row r="67" spans="1:7" x14ac:dyDescent="0.2">
      <c r="C67" s="72"/>
      <c r="D67" s="72"/>
      <c r="E67" s="72"/>
      <c r="F67" s="123"/>
      <c r="G67" s="72"/>
    </row>
    <row r="71" spans="1:7" x14ac:dyDescent="0.2">
      <c r="A71" s="293" t="s">
        <v>55</v>
      </c>
      <c r="B71" s="293"/>
      <c r="C71" s="293"/>
      <c r="D71" s="293"/>
      <c r="E71" s="293"/>
    </row>
    <row r="72" spans="1:7" ht="13.9" customHeight="1" x14ac:dyDescent="0.2">
      <c r="A72" s="319" t="s">
        <v>56</v>
      </c>
      <c r="B72" s="319"/>
      <c r="C72" s="319"/>
      <c r="D72" s="319"/>
      <c r="E72" s="319"/>
    </row>
    <row r="10000" spans="52:52" x14ac:dyDescent="0.2">
      <c r="AZ10000">
        <v>1</v>
      </c>
    </row>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7_17_0_2024_1</dc:title>
  <dc:creator>Adi Cohen</dc:creator>
  <cp:lastModifiedBy>Artiom Zelensky</cp:lastModifiedBy>
  <cp:lastPrinted>2023-10-18T09:42:58Z</cp:lastPrinted>
  <dcterms:created xsi:type="dcterms:W3CDTF">2019-11-21T10:57:46Z</dcterms:created>
  <dcterms:modified xsi:type="dcterms:W3CDTF">2024-02-01T13:13:37Z</dcterms:modified>
  <dc:language>עברית</dc:language>
</cp:coreProperties>
</file>