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drawings/drawing4.xml" ContentType="application/vnd.openxmlformats-officedocument.drawing+xml"/>
  <Override PartName="/xl/tables/table20.xml" ContentType="application/vnd.openxmlformats-officedocument.spreadsheetml.table+xml"/>
  <Override PartName="/xl/tables/table2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mc:AlternateContent xmlns:mc="http://schemas.openxmlformats.org/markup-compatibility/2006">
    <mc:Choice Requires="x15">
      <x15ac:absPath xmlns:x15ac="http://schemas.microsoft.com/office/spreadsheetml/2010/11/ac" url="C:\Users\m_artiomz\Desktop\New folder\"/>
    </mc:Choice>
  </mc:AlternateContent>
  <xr:revisionPtr revIDLastSave="0" documentId="13_ncr:1_{A8536EE4-4197-40AF-B9B4-668D04012533}" xr6:coauthVersionLast="36" xr6:coauthVersionMax="47" xr10:uidLastSave="{00000000-0000-0000-0000-000000000000}"/>
  <bookViews>
    <workbookView xWindow="28680" yWindow="-900" windowWidth="29040" windowHeight="15840" xr2:uid="{00000000-000D-0000-FFFF-FFFF00000000}"/>
  </bookViews>
  <sheets>
    <sheet name="תוכן" sheetId="4" r:id="rId1"/>
    <sheet name="מסלולים מתמחים" sheetId="2" state="hidden" r:id="rId2"/>
    <sheet name="מסלולים כלליים" sheetId="1" r:id="rId3"/>
    <sheet name="מסלולים  מתמחים" sheetId="6" r:id="rId4"/>
    <sheet name="מסלולים עוקבי מדדים" sheetId="7" r:id="rId5"/>
    <sheet name="חיסכון לכל ילד" sheetId="5" r:id="rId6"/>
  </sheets>
  <definedNames>
    <definedName name="_xlnm._FilterDatabase" localSheetId="4" hidden="1">'מסלולים עוקבי מדדים'!$B$37:$F$37</definedName>
    <definedName name="_xlnm.Print_Area" localSheetId="3">'מסלולים  מתמחים'!$B$55:$X$64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0" i="6" l="1"/>
  <c r="I30" i="6"/>
  <c r="I25" i="6"/>
  <c r="J25" i="6"/>
  <c r="J24" i="6"/>
  <c r="I24" i="6"/>
  <c r="J58" i="6"/>
  <c r="I58" i="6"/>
  <c r="I59" i="6"/>
  <c r="J59" i="6"/>
  <c r="J60" i="6"/>
  <c r="I60" i="6"/>
  <c r="G54" i="7"/>
  <c r="I44" i="7"/>
  <c r="J44" i="7"/>
  <c r="G43" i="7"/>
  <c r="I30" i="7"/>
  <c r="G32" i="7"/>
  <c r="I29" i="7"/>
  <c r="I17" i="7"/>
  <c r="J22" i="7"/>
  <c r="I22" i="7"/>
  <c r="J20" i="7"/>
  <c r="I20" i="7"/>
  <c r="J18" i="7"/>
  <c r="I18" i="7"/>
  <c r="J11" i="7"/>
  <c r="I11" i="7"/>
  <c r="J8" i="7"/>
  <c r="I8" i="7"/>
  <c r="J7" i="7"/>
  <c r="I7" i="7"/>
  <c r="G10" i="7"/>
  <c r="J6" i="7"/>
  <c r="I6" i="7"/>
  <c r="G21" i="7"/>
  <c r="I114" i="6" l="1"/>
  <c r="J143" i="6"/>
  <c r="I143" i="6"/>
  <c r="I142" i="6"/>
  <c r="J142" i="6"/>
  <c r="I140" i="6"/>
  <c r="J129" i="6" l="1"/>
  <c r="I129" i="6"/>
  <c r="J120" i="6"/>
  <c r="I120" i="6"/>
  <c r="J116" i="6"/>
  <c r="I115" i="6"/>
  <c r="J115" i="6"/>
  <c r="J113" i="6"/>
  <c r="I113" i="6"/>
  <c r="I105" i="6"/>
  <c r="G106" i="6"/>
  <c r="I91" i="6"/>
  <c r="J96" i="6"/>
  <c r="I96" i="6"/>
  <c r="J94" i="6"/>
  <c r="I94" i="6"/>
  <c r="J93" i="6"/>
  <c r="I93" i="6"/>
  <c r="J92" i="6"/>
  <c r="I92" i="6"/>
  <c r="J91" i="6"/>
  <c r="J73" i="6"/>
  <c r="I73" i="6"/>
  <c r="J71" i="6"/>
  <c r="I71" i="6"/>
  <c r="J70" i="6"/>
  <c r="I70" i="6"/>
  <c r="J69" i="6"/>
  <c r="I69" i="6"/>
  <c r="J68" i="6"/>
  <c r="I68" i="6"/>
  <c r="G95" i="6"/>
  <c r="G32" i="6" l="1"/>
  <c r="J6" i="6"/>
  <c r="I6" i="6"/>
  <c r="G144" i="6"/>
  <c r="G133" i="6"/>
  <c r="G122" i="6"/>
  <c r="G84" i="6"/>
  <c r="G72" i="6"/>
  <c r="G61" i="6"/>
  <c r="G49" i="6"/>
  <c r="G15" i="6"/>
  <c r="F15" i="6"/>
  <c r="F22" i="1"/>
  <c r="F41" i="1"/>
  <c r="F40" i="1"/>
  <c r="F78" i="1"/>
  <c r="F59" i="1"/>
  <c r="F56" i="1"/>
  <c r="F37" i="1"/>
  <c r="J55" i="7" l="1"/>
  <c r="I55" i="7"/>
  <c r="E54" i="7"/>
  <c r="D54" i="7"/>
  <c r="C54" i="7"/>
  <c r="J53" i="7"/>
  <c r="I53" i="7"/>
  <c r="J51" i="7"/>
  <c r="I51" i="7"/>
  <c r="J50" i="7"/>
  <c r="I50" i="7"/>
  <c r="C10" i="7" l="1"/>
  <c r="J9" i="7"/>
  <c r="I9" i="7"/>
  <c r="J33" i="7"/>
  <c r="I33" i="7"/>
  <c r="F32" i="7"/>
  <c r="J31" i="7"/>
  <c r="I31" i="7"/>
  <c r="J30" i="7"/>
  <c r="J29" i="7"/>
  <c r="F21" i="7"/>
  <c r="J17" i="7"/>
  <c r="F43" i="7"/>
  <c r="J42" i="7"/>
  <c r="I42" i="7"/>
  <c r="J41" i="7"/>
  <c r="I41" i="7"/>
  <c r="J40" i="7"/>
  <c r="I40" i="7"/>
  <c r="J39" i="7"/>
  <c r="I39" i="7"/>
  <c r="F95" i="6"/>
  <c r="J107" i="6"/>
  <c r="I107" i="6"/>
  <c r="F106" i="6"/>
  <c r="J105" i="6"/>
  <c r="J104" i="6"/>
  <c r="I104" i="6"/>
  <c r="J103" i="6"/>
  <c r="I103" i="6"/>
  <c r="J102" i="6"/>
  <c r="I102" i="6"/>
  <c r="J85" i="6"/>
  <c r="I85" i="6"/>
  <c r="F84" i="6"/>
  <c r="J83" i="6"/>
  <c r="I83" i="6"/>
  <c r="J82" i="6"/>
  <c r="I82" i="6"/>
  <c r="J81" i="6"/>
  <c r="I81" i="6"/>
  <c r="J80" i="6"/>
  <c r="I80" i="6"/>
  <c r="J50" i="6"/>
  <c r="I50" i="6"/>
  <c r="E49" i="6"/>
  <c r="D49" i="6"/>
  <c r="J48" i="6"/>
  <c r="I48" i="6"/>
  <c r="J47" i="6"/>
  <c r="I47" i="6"/>
  <c r="J46" i="6"/>
  <c r="I46" i="6"/>
  <c r="J45" i="6"/>
  <c r="I45" i="6"/>
  <c r="J44" i="6"/>
  <c r="I44" i="6"/>
  <c r="J43" i="6"/>
  <c r="I43" i="6"/>
  <c r="J42" i="6"/>
  <c r="I42" i="6"/>
  <c r="J41" i="6"/>
  <c r="I41" i="6"/>
  <c r="J40" i="6"/>
  <c r="I40" i="6"/>
  <c r="J141" i="6" l="1"/>
  <c r="I141" i="6"/>
  <c r="J140" i="6"/>
  <c r="F75" i="1" l="1"/>
  <c r="F19" i="1"/>
  <c r="J145" i="6" l="1"/>
  <c r="I145" i="6"/>
  <c r="C144" i="6"/>
  <c r="J134" i="6"/>
  <c r="I134" i="6"/>
  <c r="C133" i="6"/>
  <c r="J132" i="6"/>
  <c r="I132" i="6"/>
  <c r="J131" i="6"/>
  <c r="I131" i="6"/>
  <c r="J130" i="6"/>
  <c r="I130" i="6"/>
  <c r="J123" i="6"/>
  <c r="I123" i="6"/>
  <c r="C122" i="6"/>
  <c r="J121" i="6"/>
  <c r="I121" i="6"/>
  <c r="J119" i="6"/>
  <c r="I119" i="6"/>
  <c r="J118" i="6"/>
  <c r="I118" i="6"/>
  <c r="J117" i="6"/>
  <c r="I117" i="6"/>
  <c r="I116" i="6"/>
  <c r="J114" i="6"/>
  <c r="E61" i="6"/>
  <c r="D61" i="6"/>
  <c r="C61" i="6"/>
  <c r="J33" i="6"/>
  <c r="I33" i="6"/>
  <c r="E32" i="6"/>
  <c r="D32" i="6"/>
  <c r="C32" i="6"/>
  <c r="J31" i="6"/>
  <c r="I31" i="6"/>
  <c r="J29" i="6"/>
  <c r="I29" i="6"/>
  <c r="J28" i="6"/>
  <c r="I28" i="6"/>
  <c r="J27" i="6"/>
  <c r="I27" i="6"/>
  <c r="J26" i="6"/>
  <c r="I26" i="6"/>
  <c r="J23" i="6"/>
  <c r="I23" i="6"/>
  <c r="C72" i="6"/>
  <c r="J16" i="6"/>
  <c r="I16" i="6"/>
  <c r="E15" i="6"/>
  <c r="D15" i="6"/>
  <c r="C15" i="6"/>
  <c r="J14" i="6"/>
  <c r="I14" i="6"/>
  <c r="J13" i="6"/>
  <c r="I13" i="6"/>
  <c r="J12" i="6"/>
  <c r="I12" i="6"/>
  <c r="J11" i="6"/>
  <c r="I11" i="6"/>
  <c r="J10" i="6"/>
  <c r="I10" i="6"/>
  <c r="J9" i="6"/>
  <c r="I9" i="6"/>
  <c r="J8" i="6"/>
  <c r="I8" i="6"/>
  <c r="J7" i="6"/>
  <c r="I7" i="6"/>
  <c r="B61" i="5"/>
  <c r="B37" i="5"/>
  <c r="C37" i="5"/>
  <c r="C56" i="1" l="1"/>
  <c r="C75" i="1" l="1"/>
  <c r="C37" i="1"/>
  <c r="C19" i="1"/>
  <c r="D19" i="1" l="1"/>
  <c r="D56" i="1" l="1"/>
  <c r="D75" i="1"/>
  <c r="D37" i="1"/>
  <c r="B75" i="1" l="1"/>
  <c r="B56" i="1"/>
  <c r="B37" i="1"/>
  <c r="B19" i="1" l="1"/>
  <c r="E75" i="1"/>
  <c r="E56" i="1"/>
  <c r="E37" i="1"/>
  <c r="E19" i="1"/>
</calcChain>
</file>

<file path=xl/sharedStrings.xml><?xml version="1.0" encoding="utf-8"?>
<sst xmlns="http://schemas.openxmlformats.org/spreadsheetml/2006/main" count="1302" uniqueCount="238">
  <si>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</si>
  <si>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</si>
  <si>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</si>
  <si>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</si>
  <si>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</si>
  <si>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</si>
  <si>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</si>
  <si>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</si>
  <si>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</si>
  <si>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</si>
  <si>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</si>
  <si>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</si>
  <si>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</si>
  <si>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</si>
  <si>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</si>
  <si>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</si>
  <si>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</si>
  <si>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</si>
  <si>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</si>
  <si>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</si>
  <si>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</si>
  <si>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</si>
  <si>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</si>
  <si>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</si>
  <si>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</si>
  <si>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</si>
  <si>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</si>
  <si>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</si>
  <si>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</si>
  <si>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</si>
  <si>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</si>
  <si>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</si>
  <si>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</si>
  <si>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</si>
  <si>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</si>
  <si>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</si>
  <si>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</si>
  <si>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</si>
  <si>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</si>
  <si>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</si>
  <si>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</si>
  <si>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</si>
  <si>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</si>
  <si>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</si>
  <si>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</si>
  <si>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</si>
  <si>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</si>
  <si>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</si>
  <si>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</si>
  <si>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</si>
  <si>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</si>
  <si>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</si>
  <si>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</si>
  <si>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</si>
  <si>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</si>
  <si>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</si>
  <si>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</si>
  <si>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</si>
  <si>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</si>
  <si>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</si>
  <si>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</si>
  <si>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</si>
  <si>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</si>
  <si>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</si>
  <si>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</si>
  <si>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</si>
  <si>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</si>
  <si>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</si>
  <si>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</si>
  <si>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</si>
  <si>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</si>
  <si>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</si>
  <si>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</si>
  <si>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</si>
  <si>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</si>
  <si>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</si>
  <si>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</si>
  <si>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</si>
  <si>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</si>
  <si>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</si>
  <si>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t>
  </si>
  <si>
    <t xml:space="preserve"> 
30% - מדד מניות כללי
70% - MSCI WORLD מדד
</t>
  </si>
  <si>
    <t xml:space="preserve">מדד מניות כללי - 7.5%
17.5% - MSCI WORLD מדד
מדד אג"ח כללי - 75%
</t>
  </si>
  <si>
    <t>18%-30%</t>
  </si>
  <si>
    <t>19%-31%</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</si>
  <si>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</si>
  <si>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</si>
  <si>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</si>
  <si>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</si>
  <si>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</si>
  <si>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</si>
  <si>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</si>
  <si>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</si>
  <si>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</si>
  <si>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</si>
  <si>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</si>
  <si>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</si>
  <si>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</si>
  <si>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</si>
  <si>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</si>
  <si>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</si>
  <si>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</si>
  <si>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</si>
  <si>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</si>
  <si>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</si>
  <si>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</si>
  <si>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2%-12%</t>
  </si>
  <si>
    <t>פקדונות  מעל 3 חודשים</t>
  </si>
  <si>
    <t>פרסום מדיניות השקעה החל ממרץ 2023</t>
  </si>
  <si>
    <t>5%-15%</t>
  </si>
  <si>
    <t>25%-35%</t>
  </si>
  <si>
    <r>
      <t xml:space="preserve">45% - </t>
    </r>
    <r>
      <rPr>
        <sz val="11"/>
        <rFont val="Tahoma"/>
        <family val="2"/>
      </rPr>
      <t>מדד ת"א 125</t>
    </r>
    <r>
      <rPr>
        <sz val="11"/>
        <color theme="1"/>
        <rFont val="Tahoma"/>
        <family val="2"/>
      </rPr>
      <t xml:space="preserve">
35% - תל בונד 20
20% - מדד שקליות ממשלתיות</t>
    </r>
  </si>
  <si>
    <t>מגבלת עמלת ניהול חיצוני לשנת 2023</t>
  </si>
  <si>
    <t>מגבלת עמלת ניהול חיצוני</t>
  </si>
  <si>
    <t>תגמולים  (50-60 מ.ה 12533): 0.29%, השתלמות כללי (מ.ה 12535)- 0.25%</t>
  </si>
  <si>
    <t>גמל - 12531 : 0.25%
קה"ש - 12536: 0.22%
גמל"ש - 12537: 0.20%</t>
  </si>
  <si>
    <t>גמל - 12957: 0.26%
קה"ש - 12956: 0.20%
גמל"ש - 12955: 0.20%</t>
  </si>
  <si>
    <t>גמל 9452- 0.15%
קה"ש 9451- 0.10%
גמל"ש 7958- 0.10%</t>
  </si>
  <si>
    <t xml:space="preserve">גמל 9677- 0.15%
קה"ש 9676- 0.10%
</t>
  </si>
  <si>
    <t>אג"ח</t>
  </si>
  <si>
    <t>נכסי המסלול יהיו חשופים לנכסים בארץ ובחו"ל: אג"ח סחירות ושאינן סחירות, ני"ע מסחריים, הלוואות שאינן סחירות, אג"ח להמרה ופיקדונות, בשיעור חשיפה שלא יפחת מ-75% ולא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השקעות.</t>
  </si>
  <si>
    <t xml:space="preserve"> 
30% -מדד תל גוב
70% - מדד קונצרני כללי
</t>
  </si>
  <si>
    <t>גמל - 14881
קה"ש - 14483
גמל"ש - 14482</t>
  </si>
  <si>
    <t>16%-28%</t>
  </si>
  <si>
    <r>
      <rPr>
        <b/>
        <sz val="11"/>
        <color rgb="FFFF0000"/>
        <rFont val="Tahoma"/>
        <family val="2"/>
      </rPr>
      <t xml:space="preserve">מניות	</t>
    </r>
    <r>
      <rPr>
        <sz val="11"/>
        <color rgb="FFFF0000"/>
        <rFont val="Tahoma"/>
        <family val="2"/>
      </rPr>
      <t xml:space="preserve">
מדד MSCI WORLD	39.50%
מדד ת"א 125	0.50%
</t>
    </r>
    <r>
      <rPr>
        <b/>
        <sz val="11"/>
        <color rgb="FFFF0000"/>
        <rFont val="Tahoma"/>
        <family val="2"/>
      </rPr>
      <t xml:space="preserve">אגח קונצרני	</t>
    </r>
    <r>
      <rPr>
        <sz val="11"/>
        <color rgb="FFFF0000"/>
        <rFont val="Tahoma"/>
        <family val="2"/>
      </rPr>
      <t xml:space="preserve">
IBOXIG	28.00%
IBOXHY	11.60%
מדד קונצרני כללי	0.40%
</t>
    </r>
    <r>
      <rPr>
        <b/>
        <sz val="11"/>
        <color rgb="FFFF0000"/>
        <rFont val="Tahoma"/>
        <family val="2"/>
      </rPr>
      <t xml:space="preserve">אג"ח ממשלתי	</t>
    </r>
    <r>
      <rPr>
        <sz val="11"/>
        <color rgb="FFFF0000"/>
        <rFont val="Tahoma"/>
        <family val="2"/>
      </rPr>
      <t xml:space="preserve">
US treasury index	39.70%
ממשלתי כללי	0.30%</t>
    </r>
  </si>
  <si>
    <t>גבולות שיעור החשיפה הצפוייה</t>
  </si>
  <si>
    <t>10%-20%</t>
  </si>
  <si>
    <t>9%-21%</t>
  </si>
  <si>
    <t>מגבלת עמלת ניהול חיצוני לשנת 2023                   0.15%</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</si>
  <si>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t>
  </si>
  <si>
    <t>30% - מדד מניות כללי
70% - מדד MSCI WORLD</t>
  </si>
  <si>
    <t>סיכון מועט (9421)</t>
  </si>
  <si>
    <t>סיכון בינוני (9414)</t>
  </si>
  <si>
    <t>30%-40%</t>
  </si>
  <si>
    <t>עד ליום 23.10.23</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</si>
  <si>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</si>
  <si>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החל מיום 24.10.23</t>
  </si>
  <si>
    <t>33-37% - מדד ת"א 35
13-17% תל בונד 60
13-17% מדד אג"ח ממשלתי בריבית קבועה
33-37% s&amp;p500</t>
  </si>
  <si>
    <t>מדיניות השקעות עד ליום 23.10.23</t>
  </si>
  <si>
    <t>מדיניות השקעות החל מיום 24.10.23</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</si>
  <si>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</si>
  <si>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8-12% - מדד ת"א 35
38-42% תל בונד 60
38-42% מדד אג"ח ממשלתי בריבית קבועה
8-12% s&amp;p500</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</si>
  <si>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</si>
  <si>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18-22% - מדד ת"א 35
28-32% תל בונד 60
28-32% מדד אג"ח ממשלתי בריבית קבועה
18-22% s&amp;p500</t>
  </si>
  <si>
    <t>*מדיניות</t>
  </si>
  <si>
    <t>*מדיניות - עד ליום 23.10.23</t>
  </si>
  <si>
    <t>*מדיניות - החל מיום  24.10.23</t>
  </si>
  <si>
    <t>17%-29%</t>
  </si>
  <si>
    <t>*מדיניות - החל מיום  05.12.23</t>
  </si>
  <si>
    <t>30% מדד ממשלתי 
15% מדד קונצרני כללי
25% מדד תא 125
60% MSCI WORLD</t>
  </si>
  <si>
    <t>התשואה במסלול מוגבלת בכך שההשקעות בו כפופות לכללי ההלכה היהודית.</t>
  </si>
  <si>
    <t>*מדיניות עד ליום 04.12.23</t>
  </si>
  <si>
    <t>מדיניות השקעות עד ליום 04.12.23</t>
  </si>
  <si>
    <t>20%-30%</t>
  </si>
  <si>
    <t>שיעור חשיפה  22.11.2023 צפוי</t>
  </si>
  <si>
    <t>שיעור חשיפה  07.12.2023 צפוי</t>
  </si>
  <si>
    <t>מדיניות השקעה 2024
מסלולים כלליים | אלפא מור תגמולים, מור השתלמות, מור גמל להשקעה</t>
  </si>
  <si>
    <t>שיעור החשיפה צפוי 2024</t>
  </si>
  <si>
    <t>מדיניות השקעה 2024
מסלולים כלליים | מור חיסכון לכל ילד</t>
  </si>
  <si>
    <t>19%-29%</t>
  </si>
  <si>
    <t>מדיניות מסלולים מתמחים - גמל</t>
  </si>
  <si>
    <t>אפיק השקעה</t>
  </si>
  <si>
    <t>אלפא מור תגמולים – מניות</t>
  </si>
  <si>
    <t>מור השתלמות – מניות</t>
  </si>
  <si>
    <t>מור קופת גמל להשקעה – מניות</t>
  </si>
  <si>
    <t xml:space="preserve">	שיעור חשיפה צפוי לשנת 2024</t>
  </si>
  <si>
    <t xml:space="preserve">	טווח סטייה</t>
  </si>
  <si>
    <t xml:space="preserve">	גבולות שיעור החשיפה הצפויה</t>
  </si>
  <si>
    <t xml:space="preserve">	מדד ייחוס</t>
  </si>
  <si>
    <t>מדיניות תקנונית</t>
  </si>
  <si>
    <t xml:space="preserve">	מניות (תעודות סל, אופציות, קרנות נאמנות)</t>
  </si>
  <si>
    <t xml:space="preserve">	6%-/+</t>
  </si>
  <si>
    <t xml:space="preserve">	אג"ח ממשלתי</t>
  </si>
  <si>
    <t xml:space="preserve">	5%-/+</t>
  </si>
  <si>
    <t xml:space="preserve">	אג"ח קונצרני (קרנות נאמנות, תעודות סל)</t>
  </si>
  <si>
    <t xml:space="preserve">	סה"כ</t>
  </si>
  <si>
    <t xml:space="preserve">	חשיפה למט"ח</t>
  </si>
  <si>
    <t>נכסי המסלול יהיו חשופים לתמהיל של מניות, אג"ח קונצרני ואג"ח ממשלתי, בארץ ובחו"ל, בשיעור חשיפה שלא יפחת מ-75% ולא יעלה על 120% 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</si>
  <si>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30% - מדד ת"א 125
70% - מדד MSCI WORLD</t>
  </si>
  <si>
    <t>נכסי המסלול, בשיעור שלא יפחת מ-75% 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 חודשים ממועד הפקדתם, לצורך טיפול בביטחונות בגין נגזרים, הפקדות, משיכות והעברות כספים, יעקבו אחר מדדים שונים [העונים על התנאים המנויים בסעיף 6 בפרק 4, חלק 2, שער 5 בחוזר המאוחד שכותרתו ניהול נכסי השקעה] בכפוף להוראות הדין. עקיבה אחר מדדים כאמור עשויה להיות חשופה לסיכוני מטבע</t>
  </si>
  <si>
    <t>מור חיסכון לכל ילד – סיכון מוגבר</t>
  </si>
  <si>
    <t>מור חיסכון לכל ילד – מסלול הלכה</t>
  </si>
  <si>
    <t>מור חיסכון לכל ילד – מסלול שריעה</t>
  </si>
  <si>
    <t>MSCI Islamic Index</t>
  </si>
  <si>
    <t>DJSUKUK Index</t>
  </si>
  <si>
    <t>מדיניות השקעה 2024</t>
  </si>
  <si>
    <t>שיעור החשיפה בפועל 31.12.2023</t>
  </si>
  <si>
    <t>מגבלת עמלת ניהול חיצוני לשנת 2024</t>
  </si>
  <si>
    <t>12533 - 0.24%</t>
  </si>
  <si>
    <t>12535 - 0.23%</t>
  </si>
  <si>
    <t>29%-41%</t>
  </si>
  <si>
    <t>22%-34%</t>
  </si>
  <si>
    <t>שיעור החשיפה צפוי 24.04.24</t>
  </si>
  <si>
    <t>פרסום מדיניות השקעה החל מיולי 2024</t>
  </si>
  <si>
    <t>פרסום מדיניות השקעה החל מאפריל 2024</t>
  </si>
  <si>
    <t xml:space="preserve"> עוקב מדד S&amp;P 500</t>
  </si>
  <si>
    <t>כספי (שקלי)</t>
  </si>
  <si>
    <t>נכסי המסלול יהיו חשופים לנכסים הבאים אשר אינם צמודים ואינם חשופים לסיכוני מטבע (פרט למטבע השקל החדש): פיקדונות שקליים, מלוות ממשלתיות נקובות בש"ח, הלוואות שקליות ואג"ח שקליות (סחירות ושאינן סחירות), בשיעור שלא יפחת מ-75% ולא יעלה על 120% מנכסי המסלול. חשיפה לנכסים כאמור תושג באמצעות השקעה במישרין, בנגזרים (לרבות חוזים עתידיים, אופציות וכתבי אופציות), בקרנות סל ובקרנות נאמנות. יתרת הנכסים תושקע בכפוף להוראות הדין ובתנאי ששיעור החשיפה הכולל במסלול לא יעלה על 120% מנכסי המסלול.</t>
  </si>
  <si>
    <t>נכסי המסלול יהיו חשופים לðכסים הבאים בארץ ובחו"ל: פיקדונות, אג"ח סחירות ושאינן סחירות לרבות אג"ח
הכוללות רכיב המרה, וני"ע מסחריים, שהנפיקו תאגידים או ממשלות, הלוואות שאינן סחירות שהועמדו
לתאגידים ולפרטיים, קרנות השקעה וקרנות סל אשר מירב נכסיהן מושקעים באפיקי חוב, בשיעור חשיפה שלא
יפחת מ-% 75ולא יעלה על % 120מנכסי המסלול.
חשיפה לנכסים כאמור תושג באמצעות השקעה במישרין והן באמצעות השקעה בנגזרים )לרבות חוזים עתידיים,
אופציות וכתבי אופציות(, בקרנות סל, בקרנות נאמנות ובקרנות השקעה המתמחות בחוב. החל מיום  1ביולי 2024
השקעה בקרנות השקעה מתמחות בחוב תהיה בתנאי שבהתאם למדיניות ההשקעה שלהן, שיעור החשיפה לחוב
לא יפחת מ %.75
יתרת הנכסים תושקע בכפוף להוראות הדין ובתנאי ששיעור החשיפה הכולל במסלול לא יעלה על % 120מנכסי
המסלול.
השקעה במסלול זה עשויה להיות חשופה לסיכוני מטבע</t>
  </si>
  <si>
    <t>אשראי ואג"ח עם מניות (עד 25% מניות)</t>
  </si>
  <si>
    <t>נכסי המסלול יהיו חשופים לאשראי ואג"ח באמצעות הנכסים הבאים בארץ ובחו"ל: פיקדונות, אג"ח סחירות
ושאינן סחירות לרבות אג"ח הכוללות רכיב המרה, ני"ע מסחריים, שהנפיקו תאגידים או ממשלות, הלוואות
שאינן סחירות שהועמדו לתאגידים ולפרטיים, קרנות השקעה וקרנות סל אשר מירב נכסיהן מושקעים באפיקי
חוב, בשיעור חשיפה שלא יפחת מ-% .75חשיפה למניות תהיה בשיעור שלא יעלה על % 25מנכסי המסלול.
שיעור החשיפה הכולל במסלול לא יעלה על % 120מנכסי המסלול.
חשיפה לנכסים כאמור תושג באמצעות השקעה במישרין והן באמצעות השקעה בנגזרים )לרבות חוזים עתידיים,
אופציות וכתבי אופציות(, בקרנות סל, בקרנות נאמנות, בקרנות השקעה ובקרנות השקעה המתמחות בחוב. החל
מיום  1ביולי  2024השקעה בקרנות השקעה מתמחות בחוב תהיה בתנאי שבהתאם למדיניות ההשקעה שלהן,
שיעור החשיפה לחוב לא יפחת מ %.75
יתרת הנכסים תושקע בכפוף להוראות הדין ובתנאי ששיעור החשיפה הכולל במסלול לא יעלה על % 120מנכסי
המסלול.
השקעה במסלול זה עשויה להיות חשופה לסיכוני מטבע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</si>
  <si>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מניות סחיר</t>
  </si>
  <si>
    <t>גמל ופנסיה משלימה</t>
  </si>
  <si>
    <t>ריק במקור</t>
  </si>
  <si>
    <t>אג"ח עד 25% במניות סחיר</t>
  </si>
  <si>
    <t>גמל (השתלמות והשקעה)</t>
  </si>
  <si>
    <t>אג"ח - סחיר</t>
  </si>
  <si>
    <t>נכסי המסלול יהיו חשופים למניות בארץ ובחו"ל, בשיעור חשיפה שלא יפחת מ-% 75ולא יעלה על % 120חשיפה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3חודשים ממועד הפקדתם.
השקעה במסלול זה עשויה להיות חשופה לסיכוני מטבע</t>
  </si>
  <si>
    <t>נכסי המסלול יהיו חשופים לאג"ח קונצרני ואג"ח ממשלתי בארץ ובחו"ל, בשיעור חשיפה שלא יפחת מ-%.75
חשיפה למניות תהיה באמצעות השקעה בנכסים סחירים ובשיעור שלא יעלה על % 25מנכסי המסלול.
חשיפה לנכסים כאמור תושג באמצעות השקעה בנכסים סחירים בלבד כששיעור החשיפה הכולל במסלול לא יעלה
על % 120מנכסי המסלול.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שאיðה עולה על  3חודשים ממועד הפקדתם.
השקעה במסלול זה עשויה להיות חשופה לסיכוני מטבע</t>
  </si>
  <si>
    <t>נכסי המסלול יהיו חשופים לאג"ח קונצרני ואג"ח ממשלתי בארץ ובחו"ל, בשיעור חשיפה שלא יפחת מ-% 75ולא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3חודשים ממועד הפקדתם.
השקעה במסלול זה עשויה להיות חשופה לסיכוני מטבע</t>
  </si>
  <si>
    <t>מדיניות מסלולים עוקבי מדדים - גמל</t>
  </si>
  <si>
    <t>עוקב מדדי אג"ח עד 25% במניות</t>
  </si>
  <si>
    <t>עוקב מדדי מניות</t>
  </si>
  <si>
    <t>מדד MSCI WORLD</t>
  </si>
  <si>
    <t>US treasury index</t>
  </si>
  <si>
    <t>IBOXIG	- 70%
IBOXHY	- 30%</t>
  </si>
  <si>
    <t xml:space="preserve">עוקב מדדי אג"ח </t>
  </si>
  <si>
    <t>נכסי המסלול יעקבו באמצעות מכשירי עוקבי מדד ובשיעור שלא יפחת מ-% ,75אחר מדדי אג"ח קונצרני ומדדי
אג"ח ממשלתי ולכל הפחות אחר שלושה מדדים כאמור. החשיפה למניות תהיה בשיעור שלא יעלה על % 25מנכסי
המסלול.
שיעור החשיפה הכולל במסלול לא יעלה על % 100מנכסי המסלול.
יתרת נכסי המסלול יעקבו אחר מדדים שונים למעט שיעור מהנכסים שיושקע באופן הבא:
א. בנגזרים המשמשים לצרכי גידור;
ב. לצורך הפקדות, משיכות והעברות כספים או טיפול בביטחונות בגין נגזרים, באחד או יותר מן הבאים:
 (1מזומנים;
 (2מק"מ;
 (3פיקדונות שהופקדו לתקופה שאינה עולה על  12חודשים ממועד הפקדתם;
 (4אג"ח של מדינת ישראל שמועד פירעונן אינו עולה על  12חודשים;
 (5באג"ח של מדינת חוץ מאושרת שמועד פירעונן אינו עולה על  12חודשים, ובלבד שהאג"ח והנגזר נרכשו
באותה מדינת חוץ מאושרת;
 (6קרן כספית שהגדרתה בתקנות השקעות משותפות בנאמנות )נכסים שמותר לקנות ולהחזיק בקרן
ושיעוריהם המרביים(, התש"נה-.1994
המעקב אחר המדדים כאמור יהיה בכפוף להוראות הדין ועשוי להיות חשוף לסיכוני מטבע</t>
  </si>
  <si>
    <t>נכסי המסלול, יעקבו באמצעות מכשירים עוקבי מדד ובשיעור שלא יפחת מ-% 75ולא יעלה על % ,100יעקבו
באמצעות מכשירים עוקבי מדד אחר מדדי מניות  ולכל הפחות בשלושה מדדים כאמור באמצעות מכשירים עוקבי
מדד כאמור שאינם דומים.
שיעור המעקב אחר כל אחד משלושת המדדים, ששיעורם מסך נכסי המסלול הוא הגדול ביותר, לא יפחת מ-%10
ולא יעלה על % 50מנכסי המסלול.
יתרת נכסי המסלול יעקבו אחר מדדים שונים למעט שיעור מהנכסים שיושקע באופן הבא:
א. בנגזרים המשמשים לצרכי גידור;
ב. לצורך הפקדות, משיכות והעברות כספים או טיפול בביטחונות בגין נגזרים, באחד או יותר מן הבאים:
 (1מזומנים;
 (2מק"מ;
 (3פיקדונות שהופקדו לתקופה שאינה עולה על  12חודשים ממועד הפקדתם;
 (4אג"ח של מדינת ישראל שמועד פירעונן אינו עולה על  12חודשים;
 (5באג"ח של מדינת חוץ מאושרת שמועד פירעונן אינו עולה על  12חודשים, ובלבד שהאג"ח והנגזר נרכשו
באותה מדינת חוץ מאושרת;
 (6קרן כספית שהגדרתה בתקנות השקעות משותפות בנאמנות )נכסים שמותר לקנות ולהחזיק בקרן
ושיעוריהם המרביים(, התש"נה-.1994
]העונים על התנאים המנויים בסעיף  6בפרק  ,4חלק  ,2שער  ,5בחוזר המאוחד שכותרתו ניהול נכסי השקעה[
בכפוף להוראות הדין.
המעקב אחר המדדים כאמור יהיה בכפוף להוראות הדין ועשוי להיות חשוף לסיכוני מטבע</t>
  </si>
  <si>
    <t>נכסי המסלול יעקבו באמצעות מכשירי עוקבי מדד ובשיעור שלא יפחת מ-% 75ולא יעלה על % ,100אחר מדדי
אג"ח קונצרני ואג"ח ממשלתי ]העונים על התנאים המנויים בסעיף  6בפרק  ,4חלק  ,2שער  5בחוזר המאוחד
שכותרתו ניהול נכסי השקעה[, ולכל הפחות אחר בשלושה מדדים כאמור שאינם דומים.
שיעור המעקב אחר כל אחד משלושת המדדים, ששיעורם מסך נכסי המסלול הוא הגדול ביותר, לא יפחת מ-%10
ולא יעלה על % 50מנכסי המסלול.
יתרת נכסי המסלול יעקבו אחר מדדים שוðים, למעט שיעור מהנכסים שיושקע באופן הבא:
א. בנגזרים המשמשים לצרכי גידור;
ב. לצורך הפקדות, משיכות והעברות כספים או טיפול בביטחונות בגין נגזרים, באחד או יותר מן הבאים:
 (1במזומנים;
 (2מק"מ;
 (3פיקדונות שהופקדו לתקופה שאינה עולה על  12חודשים ממועד הפקדת;
 (4אג"ח של מדינת ישראל שמועד פירעונן אינו עולה על  12חודשים;
 (5באג"ח של מדינת חוץ מאושרת שמועד פירעונן אינו עולה על  12חודשים, ובלבד שהאג"ח והנגזר
נרכשו באותה מדינת חוץ מאושרת;
 (6קרן כספית שהגדרתה בתקנות השקעות משותפות בנאמנות )נכסים שמותר לקנות ולהחזיק בקרן
ושיעוריהם המרביים(, התש"נה-.1994
]העונים על התנאים המנויים בסעיף  6בפרק  ,4חלק  ,2שער  ,5בחוזר המאוחד שכותרתו ניהול נכסי השקעה[
המעקב אחר המדדים כאמור יהיה בכפוף להוראות הדין ועשוי להיות חשוף לסיכוני מטבע</t>
  </si>
  <si>
    <t xml:space="preserve">אלפא מור תגמולים </t>
  </si>
  <si>
    <t xml:space="preserve">מור השתלמות </t>
  </si>
  <si>
    <t>מור קופת גמל להשקעה</t>
  </si>
  <si>
    <t>אלפא מור תגמולים</t>
  </si>
  <si>
    <t xml:space="preserve">מור קרן השתלמות </t>
  </si>
  <si>
    <t xml:space="preserve">מור גמל להשקעה </t>
  </si>
  <si>
    <t>מור השתלמות</t>
  </si>
  <si>
    <t xml:space="preserve">מור קופת גמל להשקעה </t>
  </si>
  <si>
    <t>שיעור החשיפה צפוי 01.07.24</t>
  </si>
  <si>
    <t>שיעור החשיפה בפועל 30.06.2024</t>
  </si>
  <si>
    <t xml:space="preserve">	שיעור החשיפה ליום 30.06.24 </t>
  </si>
  <si>
    <t>מסלול חדש</t>
  </si>
  <si>
    <t>אשראי ואג"ח</t>
  </si>
  <si>
    <t>15% - מדד מניות כללי
85% - מדד MSCI WORLD</t>
  </si>
  <si>
    <t>עמוה1</t>
  </si>
  <si>
    <t>שיעור החשיפה צפוי 16.07.24</t>
  </si>
  <si>
    <t>ריק במקור2</t>
  </si>
  <si>
    <t>ריק במקור3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</si>
</sst>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
    <numFmt numFmtId="165" formatCode="0.0%"/>
    <numFmt numFmtId="166" formatCode=";;;"/>
  </numFmts>
  <fonts count="34" x14ac:knownFonts="1">
    <font>
      <sz val="11"/>
      <color theme="1"/>
      <name val="Arial"/>
      <family val="2"/>
      <charset val="177"/>
      <scheme val="minor"/>
    </font>
    <font>
      <sz val="11"/>
      <color theme="1"/>
      <name val="Arial"/>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Arial"/>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Arial"/>
      <family val="2"/>
      <charset val="177"/>
      <scheme val="minor"/>
    </font>
    <font>
      <b/>
      <sz val="11"/>
      <color theme="1"/>
      <name val="Arial"/>
      <family val="2"/>
      <scheme val="minor"/>
    </font>
    <font>
      <u/>
      <sz val="11"/>
      <color theme="0"/>
      <name val="Tahoma"/>
      <family val="2"/>
    </font>
    <font>
      <b/>
      <sz val="11"/>
      <color rgb="FF1A326B"/>
      <name val="Tahoma"/>
      <family val="2"/>
    </font>
    <font>
      <b/>
      <sz val="11"/>
      <color rgb="FFFF0000"/>
      <name val="Tahoma"/>
      <family val="2"/>
    </font>
    <font>
      <b/>
      <sz val="11"/>
      <color rgb="FFFF0000"/>
      <name val="Arial"/>
      <family val="2"/>
      <scheme val="minor"/>
    </font>
    <font>
      <sz val="11"/>
      <color rgb="FFFF0000"/>
      <name val="Tahoma"/>
      <family val="2"/>
    </font>
    <font>
      <b/>
      <sz val="11"/>
      <color theme="4" tint="-0.499984740745262"/>
      <name val="Tahoma"/>
      <family val="2"/>
    </font>
    <font>
      <b/>
      <u/>
      <sz val="14"/>
      <color theme="1"/>
      <name val="Arial"/>
      <family val="2"/>
      <scheme val="minor"/>
    </font>
    <font>
      <sz val="10"/>
      <color theme="1"/>
      <name val="Arial"/>
      <family val="2"/>
      <scheme val="minor"/>
    </font>
    <font>
      <sz val="10"/>
      <color rgb="FFFFFFFF"/>
      <name val="Arial"/>
      <family val="2"/>
      <scheme val="minor"/>
    </font>
    <font>
      <sz val="10"/>
      <color rgb="FF1A326B"/>
      <name val="Arial"/>
      <family val="2"/>
      <scheme val="minor"/>
    </font>
    <font>
      <b/>
      <sz val="10"/>
      <color rgb="FF1A326B"/>
      <name val="Arial"/>
      <family val="2"/>
      <scheme val="minor"/>
    </font>
    <font>
      <b/>
      <sz val="10"/>
      <color theme="1"/>
      <name val="Arial"/>
      <family val="2"/>
      <scheme val="minor"/>
    </font>
    <font>
      <b/>
      <u/>
      <sz val="10"/>
      <color theme="0"/>
      <name val="Arial"/>
      <family val="2"/>
      <scheme val="minor"/>
    </font>
    <font>
      <b/>
      <sz val="10"/>
      <color theme="0"/>
      <name val="Arial"/>
      <family val="2"/>
      <scheme val="minor"/>
    </font>
    <font>
      <sz val="10"/>
      <name val="Arial"/>
      <family val="2"/>
      <scheme val="minor"/>
    </font>
    <font>
      <sz val="8"/>
      <name val="Arial"/>
      <family val="2"/>
      <charset val="177"/>
      <scheme val="minor"/>
    </font>
    <font>
      <b/>
      <sz val="10"/>
      <color rgb="FFFF0000"/>
      <name val="Arial"/>
      <family val="2"/>
      <scheme val="minor"/>
    </font>
    <font>
      <sz val="10"/>
      <color rgb="FFFF0000"/>
      <name val="Arial"/>
      <family val="2"/>
      <scheme val="minor"/>
    </font>
  </fonts>
  <fills count="9">
    <fill>
      <patternFill patternType="none"/>
    </fill>
    <fill>
      <patternFill patternType="gray125"/>
    </fill>
    <fill>
      <patternFill patternType="solid">
        <fgColor theme="0"/>
        <bgColor indexed="64"/>
      </patternFill>
    </fill>
    <fill>
      <patternFill patternType="solid">
        <fgColor rgb="FF577181"/>
        <bgColor indexed="64"/>
      </patternFill>
    </fill>
    <fill>
      <patternFill patternType="solid">
        <fgColor rgb="FF1F4E78"/>
        <bgColor indexed="64"/>
      </patternFill>
    </fill>
    <fill>
      <patternFill patternType="solid">
        <fgColor theme="8" tint="-0.49998474074526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14999847407452621"/>
        <bgColor indexed="64"/>
      </patternFill>
    </fill>
  </fills>
  <borders count="106">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top style="thin">
        <color rgb="FF1A326B"/>
      </top>
      <bottom style="thin">
        <color rgb="FF1A326B"/>
      </bottom>
      <diagonal/>
    </border>
    <border>
      <left style="thin">
        <color rgb="FF1A326B"/>
      </left>
      <right/>
      <top style="thin">
        <color rgb="FF1A326B"/>
      </top>
      <bottom/>
      <diagonal/>
    </border>
    <border>
      <left style="thin">
        <color indexed="64"/>
      </left>
      <right/>
      <top style="thin">
        <color indexed="64"/>
      </top>
      <bottom style="thin">
        <color indexed="64"/>
      </bottom>
      <diagonal/>
    </border>
    <border>
      <left style="thin">
        <color rgb="FF1A326B"/>
      </left>
      <right/>
      <top/>
      <bottom style="thin">
        <color rgb="FF1A326B"/>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dashed">
        <color rgb="FF000000"/>
      </right>
      <top style="medium">
        <color rgb="FF000000"/>
      </top>
      <bottom style="medium">
        <color rgb="FF000000"/>
      </bottom>
      <diagonal/>
    </border>
    <border>
      <left style="dashed">
        <color rgb="FF000000"/>
      </left>
      <right style="dashed">
        <color rgb="FF000000"/>
      </right>
      <top style="medium">
        <color rgb="FF000000"/>
      </top>
      <bottom style="medium">
        <color rgb="FF000000"/>
      </bottom>
      <diagonal/>
    </border>
    <border>
      <left style="medium">
        <color rgb="FF000000"/>
      </left>
      <right style="medium">
        <color rgb="FF000000"/>
      </right>
      <top style="dashed">
        <color rgb="FF000000"/>
      </top>
      <bottom style="dashed">
        <color rgb="FF000000"/>
      </bottom>
      <diagonal/>
    </border>
    <border>
      <left style="medium">
        <color rgb="FF000000"/>
      </left>
      <right style="dashed">
        <color rgb="FF000000"/>
      </right>
      <top style="medium">
        <color rgb="FF000000"/>
      </top>
      <bottom style="dashed">
        <color rgb="FF000000"/>
      </bottom>
      <diagonal/>
    </border>
    <border>
      <left style="dashed">
        <color rgb="FF000000"/>
      </left>
      <right style="dashed">
        <color rgb="FF000000"/>
      </right>
      <top style="medium">
        <color rgb="FF000000"/>
      </top>
      <bottom style="dashed">
        <color rgb="FF000000"/>
      </bottom>
      <diagonal/>
    </border>
    <border>
      <left style="medium">
        <color rgb="FF000000"/>
      </left>
      <right style="dashed">
        <color rgb="FF000000"/>
      </right>
      <top style="dashed">
        <color rgb="FF000000"/>
      </top>
      <bottom style="dashed">
        <color rgb="FF000000"/>
      </bottom>
      <diagonal/>
    </border>
    <border>
      <left style="dashed">
        <color rgb="FF000000"/>
      </left>
      <right style="dashed">
        <color rgb="FF000000"/>
      </right>
      <top style="dashed">
        <color rgb="FF000000"/>
      </top>
      <bottom style="dashed">
        <color rgb="FF000000"/>
      </bottom>
      <diagonal/>
    </border>
    <border>
      <left style="medium">
        <color rgb="FF000000"/>
      </left>
      <right style="medium">
        <color rgb="FF000000"/>
      </right>
      <top style="dashed">
        <color rgb="FF000000"/>
      </top>
      <bottom/>
      <diagonal/>
    </border>
    <border>
      <left style="medium">
        <color rgb="FF000000"/>
      </left>
      <right style="dashed">
        <color rgb="FF000000"/>
      </right>
      <top style="dashed">
        <color rgb="FF000000"/>
      </top>
      <bottom/>
      <diagonal/>
    </border>
    <border>
      <left style="dashed">
        <color rgb="FF000000"/>
      </left>
      <right style="dashed">
        <color rgb="FF000000"/>
      </right>
      <top style="dashed">
        <color rgb="FF000000"/>
      </top>
      <bottom/>
      <diagonal/>
    </border>
    <border>
      <left style="medium">
        <color rgb="FF000000"/>
      </left>
      <right style="medium">
        <color rgb="FF000000"/>
      </right>
      <top/>
      <bottom/>
      <diagonal/>
    </border>
    <border>
      <left style="medium">
        <color rgb="FF000000"/>
      </left>
      <right style="dashed">
        <color rgb="FF000000"/>
      </right>
      <top/>
      <bottom/>
      <diagonal/>
    </border>
    <border>
      <left style="dashed">
        <color rgb="FF000000"/>
      </left>
      <right style="dashed">
        <color rgb="FF000000"/>
      </right>
      <top/>
      <bottom/>
      <diagonal/>
    </border>
    <border>
      <left style="medium">
        <color rgb="FF000000"/>
      </left>
      <right style="medium">
        <color rgb="FF000000"/>
      </right>
      <top/>
      <bottom style="dashed">
        <color rgb="FF000000"/>
      </bottom>
      <diagonal/>
    </border>
    <border>
      <left style="medium">
        <color rgb="FF000000"/>
      </left>
      <right style="dashed">
        <color rgb="FF000000"/>
      </right>
      <top/>
      <bottom style="dashed">
        <color rgb="FF000000"/>
      </bottom>
      <diagonal/>
    </border>
    <border>
      <left style="dashed">
        <color rgb="FF000000"/>
      </left>
      <right style="dashed">
        <color rgb="FF000000"/>
      </right>
      <top/>
      <bottom style="dashed">
        <color rgb="FF000000"/>
      </bottom>
      <diagonal/>
    </border>
    <border>
      <left style="medium">
        <color rgb="FF000000"/>
      </left>
      <right style="medium">
        <color rgb="FF000000"/>
      </right>
      <top style="dashed">
        <color rgb="FF000000"/>
      </top>
      <bottom style="medium">
        <color rgb="FF000000"/>
      </bottom>
      <diagonal/>
    </border>
    <border>
      <left style="medium">
        <color rgb="FF000000"/>
      </left>
      <right style="dashed">
        <color rgb="FF000000"/>
      </right>
      <top style="dashed">
        <color rgb="FF000000"/>
      </top>
      <bottom style="medium">
        <color rgb="FF000000"/>
      </bottom>
      <diagonal/>
    </border>
    <border>
      <left style="dashed">
        <color rgb="FF000000"/>
      </left>
      <right style="dashed">
        <color rgb="FF000000"/>
      </right>
      <top style="dashed">
        <color rgb="FF000000"/>
      </top>
      <bottom style="medium">
        <color rgb="FF000000"/>
      </bottom>
      <diagonal/>
    </border>
    <border>
      <left style="thin">
        <color indexed="64"/>
      </left>
      <right/>
      <top/>
      <bottom/>
      <diagonal/>
    </border>
    <border>
      <left style="thin">
        <color rgb="FF1A326B"/>
      </left>
      <right style="thin">
        <color indexed="64"/>
      </right>
      <top style="thin">
        <color indexed="64"/>
      </top>
      <bottom style="thin">
        <color rgb="FF1A326B"/>
      </bottom>
      <diagonal/>
    </border>
    <border>
      <left style="medium">
        <color rgb="FF000000"/>
      </left>
      <right style="dashed">
        <color rgb="FF000000"/>
      </right>
      <top style="medium">
        <color rgb="FF000000"/>
      </top>
      <bottom style="medium">
        <color indexed="64"/>
      </bottom>
      <diagonal/>
    </border>
    <border>
      <left style="dashed">
        <color rgb="FF000000"/>
      </left>
      <right style="dashed">
        <color rgb="FF000000"/>
      </right>
      <top style="medium">
        <color rgb="FF000000"/>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theme="0"/>
      </top>
      <bottom style="thin">
        <color theme="0"/>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theme="0"/>
      </top>
      <bottom style="medium">
        <color indexed="64"/>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left>
      <right style="thin">
        <color theme="0"/>
      </right>
      <top/>
      <bottom style="thin">
        <color theme="0"/>
      </bottom>
      <diagonal/>
    </border>
    <border>
      <left style="thin">
        <color theme="0"/>
      </left>
      <right/>
      <top style="medium">
        <color indexed="64"/>
      </top>
      <bottom style="thin">
        <color theme="0"/>
      </bottom>
      <diagonal/>
    </border>
    <border>
      <left/>
      <right style="medium">
        <color indexed="64"/>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top/>
      <bottom style="thin">
        <color theme="0"/>
      </bottom>
      <diagonal/>
    </border>
    <border>
      <left/>
      <right style="medium">
        <color indexed="64"/>
      </right>
      <top style="thin">
        <color theme="0"/>
      </top>
      <bottom style="thin">
        <color theme="0"/>
      </bottom>
      <diagonal/>
    </border>
    <border>
      <left style="medium">
        <color indexed="64"/>
      </left>
      <right/>
      <top style="thin">
        <color theme="0"/>
      </top>
      <bottom style="thin">
        <color theme="0"/>
      </bottom>
      <diagonal/>
    </border>
    <border>
      <left/>
      <right style="medium">
        <color indexed="64"/>
      </right>
      <top style="thin">
        <color theme="0"/>
      </top>
      <bottom/>
      <diagonal/>
    </border>
    <border>
      <left style="medium">
        <color indexed="64"/>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style="medium">
        <color indexed="64"/>
      </left>
      <right/>
      <top style="thin">
        <color theme="0"/>
      </top>
      <bottom/>
      <diagonal/>
    </border>
    <border>
      <left style="thin">
        <color theme="0"/>
      </left>
      <right style="thin">
        <color theme="0"/>
      </right>
      <top/>
      <bottom/>
      <diagonal/>
    </border>
    <border>
      <left style="thin">
        <color theme="0"/>
      </left>
      <right/>
      <top/>
      <bottom/>
      <diagonal/>
    </border>
    <border>
      <left style="medium">
        <color indexed="64"/>
      </left>
      <right style="medium">
        <color indexed="64"/>
      </right>
      <top/>
      <bottom style="thin">
        <color theme="0"/>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theme="0"/>
      </left>
      <right/>
      <top style="thin">
        <color theme="0"/>
      </top>
      <bottom style="thin">
        <color theme="0"/>
      </bottom>
      <diagonal/>
    </border>
    <border>
      <left style="thin">
        <color theme="0"/>
      </left>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bottom style="thin">
        <color theme="0"/>
      </bottom>
      <diagonal/>
    </border>
    <border>
      <left/>
      <right style="medium">
        <color rgb="FF000000"/>
      </right>
      <top style="medium">
        <color rgb="FF000000"/>
      </top>
      <bottom style="dashed">
        <color rgb="FF000000"/>
      </bottom>
      <diagonal/>
    </border>
    <border>
      <left/>
      <right style="medium">
        <color rgb="FF000000"/>
      </right>
      <top style="dashed">
        <color rgb="FF000000"/>
      </top>
      <bottom style="dashed">
        <color rgb="FF000000"/>
      </bottom>
      <diagonal/>
    </border>
    <border>
      <left/>
      <right style="medium">
        <color rgb="FF000000"/>
      </right>
      <top style="dashed">
        <color rgb="FF000000"/>
      </top>
      <bottom/>
      <diagonal/>
    </border>
    <border>
      <left/>
      <right style="medium">
        <color rgb="FF000000"/>
      </right>
      <top/>
      <bottom style="dashed">
        <color rgb="FF000000"/>
      </bottom>
      <diagonal/>
    </border>
    <border>
      <left/>
      <right style="dashed">
        <color rgb="FF000000"/>
      </right>
      <top style="dashed">
        <color rgb="FF000000"/>
      </top>
      <bottom style="dashed">
        <color rgb="FF000000"/>
      </bottom>
      <diagonal/>
    </border>
    <border>
      <left/>
      <right style="medium">
        <color rgb="FF000000"/>
      </right>
      <top style="dashed">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style="medium">
        <color indexed="64"/>
      </bottom>
      <diagonal/>
    </border>
    <border>
      <left style="dashed">
        <color rgb="FF000000"/>
      </left>
      <right/>
      <top style="medium">
        <color rgb="FF000000"/>
      </top>
      <bottom style="dashed">
        <color rgb="FF000000"/>
      </bottom>
      <diagonal/>
    </border>
    <border>
      <left style="dashed">
        <color rgb="FF000000"/>
      </left>
      <right/>
      <top style="dashed">
        <color rgb="FF000000"/>
      </top>
      <bottom style="dashed">
        <color rgb="FF000000"/>
      </bottom>
      <diagonal/>
    </border>
    <border>
      <left style="dashed">
        <color rgb="FF000000"/>
      </left>
      <right/>
      <top style="dashed">
        <color rgb="FF000000"/>
      </top>
      <bottom/>
      <diagonal/>
    </border>
    <border>
      <left style="dashed">
        <color rgb="FF000000"/>
      </left>
      <right/>
      <top/>
      <bottom/>
      <diagonal/>
    </border>
    <border>
      <left style="dashed">
        <color rgb="FF000000"/>
      </left>
      <right/>
      <top/>
      <bottom style="dashed">
        <color rgb="FF000000"/>
      </bottom>
      <diagonal/>
    </border>
    <border>
      <left style="dashed">
        <color rgb="FF000000"/>
      </left>
      <right/>
      <top style="dashed">
        <color rgb="FF000000"/>
      </top>
      <bottom style="medium">
        <color rgb="FF000000"/>
      </bottom>
      <diagonal/>
    </border>
    <border>
      <left style="dashed">
        <color rgb="FF000000"/>
      </left>
      <right/>
      <top style="medium">
        <color rgb="FF000000"/>
      </top>
      <bottom style="medium">
        <color rgb="FF000000"/>
      </bottom>
      <diagonal/>
    </border>
    <border>
      <left style="dashed">
        <color rgb="FF000000"/>
      </left>
      <right/>
      <top style="medium">
        <color rgb="FF000000"/>
      </top>
      <bottom style="medium">
        <color indexed="64"/>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dashed">
        <color rgb="FF000000"/>
      </right>
      <top/>
      <bottom style="medium">
        <color rgb="FF000000"/>
      </bottom>
      <diagonal/>
    </border>
    <border>
      <left style="dashed">
        <color rgb="FF000000"/>
      </left>
      <right style="dashed">
        <color rgb="FF000000"/>
      </right>
      <top/>
      <bottom style="medium">
        <color rgb="FF000000"/>
      </bottom>
      <diagonal/>
    </border>
    <border>
      <left style="dashed">
        <color rgb="FF000000"/>
      </left>
      <right/>
      <top/>
      <bottom style="medium">
        <color rgb="FF000000"/>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365">
    <xf numFmtId="0" fontId="0" fillId="0" borderId="0" xfId="0"/>
    <xf numFmtId="0" fontId="4" fillId="2" borderId="0" xfId="0" applyFont="1" applyFill="1"/>
    <xf numFmtId="0" fontId="0" fillId="3" borderId="0" xfId="0" applyFill="1"/>
    <xf numFmtId="0" fontId="5"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4" fontId="4" fillId="2" borderId="0" xfId="0" applyNumberFormat="1" applyFont="1" applyFill="1"/>
    <xf numFmtId="9" fontId="4" fillId="2" borderId="0" xfId="1" applyFont="1" applyFill="1"/>
    <xf numFmtId="165" fontId="4" fillId="2" borderId="0" xfId="0" applyNumberFormat="1" applyFont="1" applyFill="1"/>
    <xf numFmtId="0" fontId="8" fillId="2" borderId="1" xfId="0" applyFont="1" applyFill="1" applyBorder="1" applyAlignment="1">
      <alignment horizontal="right"/>
    </xf>
    <xf numFmtId="0" fontId="4" fillId="2" borderId="1" xfId="0" applyFont="1" applyFill="1" applyBorder="1" applyAlignment="1">
      <alignment horizontal="right" wrapText="1" readingOrder="2"/>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vertical="top" wrapText="1"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165" fontId="9" fillId="2" borderId="1" xfId="0" applyNumberFormat="1" applyFont="1" applyFill="1" applyBorder="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4" fillId="2" borderId="0" xfId="0" applyFont="1" applyFill="1" applyAlignment="1">
      <alignment horizontal="right" vertical="center" wrapText="1" readingOrder="2"/>
    </xf>
    <xf numFmtId="0" fontId="17" fillId="2" borderId="0" xfId="0" applyFont="1" applyFill="1" applyAlignment="1">
      <alignment horizontal="center" vertical="center" wrapText="1" readingOrder="2"/>
    </xf>
    <xf numFmtId="0" fontId="17" fillId="2" borderId="0" xfId="0" applyFont="1" applyFill="1" applyAlignment="1">
      <alignment horizontal="right" vertical="center" wrapText="1" readingOrder="2"/>
    </xf>
    <xf numFmtId="0" fontId="17" fillId="2" borderId="0" xfId="0" applyFont="1" applyFill="1"/>
    <xf numFmtId="0" fontId="17" fillId="2" borderId="0" xfId="0" applyFont="1" applyFill="1" applyAlignment="1">
      <alignment horizontal="center"/>
    </xf>
    <xf numFmtId="0" fontId="17" fillId="2" borderId="1" xfId="0" applyFont="1" applyFill="1" applyBorder="1" applyAlignment="1">
      <alignment horizontal="center"/>
    </xf>
    <xf numFmtId="0" fontId="17" fillId="2" borderId="1" xfId="0" applyFont="1" applyFill="1" applyBorder="1"/>
    <xf numFmtId="0" fontId="8" fillId="2" borderId="1" xfId="0" applyFont="1" applyFill="1" applyBorder="1"/>
    <xf numFmtId="0" fontId="8" fillId="2" borderId="1" xfId="0" applyFont="1" applyFill="1" applyBorder="1" applyAlignment="1">
      <alignment horizontal="center"/>
    </xf>
    <xf numFmtId="0" fontId="7" fillId="2" borderId="0" xfId="0" applyFont="1" applyFill="1" applyAlignment="1">
      <alignment vertical="center" wrapText="1"/>
    </xf>
    <xf numFmtId="9" fontId="4" fillId="2" borderId="0" xfId="0" applyNumberFormat="1" applyFont="1" applyFill="1"/>
    <xf numFmtId="10" fontId="4" fillId="2" borderId="0" xfId="0" applyNumberFormat="1" applyFont="1" applyFill="1"/>
    <xf numFmtId="43" fontId="4" fillId="2" borderId="0" xfId="3" applyFont="1" applyFill="1"/>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0" borderId="1" xfId="0" applyFont="1" applyBorder="1"/>
    <xf numFmtId="0" fontId="4" fillId="0" borderId="0" xfId="0" applyFont="1"/>
    <xf numFmtId="0" fontId="4" fillId="0" borderId="1" xfId="0" applyFont="1" applyBorder="1" applyAlignment="1">
      <alignment horizontal="right" wrapText="1" readingOrder="2"/>
    </xf>
    <xf numFmtId="0" fontId="4" fillId="0" borderId="3" xfId="0" applyFont="1" applyBorder="1"/>
    <xf numFmtId="165" fontId="4" fillId="0" borderId="0" xfId="0" applyNumberFormat="1" applyFont="1"/>
    <xf numFmtId="165" fontId="9" fillId="0" borderId="1" xfId="0" applyNumberFormat="1" applyFont="1" applyBorder="1"/>
    <xf numFmtId="165" fontId="4" fillId="0" borderId="3" xfId="0" applyNumberFormat="1" applyFont="1" applyBorder="1"/>
    <xf numFmtId="0" fontId="11" fillId="0" borderId="0" xfId="0" applyFont="1" applyAlignment="1">
      <alignment horizontal="right" vertical="top" wrapText="1" readingOrder="2"/>
    </xf>
    <xf numFmtId="0" fontId="17" fillId="2" borderId="4" xfId="0" applyFont="1" applyFill="1" applyBorder="1" applyAlignment="1">
      <alignment horizontal="right" vertical="center" wrapText="1" readingOrder="2"/>
    </xf>
    <xf numFmtId="0" fontId="4" fillId="2" borderId="4" xfId="0" applyFont="1" applyFill="1" applyBorder="1" applyAlignment="1">
      <alignment horizontal="center" vertical="center" wrapText="1" readingOrder="2"/>
    </xf>
    <xf numFmtId="0" fontId="4" fillId="2" borderId="4" xfId="0" applyFont="1" applyFill="1" applyBorder="1" applyAlignment="1">
      <alignment horizontal="center" vertical="center" wrapText="1"/>
    </xf>
    <xf numFmtId="0" fontId="4" fillId="0" borderId="4" xfId="0" applyFont="1" applyBorder="1" applyAlignment="1">
      <alignment horizontal="center" vertical="center" wrapText="1"/>
    </xf>
    <xf numFmtId="9" fontId="4" fillId="2" borderId="4" xfId="1" applyFont="1" applyFill="1" applyBorder="1" applyAlignment="1">
      <alignment horizontal="center" vertical="center" wrapText="1" readingOrder="2"/>
    </xf>
    <xf numFmtId="0" fontId="4" fillId="2" borderId="4" xfId="0" applyFont="1" applyFill="1" applyBorder="1" applyAlignment="1">
      <alignment horizontal="center" vertical="center" wrapText="1" readingOrder="1"/>
    </xf>
    <xf numFmtId="10" fontId="4" fillId="0" borderId="4" xfId="0" applyNumberFormat="1" applyFont="1" applyBorder="1" applyAlignment="1">
      <alignment horizontal="center" vertical="center" wrapText="1" readingOrder="2"/>
    </xf>
    <xf numFmtId="9" fontId="3" fillId="2" borderId="4" xfId="0" applyNumberFormat="1" applyFont="1" applyFill="1" applyBorder="1" applyAlignment="1">
      <alignment horizontal="center" vertical="center" wrapText="1"/>
    </xf>
    <xf numFmtId="0" fontId="2" fillId="2" borderId="7" xfId="0" applyFont="1" applyFill="1" applyBorder="1" applyAlignment="1">
      <alignment vertical="center" wrapText="1"/>
    </xf>
    <xf numFmtId="10" fontId="17" fillId="2" borderId="0" xfId="0" applyNumberFormat="1" applyFont="1" applyFill="1" applyAlignment="1">
      <alignment horizontal="center" vertical="center" wrapText="1" readingOrder="2"/>
    </xf>
    <xf numFmtId="0" fontId="2" fillId="2" borderId="7" xfId="0" applyFont="1" applyFill="1" applyBorder="1" applyAlignment="1">
      <alignment horizontal="right" vertical="center" wrapText="1"/>
    </xf>
    <xf numFmtId="0" fontId="2" fillId="2" borderId="7" xfId="0" applyFont="1" applyFill="1" applyBorder="1" applyAlignment="1">
      <alignment horizontal="right" vertical="top" wrapText="1" indent="2"/>
    </xf>
    <xf numFmtId="0" fontId="2" fillId="2" borderId="7" xfId="0" applyFont="1" applyFill="1" applyBorder="1" applyAlignment="1">
      <alignment horizontal="right" vertical="center" wrapText="1" indent="2" readingOrder="1"/>
    </xf>
    <xf numFmtId="0" fontId="2" fillId="2" borderId="7" xfId="0" applyFont="1" applyFill="1" applyBorder="1" applyAlignment="1">
      <alignment horizontal="right" vertical="center" wrapText="1" indent="1"/>
    </xf>
    <xf numFmtId="0" fontId="2" fillId="2" borderId="8" xfId="0" applyFont="1" applyFill="1" applyBorder="1" applyAlignment="1">
      <alignment horizontal="right" vertical="center" wrapText="1" indent="1"/>
    </xf>
    <xf numFmtId="0" fontId="2" fillId="2" borderId="10" xfId="0" applyFont="1" applyFill="1" applyBorder="1" applyAlignment="1">
      <alignment horizontal="right" vertical="center" wrapText="1" indent="1"/>
    </xf>
    <xf numFmtId="0" fontId="17" fillId="2" borderId="4" xfId="0" applyFont="1" applyFill="1" applyBorder="1"/>
    <xf numFmtId="0" fontId="3" fillId="2" borderId="7" xfId="0" applyFont="1" applyFill="1" applyBorder="1" applyAlignment="1">
      <alignment horizontal="right" vertical="top" wrapText="1" readingOrder="2"/>
    </xf>
    <xf numFmtId="0" fontId="0" fillId="2" borderId="4" xfId="0" applyFill="1" applyBorder="1" applyAlignment="1">
      <alignment horizontal="right" vertical="top" readingOrder="2"/>
    </xf>
    <xf numFmtId="0" fontId="2" fillId="2" borderId="7" xfId="0" applyFont="1" applyFill="1" applyBorder="1" applyAlignment="1">
      <alignment horizontal="right" vertical="top" wrapText="1" readingOrder="2"/>
    </xf>
    <xf numFmtId="10" fontId="19" fillId="2" borderId="4" xfId="0" applyNumberFormat="1" applyFont="1" applyFill="1" applyBorder="1" applyAlignment="1">
      <alignment horizontal="center" vertical="center" readingOrder="2"/>
    </xf>
    <xf numFmtId="0" fontId="18" fillId="2" borderId="2" xfId="0" applyFont="1" applyFill="1" applyBorder="1" applyAlignment="1">
      <alignment horizontal="center" vertical="center" wrapText="1"/>
    </xf>
    <xf numFmtId="10" fontId="18" fillId="2" borderId="2" xfId="1" applyNumberFormat="1" applyFont="1" applyFill="1" applyBorder="1" applyAlignment="1">
      <alignment horizontal="center" vertical="center" wrapText="1"/>
    </xf>
    <xf numFmtId="10" fontId="18" fillId="2" borderId="2" xfId="0" applyNumberFormat="1" applyFont="1" applyFill="1" applyBorder="1" applyAlignment="1">
      <alignment horizontal="center" vertical="center" wrapText="1"/>
    </xf>
    <xf numFmtId="9" fontId="17" fillId="0" borderId="4" xfId="0" applyNumberFormat="1" applyFont="1" applyBorder="1" applyAlignment="1">
      <alignment horizontal="center" vertical="center" wrapText="1"/>
    </xf>
    <xf numFmtId="0" fontId="20" fillId="2" borderId="9" xfId="0" applyFont="1" applyFill="1" applyBorder="1" applyAlignment="1">
      <alignment horizontal="center" vertical="center" wrapText="1"/>
    </xf>
    <xf numFmtId="0" fontId="22" fillId="0" borderId="0" xfId="0" applyFont="1" applyAlignment="1">
      <alignment vertical="center"/>
    </xf>
    <xf numFmtId="0" fontId="23" fillId="0" borderId="0" xfId="0" applyFont="1" applyAlignment="1">
      <alignment vertical="center"/>
    </xf>
    <xf numFmtId="0" fontId="25" fillId="0" borderId="17" xfId="0" applyFont="1" applyBorder="1" applyAlignment="1">
      <alignment horizontal="center" vertical="center" wrapText="1" readingOrder="2"/>
    </xf>
    <xf numFmtId="0" fontId="25" fillId="0" borderId="18" xfId="0" applyFont="1" applyBorder="1" applyAlignment="1">
      <alignment horizontal="center" vertical="center" wrapText="1" readingOrder="1"/>
    </xf>
    <xf numFmtId="0" fontId="25" fillId="0" borderId="19" xfId="0" applyFont="1" applyBorder="1" applyAlignment="1">
      <alignment horizontal="center" vertical="center" wrapText="1" readingOrder="2"/>
    </xf>
    <xf numFmtId="0" fontId="25" fillId="0" borderId="20" xfId="0" applyFont="1" applyBorder="1" applyAlignment="1">
      <alignment horizontal="center" vertical="center" wrapText="1" readingOrder="1"/>
    </xf>
    <xf numFmtId="0" fontId="25" fillId="0" borderId="31" xfId="0" applyFont="1" applyBorder="1" applyAlignment="1">
      <alignment horizontal="center" vertical="center" wrapText="1" readingOrder="2"/>
    </xf>
    <xf numFmtId="0" fontId="25" fillId="0" borderId="32" xfId="0" applyFont="1" applyBorder="1" applyAlignment="1">
      <alignment horizontal="center" vertical="center" wrapText="1" readingOrder="1"/>
    </xf>
    <xf numFmtId="0" fontId="26" fillId="0" borderId="15" xfId="0" applyFont="1" applyBorder="1" applyAlignment="1">
      <alignment horizontal="center" vertical="center" wrapText="1" readingOrder="1"/>
    </xf>
    <xf numFmtId="9" fontId="4" fillId="2" borderId="4" xfId="0" applyNumberFormat="1" applyFont="1" applyFill="1" applyBorder="1" applyAlignment="1">
      <alignment horizontal="center" vertical="center" wrapText="1"/>
    </xf>
    <xf numFmtId="0" fontId="3" fillId="2" borderId="10" xfId="0" applyFont="1" applyFill="1" applyBorder="1" applyAlignment="1">
      <alignment horizontal="right" vertical="top" wrapText="1" readingOrder="2"/>
    </xf>
    <xf numFmtId="0" fontId="2" fillId="2" borderId="4" xfId="0" applyFont="1" applyFill="1" applyBorder="1" applyAlignment="1">
      <alignment horizontal="right" vertical="top" wrapText="1" readingOrder="2"/>
    </xf>
    <xf numFmtId="0" fontId="2" fillId="2" borderId="0" xfId="0" applyFont="1" applyFill="1" applyAlignment="1">
      <alignment vertical="top" wrapText="1" readingOrder="2"/>
    </xf>
    <xf numFmtId="0" fontId="10" fillId="2" borderId="0" xfId="0" applyFont="1" applyFill="1" applyAlignment="1">
      <alignment horizontal="right" vertical="top" wrapText="1" readingOrder="2"/>
    </xf>
    <xf numFmtId="0" fontId="2" fillId="2" borderId="0" xfId="0" applyFont="1" applyFill="1" applyAlignment="1">
      <alignment horizontal="right" vertical="top" wrapText="1" readingOrder="2"/>
    </xf>
    <xf numFmtId="0" fontId="3" fillId="2" borderId="0" xfId="0" applyFont="1" applyFill="1" applyAlignment="1">
      <alignment horizontal="right" vertical="top" wrapText="1" readingOrder="2"/>
    </xf>
    <xf numFmtId="9" fontId="3" fillId="0" borderId="4" xfId="0" applyNumberFormat="1" applyFont="1" applyBorder="1" applyAlignment="1">
      <alignment horizontal="center" vertical="center" wrapText="1"/>
    </xf>
    <xf numFmtId="0" fontId="2" fillId="2" borderId="4" xfId="0" applyFont="1" applyFill="1" applyBorder="1" applyAlignment="1">
      <alignment horizontal="right" vertical="center" wrapText="1" readingOrder="2"/>
    </xf>
    <xf numFmtId="0" fontId="0" fillId="0" borderId="4" xfId="0" applyBorder="1"/>
    <xf numFmtId="0" fontId="20" fillId="2" borderId="34" xfId="0" applyFont="1" applyFill="1" applyBorder="1" applyAlignment="1">
      <alignment horizontal="right" vertical="top" wrapText="1" readingOrder="2"/>
    </xf>
    <xf numFmtId="0" fontId="7" fillId="2" borderId="0" xfId="0" applyFont="1" applyFill="1" applyAlignment="1">
      <alignment horizontal="right" vertical="center" wrapText="1"/>
    </xf>
    <xf numFmtId="0" fontId="4" fillId="2" borderId="0" xfId="0" applyFont="1" applyFill="1" applyAlignment="1">
      <alignment horizontal="right"/>
    </xf>
    <xf numFmtId="0" fontId="0" fillId="2" borderId="0" xfId="0" applyFill="1" applyAlignment="1">
      <alignment horizontal="right" vertical="top"/>
    </xf>
    <xf numFmtId="0" fontId="2" fillId="2" borderId="2" xfId="0" applyFont="1" applyFill="1" applyBorder="1" applyAlignment="1">
      <alignment horizontal="right" vertical="top" wrapText="1"/>
    </xf>
    <xf numFmtId="0" fontId="0" fillId="0" borderId="0" xfId="0" applyAlignment="1">
      <alignment horizontal="right"/>
    </xf>
    <xf numFmtId="0" fontId="2" fillId="2" borderId="0" xfId="0" applyFont="1" applyFill="1" applyAlignment="1">
      <alignment horizontal="right" vertical="top" wrapText="1"/>
    </xf>
    <xf numFmtId="0" fontId="22" fillId="0" borderId="0" xfId="0" applyFont="1" applyAlignment="1">
      <alignment horizontal="right" vertical="center"/>
    </xf>
    <xf numFmtId="0" fontId="0" fillId="2" borderId="33" xfId="0" applyFill="1" applyBorder="1" applyAlignment="1">
      <alignment horizontal="right" vertical="top"/>
    </xf>
    <xf numFmtId="0" fontId="25" fillId="0" borderId="35" xfId="0" applyFont="1" applyBorder="1" applyAlignment="1">
      <alignment horizontal="center" vertical="center" wrapText="1" readingOrder="2"/>
    </xf>
    <xf numFmtId="0" fontId="25" fillId="0" borderId="36" xfId="0" applyFont="1" applyBorder="1" applyAlignment="1">
      <alignment horizontal="center" vertical="center" wrapText="1" readingOrder="1"/>
    </xf>
    <xf numFmtId="0" fontId="20" fillId="2" borderId="0" xfId="0" applyFont="1" applyFill="1"/>
    <xf numFmtId="9" fontId="20" fillId="2" borderId="0" xfId="0" applyNumberFormat="1" applyFont="1" applyFill="1"/>
    <xf numFmtId="0" fontId="20" fillId="2" borderId="0" xfId="0" applyFont="1" applyFill="1" applyAlignment="1">
      <alignment horizontal="right"/>
    </xf>
    <xf numFmtId="10" fontId="25" fillId="0" borderId="16" xfId="0" applyNumberFormat="1" applyFont="1" applyBorder="1" applyAlignment="1">
      <alignment horizontal="center" vertical="center" wrapText="1" readingOrder="1"/>
    </xf>
    <xf numFmtId="10" fontId="25" fillId="0" borderId="30" xfId="0" applyNumberFormat="1" applyFont="1" applyBorder="1" applyAlignment="1">
      <alignment horizontal="center" vertical="center" wrapText="1" readingOrder="1"/>
    </xf>
    <xf numFmtId="10" fontId="26" fillId="0" borderId="13" xfId="0" applyNumberFormat="1" applyFont="1" applyBorder="1" applyAlignment="1">
      <alignment horizontal="center" vertical="center" wrapText="1" readingOrder="1"/>
    </xf>
    <xf numFmtId="10" fontId="25" fillId="0" borderId="13" xfId="0" applyNumberFormat="1" applyFont="1" applyBorder="1" applyAlignment="1">
      <alignment horizontal="center" vertical="center" wrapText="1" readingOrder="2"/>
    </xf>
    <xf numFmtId="0" fontId="0" fillId="2" borderId="0" xfId="0" applyFill="1" applyAlignment="1">
      <alignment horizontal="right"/>
    </xf>
    <xf numFmtId="0" fontId="23" fillId="0" borderId="0" xfId="0" applyFont="1" applyAlignment="1">
      <alignment horizontal="right" vertical="center"/>
    </xf>
    <xf numFmtId="0" fontId="23" fillId="0" borderId="0" xfId="0" applyFont="1" applyAlignment="1">
      <alignment vertical="center" readingOrder="2"/>
    </xf>
    <xf numFmtId="0" fontId="27" fillId="0" borderId="0" xfId="0" applyFont="1" applyAlignment="1">
      <alignment vertical="center" readingOrder="2"/>
    </xf>
    <xf numFmtId="0" fontId="28" fillId="5" borderId="40" xfId="0" applyFont="1" applyFill="1" applyBorder="1" applyAlignment="1">
      <alignment vertical="center" readingOrder="2"/>
    </xf>
    <xf numFmtId="0" fontId="29" fillId="5" borderId="41" xfId="0" applyFont="1" applyFill="1" applyBorder="1" applyAlignment="1">
      <alignment horizontal="center" vertical="center" wrapText="1"/>
    </xf>
    <xf numFmtId="0" fontId="29" fillId="5" borderId="42" xfId="0" applyFont="1" applyFill="1" applyBorder="1" applyAlignment="1">
      <alignment horizontal="center" vertical="center" wrapText="1"/>
    </xf>
    <xf numFmtId="0" fontId="29" fillId="5" borderId="43" xfId="0" applyFont="1" applyFill="1" applyBorder="1" applyAlignment="1">
      <alignment horizontal="center" vertical="center" wrapText="1"/>
    </xf>
    <xf numFmtId="0" fontId="29" fillId="5" borderId="42" xfId="0" applyFont="1" applyFill="1" applyBorder="1" applyAlignment="1">
      <alignment horizontal="center" vertical="center"/>
    </xf>
    <xf numFmtId="0" fontId="29" fillId="5" borderId="43" xfId="0" applyFont="1" applyFill="1" applyBorder="1" applyAlignment="1">
      <alignment horizontal="center" vertical="center"/>
    </xf>
    <xf numFmtId="0" fontId="23" fillId="6" borderId="47" xfId="0" applyFont="1" applyFill="1" applyBorder="1" applyAlignment="1">
      <alignment vertical="center" wrapText="1" readingOrder="2"/>
    </xf>
    <xf numFmtId="10" fontId="23" fillId="6" borderId="48" xfId="1" applyNumberFormat="1" applyFont="1" applyFill="1" applyBorder="1" applyAlignment="1">
      <alignment horizontal="center" vertical="center"/>
    </xf>
    <xf numFmtId="10" fontId="23" fillId="6" borderId="49" xfId="1" applyNumberFormat="1" applyFont="1" applyFill="1" applyBorder="1" applyAlignment="1">
      <alignment horizontal="center" vertical="center"/>
    </xf>
    <xf numFmtId="10" fontId="23" fillId="6" borderId="50" xfId="1" applyNumberFormat="1" applyFont="1" applyFill="1" applyBorder="1" applyAlignment="1">
      <alignment horizontal="center" vertical="center"/>
    </xf>
    <xf numFmtId="10" fontId="23" fillId="7" borderId="48" xfId="1" applyNumberFormat="1" applyFont="1" applyFill="1" applyBorder="1" applyAlignment="1">
      <alignment horizontal="center" vertical="center"/>
    </xf>
    <xf numFmtId="0" fontId="23" fillId="7" borderId="49" xfId="0" applyFont="1" applyFill="1" applyBorder="1" applyAlignment="1">
      <alignment horizontal="center" vertical="center" readingOrder="2"/>
    </xf>
    <xf numFmtId="10" fontId="23" fillId="7" borderId="49" xfId="0" applyNumberFormat="1" applyFont="1" applyFill="1" applyBorder="1" applyAlignment="1">
      <alignment horizontal="center" vertical="center"/>
    </xf>
    <xf numFmtId="0" fontId="23" fillId="7" borderId="50" xfId="0" applyFont="1" applyFill="1" applyBorder="1" applyAlignment="1">
      <alignment horizontal="center" vertical="center" wrapText="1"/>
    </xf>
    <xf numFmtId="9" fontId="23" fillId="0" borderId="0" xfId="0" applyNumberFormat="1" applyFont="1" applyAlignment="1">
      <alignment vertical="center"/>
    </xf>
    <xf numFmtId="0" fontId="23" fillId="6" borderId="47" xfId="0" applyFont="1" applyFill="1" applyBorder="1" applyAlignment="1">
      <alignment vertical="center" readingOrder="2"/>
    </xf>
    <xf numFmtId="0" fontId="23" fillId="7" borderId="50" xfId="0" applyFont="1" applyFill="1" applyBorder="1" applyAlignment="1">
      <alignment horizontal="center" vertical="center"/>
    </xf>
    <xf numFmtId="10" fontId="27" fillId="6" borderId="48" xfId="1" applyNumberFormat="1" applyFont="1" applyFill="1" applyBorder="1" applyAlignment="1">
      <alignment horizontal="center" vertical="center"/>
    </xf>
    <xf numFmtId="10" fontId="27" fillId="6" borderId="49" xfId="1" applyNumberFormat="1" applyFont="1" applyFill="1" applyBorder="1" applyAlignment="1">
      <alignment horizontal="center" vertical="center"/>
    </xf>
    <xf numFmtId="10" fontId="27" fillId="6" borderId="50" xfId="1" applyNumberFormat="1" applyFont="1" applyFill="1" applyBorder="1" applyAlignment="1">
      <alignment horizontal="center" vertical="center"/>
    </xf>
    <xf numFmtId="10" fontId="27" fillId="7" borderId="48" xfId="1" applyNumberFormat="1" applyFont="1" applyFill="1" applyBorder="1" applyAlignment="1">
      <alignment horizontal="center" vertical="center"/>
    </xf>
    <xf numFmtId="0" fontId="23" fillId="7" borderId="49" xfId="0" applyFont="1" applyFill="1" applyBorder="1" applyAlignment="1">
      <alignment horizontal="center" vertical="center"/>
    </xf>
    <xf numFmtId="0" fontId="23" fillId="6" borderId="53" xfId="0" applyFont="1" applyFill="1" applyBorder="1" applyAlignment="1">
      <alignment vertical="center" readingOrder="2"/>
    </xf>
    <xf numFmtId="10" fontId="23" fillId="6" borderId="54" xfId="1" applyNumberFormat="1" applyFont="1" applyFill="1" applyBorder="1" applyAlignment="1">
      <alignment horizontal="center" vertical="center"/>
    </xf>
    <xf numFmtId="10" fontId="23" fillId="6" borderId="55" xfId="1" applyNumberFormat="1" applyFont="1" applyFill="1" applyBorder="1" applyAlignment="1">
      <alignment horizontal="center" vertical="center"/>
    </xf>
    <xf numFmtId="10" fontId="23" fillId="6" borderId="56" xfId="1" applyNumberFormat="1" applyFont="1" applyFill="1" applyBorder="1" applyAlignment="1">
      <alignment horizontal="center" vertical="center"/>
    </xf>
    <xf numFmtId="10" fontId="23" fillId="7" borderId="54" xfId="1" applyNumberFormat="1" applyFont="1" applyFill="1" applyBorder="1" applyAlignment="1">
      <alignment horizontal="center" vertical="center"/>
    </xf>
    <xf numFmtId="0" fontId="23" fillId="7" borderId="55" xfId="0" applyFont="1" applyFill="1" applyBorder="1" applyAlignment="1">
      <alignment horizontal="center" vertical="center" readingOrder="2"/>
    </xf>
    <xf numFmtId="10" fontId="23" fillId="7" borderId="55" xfId="0" applyNumberFormat="1" applyFont="1" applyFill="1" applyBorder="1" applyAlignment="1">
      <alignment horizontal="center" vertical="center"/>
    </xf>
    <xf numFmtId="0" fontId="23" fillId="7" borderId="56" xfId="0" applyFont="1" applyFill="1" applyBorder="1" applyAlignment="1">
      <alignment horizontal="center" vertical="center"/>
    </xf>
    <xf numFmtId="0" fontId="23" fillId="6" borderId="60" xfId="0" applyFont="1" applyFill="1" applyBorder="1" applyAlignment="1">
      <alignment vertical="center" wrapText="1" readingOrder="2"/>
    </xf>
    <xf numFmtId="10" fontId="23" fillId="6" borderId="60" xfId="1" applyNumberFormat="1" applyFont="1" applyFill="1" applyBorder="1" applyAlignment="1">
      <alignment horizontal="center" vertical="center"/>
    </xf>
    <xf numFmtId="0" fontId="23" fillId="6" borderId="60" xfId="0" applyFont="1" applyFill="1" applyBorder="1" applyAlignment="1">
      <alignment horizontal="center" vertical="center" readingOrder="2"/>
    </xf>
    <xf numFmtId="10" fontId="23" fillId="6" borderId="60" xfId="0" applyNumberFormat="1" applyFont="1" applyFill="1" applyBorder="1" applyAlignment="1">
      <alignment horizontal="center" vertical="center"/>
    </xf>
    <xf numFmtId="0" fontId="23" fillId="6" borderId="60" xfId="0" applyFont="1" applyFill="1" applyBorder="1" applyAlignment="1">
      <alignment horizontal="center" vertical="center"/>
    </xf>
    <xf numFmtId="0" fontId="23" fillId="6" borderId="49" xfId="0" applyFont="1" applyFill="1" applyBorder="1" applyAlignment="1">
      <alignment vertical="center" wrapText="1" readingOrder="2"/>
    </xf>
    <xf numFmtId="0" fontId="23" fillId="6" borderId="49" xfId="0" applyFont="1" applyFill="1" applyBorder="1" applyAlignment="1">
      <alignment horizontal="center" vertical="center" readingOrder="2"/>
    </xf>
    <xf numFmtId="10" fontId="23" fillId="6" borderId="49" xfId="0" applyNumberFormat="1" applyFont="1" applyFill="1" applyBorder="1" applyAlignment="1">
      <alignment horizontal="center" vertical="center"/>
    </xf>
    <xf numFmtId="0" fontId="23" fillId="6" borderId="49" xfId="0" applyFont="1" applyFill="1" applyBorder="1" applyAlignment="1">
      <alignment horizontal="center" vertical="center"/>
    </xf>
    <xf numFmtId="10" fontId="23" fillId="8" borderId="49" xfId="1" applyNumberFormat="1" applyFont="1" applyFill="1" applyBorder="1" applyAlignment="1">
      <alignment horizontal="center" vertical="center"/>
    </xf>
    <xf numFmtId="10" fontId="23" fillId="8" borderId="50" xfId="1" applyNumberFormat="1" applyFont="1" applyFill="1" applyBorder="1" applyAlignment="1">
      <alignment horizontal="center" vertical="center"/>
    </xf>
    <xf numFmtId="10" fontId="27" fillId="8" borderId="49" xfId="1" applyNumberFormat="1" applyFont="1" applyFill="1" applyBorder="1" applyAlignment="1">
      <alignment horizontal="center" vertical="center"/>
    </xf>
    <xf numFmtId="10" fontId="27" fillId="8" borderId="50" xfId="1" applyNumberFormat="1" applyFont="1" applyFill="1" applyBorder="1" applyAlignment="1">
      <alignment horizontal="center" vertical="center"/>
    </xf>
    <xf numFmtId="10" fontId="23" fillId="8" borderId="55" xfId="1" applyNumberFormat="1" applyFont="1" applyFill="1" applyBorder="1" applyAlignment="1">
      <alignment horizontal="center" vertical="center"/>
    </xf>
    <xf numFmtId="10" fontId="23" fillId="8" borderId="56" xfId="1" applyNumberFormat="1" applyFont="1" applyFill="1" applyBorder="1" applyAlignment="1">
      <alignment horizontal="center" vertical="center"/>
    </xf>
    <xf numFmtId="0" fontId="23" fillId="6" borderId="0" xfId="0" applyFont="1" applyFill="1" applyAlignment="1">
      <alignment vertical="center"/>
    </xf>
    <xf numFmtId="0" fontId="23" fillId="6" borderId="52" xfId="0" applyFont="1" applyFill="1" applyBorder="1" applyAlignment="1">
      <alignment vertical="center"/>
    </xf>
    <xf numFmtId="165" fontId="23" fillId="7" borderId="49" xfId="0" applyNumberFormat="1" applyFont="1" applyFill="1" applyBorder="1" applyAlignment="1">
      <alignment horizontal="center" vertical="center"/>
    </xf>
    <xf numFmtId="10" fontId="21" fillId="2" borderId="0" xfId="0" applyNumberFormat="1" applyFont="1" applyFill="1" applyAlignment="1">
      <alignment horizontal="center" vertical="center" wrapText="1" readingOrder="2"/>
    </xf>
    <xf numFmtId="0" fontId="21" fillId="2" borderId="0" xfId="0" applyFont="1" applyFill="1" applyAlignment="1">
      <alignment horizontal="center" vertical="center" wrapText="1" readingOrder="2"/>
    </xf>
    <xf numFmtId="10" fontId="0" fillId="0" borderId="0" xfId="0" applyNumberFormat="1"/>
    <xf numFmtId="10" fontId="23" fillId="0" borderId="0" xfId="0" applyNumberFormat="1" applyFont="1" applyAlignment="1">
      <alignment vertical="center"/>
    </xf>
    <xf numFmtId="10" fontId="0" fillId="2" borderId="0" xfId="0" applyNumberFormat="1" applyFill="1" applyAlignment="1">
      <alignment vertical="top" readingOrder="2"/>
    </xf>
    <xf numFmtId="0" fontId="28" fillId="5" borderId="62" xfId="0" applyFont="1" applyFill="1" applyBorder="1" applyAlignment="1">
      <alignment vertical="center" readingOrder="2"/>
    </xf>
    <xf numFmtId="0" fontId="29" fillId="5" borderId="63" xfId="0" applyFont="1" applyFill="1" applyBorder="1" applyAlignment="1">
      <alignment horizontal="center" vertical="center" wrapText="1"/>
    </xf>
    <xf numFmtId="0" fontId="29" fillId="5" borderId="60" xfId="0" applyFont="1" applyFill="1" applyBorder="1" applyAlignment="1">
      <alignment horizontal="center" vertical="center" wrapText="1"/>
    </xf>
    <xf numFmtId="0" fontId="29" fillId="5" borderId="64" xfId="0" applyFont="1" applyFill="1" applyBorder="1" applyAlignment="1">
      <alignment horizontal="center" vertical="center" wrapText="1"/>
    </xf>
    <xf numFmtId="0" fontId="29" fillId="5" borderId="65" xfId="0" applyFont="1" applyFill="1" applyBorder="1" applyAlignment="1">
      <alignment horizontal="center" vertical="center" wrapText="1"/>
    </xf>
    <xf numFmtId="0" fontId="29" fillId="5" borderId="41" xfId="0" applyFont="1" applyFill="1" applyBorder="1" applyAlignment="1">
      <alignment horizontal="center" vertical="center"/>
    </xf>
    <xf numFmtId="166" fontId="29" fillId="5" borderId="42" xfId="0" applyNumberFormat="1" applyFont="1" applyFill="1" applyBorder="1" applyAlignment="1">
      <alignment horizontal="center" vertical="center" wrapText="1"/>
    </xf>
    <xf numFmtId="0" fontId="23" fillId="6" borderId="66" xfId="0" applyFont="1" applyFill="1" applyBorder="1" applyAlignment="1">
      <alignment vertical="center" wrapText="1" readingOrder="2"/>
    </xf>
    <xf numFmtId="10" fontId="23" fillId="7" borderId="67" xfId="1" applyNumberFormat="1" applyFont="1" applyFill="1" applyBorder="1" applyAlignment="1">
      <alignment horizontal="center" vertical="center"/>
    </xf>
    <xf numFmtId="0" fontId="23" fillId="7" borderId="48" xfId="0" applyFont="1" applyFill="1" applyBorder="1" applyAlignment="1">
      <alignment horizontal="center" vertical="center" readingOrder="2"/>
    </xf>
    <xf numFmtId="0" fontId="23" fillId="6" borderId="66" xfId="0" applyFont="1" applyFill="1" applyBorder="1" applyAlignment="1">
      <alignment vertical="center" readingOrder="2"/>
    </xf>
    <xf numFmtId="166" fontId="23" fillId="7" borderId="48" xfId="0" applyNumberFormat="1" applyFont="1" applyFill="1" applyBorder="1" applyAlignment="1">
      <alignment horizontal="center" vertical="center"/>
    </xf>
    <xf numFmtId="166" fontId="23" fillId="7" borderId="49" xfId="0" applyNumberFormat="1" applyFont="1" applyFill="1" applyBorder="1" applyAlignment="1">
      <alignment horizontal="center" vertical="center"/>
    </xf>
    <xf numFmtId="166" fontId="23" fillId="7" borderId="50" xfId="0" applyNumberFormat="1" applyFont="1" applyFill="1" applyBorder="1" applyAlignment="1">
      <alignment horizontal="center" vertical="center"/>
    </xf>
    <xf numFmtId="0" fontId="23" fillId="6" borderId="68" xfId="0" applyFont="1" applyFill="1" applyBorder="1" applyAlignment="1">
      <alignment vertical="center" readingOrder="2"/>
    </xf>
    <xf numFmtId="10" fontId="23" fillId="6" borderId="69" xfId="1" applyNumberFormat="1" applyFont="1" applyFill="1" applyBorder="1" applyAlignment="1">
      <alignment horizontal="center" vertical="center"/>
    </xf>
    <xf numFmtId="10" fontId="23" fillId="6" borderId="70" xfId="1" applyNumberFormat="1" applyFont="1" applyFill="1" applyBorder="1" applyAlignment="1">
      <alignment horizontal="center" vertical="center"/>
    </xf>
    <xf numFmtId="10" fontId="23" fillId="6" borderId="71" xfId="1" applyNumberFormat="1" applyFont="1" applyFill="1" applyBorder="1" applyAlignment="1">
      <alignment horizontal="center" vertical="center"/>
    </xf>
    <xf numFmtId="10" fontId="23" fillId="7" borderId="69" xfId="1" applyNumberFormat="1" applyFont="1" applyFill="1" applyBorder="1" applyAlignment="1">
      <alignment horizontal="center" vertical="center"/>
    </xf>
    <xf numFmtId="10" fontId="23" fillId="7" borderId="72" xfId="1" applyNumberFormat="1" applyFont="1" applyFill="1" applyBorder="1" applyAlignment="1">
      <alignment horizontal="center" vertical="center"/>
    </xf>
    <xf numFmtId="0" fontId="23" fillId="7" borderId="54" xfId="0" applyFont="1" applyFill="1" applyBorder="1" applyAlignment="1">
      <alignment horizontal="center" vertical="center" readingOrder="2"/>
    </xf>
    <xf numFmtId="10" fontId="23" fillId="0" borderId="0" xfId="0" applyNumberFormat="1" applyFont="1" applyAlignment="1">
      <alignment horizontal="center" vertical="center"/>
    </xf>
    <xf numFmtId="166" fontId="29" fillId="5" borderId="60" xfId="0" applyNumberFormat="1" applyFont="1" applyFill="1" applyBorder="1" applyAlignment="1">
      <alignment horizontal="center" vertical="center" wrapText="1"/>
    </xf>
    <xf numFmtId="0" fontId="29" fillId="5" borderId="73" xfId="0" applyFont="1" applyFill="1" applyBorder="1" applyAlignment="1">
      <alignment horizontal="center" vertical="center"/>
    </xf>
    <xf numFmtId="0" fontId="29" fillId="5" borderId="73" xfId="0" applyFont="1" applyFill="1" applyBorder="1" applyAlignment="1">
      <alignment horizontal="center" vertical="center" wrapText="1"/>
    </xf>
    <xf numFmtId="166" fontId="29" fillId="5" borderId="73" xfId="0" applyNumberFormat="1" applyFont="1" applyFill="1" applyBorder="1" applyAlignment="1">
      <alignment horizontal="center" vertical="center" wrapText="1"/>
    </xf>
    <xf numFmtId="0" fontId="29" fillId="5" borderId="74" xfId="0" applyFont="1" applyFill="1" applyBorder="1" applyAlignment="1">
      <alignment horizontal="center" vertical="center"/>
    </xf>
    <xf numFmtId="0" fontId="23" fillId="7" borderId="41" xfId="0" applyFont="1" applyFill="1" applyBorder="1" applyAlignment="1">
      <alignment horizontal="center" vertical="center" readingOrder="2"/>
    </xf>
    <xf numFmtId="10" fontId="23" fillId="7" borderId="42" xfId="0" applyNumberFormat="1" applyFont="1" applyFill="1" applyBorder="1" applyAlignment="1">
      <alignment horizontal="center" vertical="center"/>
    </xf>
    <xf numFmtId="10" fontId="23" fillId="0" borderId="0" xfId="0" applyNumberFormat="1" applyFont="1" applyAlignment="1">
      <alignment horizontal="right" vertical="center"/>
    </xf>
    <xf numFmtId="0" fontId="28" fillId="5" borderId="75" xfId="0" applyFont="1" applyFill="1" applyBorder="1" applyAlignment="1">
      <alignment vertical="center" readingOrder="2"/>
    </xf>
    <xf numFmtId="0" fontId="29" fillId="5" borderId="60" xfId="0" applyFont="1" applyFill="1" applyBorder="1" applyAlignment="1">
      <alignment horizontal="center" vertical="center"/>
    </xf>
    <xf numFmtId="0" fontId="29" fillId="5" borderId="64" xfId="0" applyFont="1" applyFill="1" applyBorder="1" applyAlignment="1">
      <alignment horizontal="center" vertical="center"/>
    </xf>
    <xf numFmtId="10" fontId="30" fillId="0" borderId="0" xfId="1" applyNumberFormat="1" applyFont="1" applyAlignment="1">
      <alignment vertical="center"/>
    </xf>
    <xf numFmtId="166" fontId="23" fillId="0" borderId="0" xfId="0" applyNumberFormat="1" applyFont="1" applyAlignment="1">
      <alignment vertical="center"/>
    </xf>
    <xf numFmtId="166" fontId="23" fillId="7" borderId="48" xfId="1" applyNumberFormat="1" applyFont="1" applyFill="1" applyBorder="1" applyAlignment="1">
      <alignment horizontal="center" vertical="center"/>
    </xf>
    <xf numFmtId="166" fontId="23" fillId="7" borderId="50" xfId="0" applyNumberFormat="1" applyFont="1" applyFill="1" applyBorder="1" applyAlignment="1">
      <alignment horizontal="center" vertical="center" wrapText="1"/>
    </xf>
    <xf numFmtId="0" fontId="0" fillId="0" borderId="0" xfId="0" applyAlignment="1">
      <alignment horizontal="center"/>
    </xf>
    <xf numFmtId="10" fontId="32" fillId="6" borderId="48" xfId="1" applyNumberFormat="1" applyFont="1" applyFill="1" applyBorder="1" applyAlignment="1">
      <alignment horizontal="center" vertical="center"/>
    </xf>
    <xf numFmtId="0" fontId="7" fillId="2" borderId="0" xfId="0" applyFont="1" applyFill="1" applyAlignment="1">
      <alignment horizontal="right"/>
    </xf>
    <xf numFmtId="0" fontId="17" fillId="2" borderId="0" xfId="0" applyFont="1" applyFill="1" applyAlignment="1">
      <alignment horizontal="right"/>
    </xf>
    <xf numFmtId="0" fontId="8" fillId="2" borderId="0" xfId="0" applyFont="1" applyFill="1" applyAlignment="1">
      <alignment horizontal="right"/>
    </xf>
    <xf numFmtId="0" fontId="12" fillId="3" borderId="0" xfId="0" applyFont="1" applyFill="1" applyAlignment="1">
      <alignment horizontal="right"/>
    </xf>
    <xf numFmtId="0" fontId="11" fillId="2" borderId="0" xfId="0" applyFont="1" applyFill="1" applyAlignment="1">
      <alignment horizontal="center" vertical="top" wrapText="1" readingOrder="2"/>
    </xf>
    <xf numFmtId="0" fontId="17" fillId="2" borderId="1" xfId="0" applyFont="1" applyFill="1" applyBorder="1" applyAlignment="1">
      <alignment horizontal="right" vertical="center"/>
    </xf>
    <xf numFmtId="166" fontId="27" fillId="7" borderId="48" xfId="1" applyNumberFormat="1" applyFont="1" applyFill="1" applyBorder="1" applyAlignment="1">
      <alignment horizontal="center" vertical="center"/>
    </xf>
    <xf numFmtId="0" fontId="4" fillId="0" borderId="5" xfId="0" applyFont="1" applyBorder="1" applyAlignment="1">
      <alignment horizontal="center" vertical="center" wrapText="1"/>
    </xf>
    <xf numFmtId="0" fontId="4" fillId="2" borderId="5" xfId="0" applyFont="1" applyFill="1" applyBorder="1" applyAlignment="1">
      <alignment horizontal="center" vertical="center" wrapText="1" readingOrder="2"/>
    </xf>
    <xf numFmtId="0" fontId="4" fillId="2" borderId="6" xfId="0" applyFont="1" applyFill="1" applyBorder="1" applyAlignment="1">
      <alignment horizontal="center" vertical="center" wrapText="1" readingOrder="2"/>
    </xf>
    <xf numFmtId="10" fontId="4" fillId="0" borderId="5" xfId="0" applyNumberFormat="1" applyFont="1" applyBorder="1" applyAlignment="1">
      <alignment horizontal="center" vertical="center" wrapText="1"/>
    </xf>
    <xf numFmtId="10" fontId="4" fillId="0" borderId="6"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10" fontId="4" fillId="0" borderId="5" xfId="0" applyNumberFormat="1" applyFont="1" applyBorder="1" applyAlignment="1">
      <alignment horizontal="center" vertical="center"/>
    </xf>
    <xf numFmtId="10" fontId="4" fillId="0" borderId="4" xfId="0" applyNumberFormat="1" applyFont="1" applyBorder="1" applyAlignment="1">
      <alignment horizontal="center" vertical="center" wrapText="1"/>
    </xf>
    <xf numFmtId="0" fontId="25" fillId="0" borderId="23" xfId="0" applyFont="1" applyBorder="1" applyAlignment="1">
      <alignment horizontal="center" vertical="center" wrapText="1" readingOrder="1"/>
    </xf>
    <xf numFmtId="0" fontId="25" fillId="0" borderId="22" xfId="0" applyFont="1" applyBorder="1" applyAlignment="1">
      <alignment horizontal="center" vertical="center" wrapText="1" readingOrder="2"/>
    </xf>
    <xf numFmtId="10" fontId="25" fillId="0" borderId="21" xfId="0" applyNumberFormat="1" applyFont="1" applyBorder="1" applyAlignment="1">
      <alignment horizontal="center" vertical="center" wrapText="1" readingOrder="1"/>
    </xf>
    <xf numFmtId="10" fontId="33" fillId="7" borderId="48" xfId="1" applyNumberFormat="1" applyFont="1" applyFill="1" applyBorder="1" applyAlignment="1">
      <alignment horizontal="center" vertical="center"/>
    </xf>
    <xf numFmtId="0" fontId="13" fillId="2" borderId="0" xfId="2" applyFont="1" applyFill="1" applyAlignment="1">
      <alignment horizontal="right"/>
    </xf>
    <xf numFmtId="0" fontId="6" fillId="2" borderId="0" xfId="2" applyFill="1" applyAlignment="1">
      <alignment horizontal="right"/>
    </xf>
    <xf numFmtId="0" fontId="7" fillId="2" borderId="0" xfId="0" applyFont="1" applyFill="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10" fontId="21" fillId="2" borderId="9" xfId="0" applyNumberFormat="1" applyFont="1" applyFill="1" applyBorder="1" applyAlignment="1">
      <alignment horizontal="center" vertical="center" wrapText="1" readingOrder="2"/>
    </xf>
    <xf numFmtId="10" fontId="21" fillId="2" borderId="11" xfId="0" applyNumberFormat="1" applyFont="1" applyFill="1" applyBorder="1" applyAlignment="1">
      <alignment horizontal="center" vertical="center" wrapText="1" readingOrder="2"/>
    </xf>
    <xf numFmtId="10" fontId="21" fillId="2" borderId="12" xfId="0" applyNumberFormat="1" applyFont="1" applyFill="1" applyBorder="1" applyAlignment="1">
      <alignment horizontal="center" vertical="center" wrapText="1" readingOrder="2"/>
    </xf>
    <xf numFmtId="10" fontId="21" fillId="2" borderId="4" xfId="0" applyNumberFormat="1" applyFont="1" applyFill="1" applyBorder="1" applyAlignment="1">
      <alignment horizontal="center" vertical="center" wrapText="1" readingOrder="2"/>
    </xf>
    <xf numFmtId="0" fontId="21" fillId="2" borderId="4" xfId="0" applyFont="1" applyFill="1" applyBorder="1" applyAlignment="1">
      <alignment horizontal="center" vertical="center" wrapText="1" readingOrder="2"/>
    </xf>
    <xf numFmtId="0" fontId="7" fillId="2" borderId="0" xfId="0" applyFont="1" applyFill="1" applyAlignment="1">
      <alignment horizontal="right" vertical="center" wrapText="1"/>
    </xf>
    <xf numFmtId="0" fontId="23" fillId="6" borderId="37" xfId="0" applyFont="1" applyFill="1" applyBorder="1" applyAlignment="1">
      <alignment horizontal="center" vertical="center" wrapText="1"/>
    </xf>
    <xf numFmtId="0" fontId="23" fillId="6" borderId="38" xfId="0" applyFont="1" applyFill="1" applyBorder="1" applyAlignment="1">
      <alignment horizontal="center" vertical="center" wrapText="1"/>
    </xf>
    <xf numFmtId="0" fontId="23" fillId="6" borderId="39" xfId="0" applyFont="1" applyFill="1" applyBorder="1" applyAlignment="1">
      <alignment horizontal="center" vertical="center" wrapText="1"/>
    </xf>
    <xf numFmtId="0" fontId="23" fillId="6" borderId="51" xfId="0" applyFont="1" applyFill="1" applyBorder="1" applyAlignment="1">
      <alignment horizontal="center" vertical="center" wrapText="1"/>
    </xf>
    <xf numFmtId="0" fontId="23" fillId="6" borderId="0" xfId="0" applyFont="1" applyFill="1" applyAlignment="1">
      <alignment horizontal="center" vertical="center" wrapText="1"/>
    </xf>
    <xf numFmtId="0" fontId="23" fillId="6" borderId="52" xfId="0" applyFont="1" applyFill="1" applyBorder="1" applyAlignment="1">
      <alignment horizontal="center" vertical="center" wrapText="1"/>
    </xf>
    <xf numFmtId="0" fontId="23" fillId="6" borderId="57" xfId="0" applyFont="1" applyFill="1" applyBorder="1" applyAlignment="1">
      <alignment horizontal="center" vertical="center" wrapText="1"/>
    </xf>
    <xf numFmtId="0" fontId="23" fillId="6" borderId="58" xfId="0" applyFont="1" applyFill="1" applyBorder="1" applyAlignment="1">
      <alignment horizontal="center" vertical="center" wrapText="1"/>
    </xf>
    <xf numFmtId="0" fontId="23" fillId="6" borderId="59" xfId="0" applyFont="1" applyFill="1" applyBorder="1" applyAlignment="1">
      <alignment horizontal="center" vertical="center" wrapText="1"/>
    </xf>
    <xf numFmtId="0" fontId="27" fillId="0" borderId="37" xfId="0" applyFont="1" applyBorder="1" applyAlignment="1">
      <alignment horizontal="center" vertical="center"/>
    </xf>
    <xf numFmtId="0" fontId="27" fillId="0" borderId="38" xfId="0" applyFont="1" applyBorder="1" applyAlignment="1">
      <alignment horizontal="center" vertical="center"/>
    </xf>
    <xf numFmtId="0" fontId="27" fillId="0" borderId="39" xfId="0" applyFont="1" applyBorder="1" applyAlignment="1">
      <alignment horizontal="center" vertical="center"/>
    </xf>
    <xf numFmtId="0" fontId="29" fillId="5" borderId="42" xfId="0" applyFont="1" applyFill="1" applyBorder="1" applyAlignment="1">
      <alignment horizontal="center" vertical="center" wrapText="1"/>
    </xf>
    <xf numFmtId="0" fontId="29" fillId="5" borderId="44" xfId="0" applyFont="1" applyFill="1" applyBorder="1" applyAlignment="1">
      <alignment horizontal="center" vertical="center"/>
    </xf>
    <xf numFmtId="0" fontId="29" fillId="5" borderId="45" xfId="0" applyFont="1" applyFill="1" applyBorder="1" applyAlignment="1">
      <alignment horizontal="center" vertical="center"/>
    </xf>
    <xf numFmtId="0" fontId="29" fillId="5" borderId="46" xfId="0" applyFont="1" applyFill="1" applyBorder="1" applyAlignment="1">
      <alignment horizontal="center" vertical="center"/>
    </xf>
    <xf numFmtId="0" fontId="23" fillId="6" borderId="38" xfId="0" applyFont="1" applyFill="1" applyBorder="1" applyAlignment="1">
      <alignment horizontal="center" vertical="center"/>
    </xf>
    <xf numFmtId="0" fontId="23" fillId="6" borderId="39" xfId="0" applyFont="1" applyFill="1" applyBorder="1" applyAlignment="1">
      <alignment horizontal="center" vertical="center"/>
    </xf>
    <xf numFmtId="0" fontId="23" fillId="6" borderId="51" xfId="0" applyFont="1" applyFill="1" applyBorder="1" applyAlignment="1">
      <alignment horizontal="center" vertical="center"/>
    </xf>
    <xf numFmtId="0" fontId="23" fillId="6" borderId="0" xfId="0" applyFont="1" applyFill="1" applyAlignment="1">
      <alignment horizontal="center" vertical="center"/>
    </xf>
    <xf numFmtId="0" fontId="23" fillId="6" borderId="52" xfId="0" applyFont="1" applyFill="1" applyBorder="1" applyAlignment="1">
      <alignment horizontal="center" vertical="center"/>
    </xf>
    <xf numFmtId="0" fontId="23" fillId="6" borderId="57" xfId="0" applyFont="1" applyFill="1" applyBorder="1" applyAlignment="1">
      <alignment horizontal="center" vertical="center"/>
    </xf>
    <xf numFmtId="0" fontId="23" fillId="6" borderId="58" xfId="0" applyFont="1" applyFill="1" applyBorder="1" applyAlignment="1">
      <alignment horizontal="center" vertical="center"/>
    </xf>
    <xf numFmtId="0" fontId="23" fillId="6" borderId="59" xfId="0" applyFont="1" applyFill="1" applyBorder="1" applyAlignment="1">
      <alignment horizontal="center" vertical="center"/>
    </xf>
    <xf numFmtId="0" fontId="0" fillId="0" borderId="0" xfId="0" applyAlignment="1">
      <alignment horizontal="center"/>
    </xf>
    <xf numFmtId="0" fontId="4" fillId="2" borderId="12" xfId="0" applyFont="1" applyFill="1" applyBorder="1" applyAlignment="1">
      <alignment horizontal="center" vertical="center" wrapText="1" readingOrder="2"/>
    </xf>
    <xf numFmtId="0" fontId="4" fillId="2" borderId="12" xfId="0" applyFont="1" applyFill="1" applyBorder="1" applyAlignment="1">
      <alignment horizontal="right" vertical="center" wrapText="1" readingOrder="2"/>
    </xf>
    <xf numFmtId="0" fontId="17" fillId="2" borderId="12" xfId="0" applyFont="1" applyFill="1" applyBorder="1" applyAlignment="1">
      <alignment horizontal="right" vertical="center" wrapText="1" readingOrder="2"/>
    </xf>
    <xf numFmtId="0" fontId="4" fillId="2" borderId="9" xfId="0" applyFont="1" applyFill="1" applyBorder="1" applyAlignment="1">
      <alignment horizontal="right" vertical="center" wrapText="1" readingOrder="2"/>
    </xf>
    <xf numFmtId="0" fontId="4" fillId="2" borderId="76" xfId="0" applyFont="1" applyFill="1" applyBorder="1" applyAlignment="1">
      <alignment horizontal="right" vertical="center" wrapText="1" readingOrder="2"/>
    </xf>
    <xf numFmtId="0" fontId="4" fillId="2" borderId="77" xfId="0" applyFont="1" applyFill="1" applyBorder="1" applyAlignment="1">
      <alignment horizontal="right" vertical="center" wrapText="1" readingOrder="2"/>
    </xf>
    <xf numFmtId="0" fontId="4" fillId="2" borderId="9" xfId="0" applyFont="1" applyFill="1" applyBorder="1" applyAlignment="1">
      <alignment horizontal="right" vertical="center" wrapText="1"/>
    </xf>
    <xf numFmtId="0" fontId="4" fillId="2" borderId="78" xfId="0" applyFont="1" applyFill="1" applyBorder="1" applyAlignment="1">
      <alignment horizontal="center" vertical="center" wrapText="1" readingOrder="2"/>
    </xf>
    <xf numFmtId="0" fontId="4" fillId="0" borderId="6" xfId="0" applyFont="1" applyBorder="1" applyAlignment="1">
      <alignment horizontal="center" vertical="center" wrapText="1" readingOrder="2"/>
    </xf>
    <xf numFmtId="0" fontId="4" fillId="2" borderId="79" xfId="0" applyFont="1" applyFill="1" applyBorder="1" applyAlignment="1">
      <alignment horizontal="right" vertical="center" wrapText="1" readingOrder="2"/>
    </xf>
    <xf numFmtId="9" fontId="4" fillId="2" borderId="5" xfId="0" applyNumberFormat="1" applyFont="1" applyFill="1" applyBorder="1" applyAlignment="1">
      <alignment horizontal="center" vertical="center" wrapText="1" readingOrder="2"/>
    </xf>
    <xf numFmtId="10" fontId="4" fillId="0" borderId="5" xfId="0" applyNumberFormat="1" applyFont="1" applyBorder="1" applyAlignment="1">
      <alignment horizontal="center" vertical="center" wrapText="1" readingOrder="2"/>
    </xf>
    <xf numFmtId="0" fontId="4" fillId="2" borderId="5" xfId="0" applyFont="1" applyFill="1" applyBorder="1" applyAlignment="1">
      <alignment horizontal="center" vertical="center" wrapText="1"/>
    </xf>
    <xf numFmtId="166" fontId="4" fillId="0" borderId="4" xfId="0" applyNumberFormat="1" applyFont="1" applyBorder="1" applyAlignment="1">
      <alignment horizontal="center" vertical="center" wrapText="1"/>
    </xf>
    <xf numFmtId="166" fontId="4" fillId="0" borderId="6" xfId="0" applyNumberFormat="1" applyFont="1" applyBorder="1" applyAlignment="1">
      <alignment horizontal="center" vertical="center" wrapText="1"/>
    </xf>
    <xf numFmtId="166" fontId="4" fillId="0" borderId="6" xfId="0" applyNumberFormat="1" applyFont="1" applyBorder="1" applyAlignment="1">
      <alignment horizontal="center" vertical="center"/>
    </xf>
    <xf numFmtId="166" fontId="4" fillId="2" borderId="6" xfId="0" applyNumberFormat="1" applyFont="1" applyFill="1" applyBorder="1" applyAlignment="1">
      <alignment horizontal="center" vertical="center" wrapText="1" readingOrder="2"/>
    </xf>
    <xf numFmtId="166" fontId="4" fillId="2" borderId="77" xfId="0" applyNumberFormat="1" applyFont="1" applyFill="1" applyBorder="1" applyAlignment="1">
      <alignment horizontal="right" vertical="center" wrapText="1" readingOrder="2"/>
    </xf>
    <xf numFmtId="166" fontId="4" fillId="2" borderId="9" xfId="0" applyNumberFormat="1" applyFont="1" applyFill="1" applyBorder="1" applyAlignment="1">
      <alignment horizontal="right" vertical="center" wrapText="1"/>
    </xf>
    <xf numFmtId="166" fontId="17" fillId="2" borderId="4" xfId="0" applyNumberFormat="1" applyFont="1" applyFill="1" applyBorder="1" applyAlignment="1">
      <alignment horizontal="center" vertical="center" wrapText="1"/>
    </xf>
    <xf numFmtId="166" fontId="17" fillId="2" borderId="9" xfId="0" applyNumberFormat="1" applyFont="1" applyFill="1" applyBorder="1" applyAlignment="1">
      <alignment horizontal="right" vertical="center" wrapText="1"/>
    </xf>
    <xf numFmtId="0" fontId="23" fillId="7" borderId="80" xfId="0" applyFont="1" applyFill="1" applyBorder="1" applyAlignment="1">
      <alignment horizontal="center" vertical="center" wrapText="1"/>
    </xf>
    <xf numFmtId="0" fontId="23" fillId="7" borderId="80" xfId="0" applyFont="1" applyFill="1" applyBorder="1" applyAlignment="1">
      <alignment horizontal="center" vertical="center"/>
    </xf>
    <xf numFmtId="0" fontId="29" fillId="5" borderId="81" xfId="0" applyFont="1" applyFill="1" applyBorder="1" applyAlignment="1">
      <alignment horizontal="center" vertical="center"/>
    </xf>
    <xf numFmtId="0" fontId="23" fillId="7" borderId="70" xfId="0" applyFont="1" applyFill="1" applyBorder="1" applyAlignment="1">
      <alignment horizontal="center" vertical="center" readingOrder="2"/>
    </xf>
    <xf numFmtId="10" fontId="23" fillId="7" borderId="70" xfId="0" applyNumberFormat="1" applyFont="1" applyFill="1" applyBorder="1" applyAlignment="1">
      <alignment horizontal="center" vertical="center"/>
    </xf>
    <xf numFmtId="0" fontId="23" fillId="7" borderId="82" xfId="0" applyFont="1" applyFill="1" applyBorder="1" applyAlignment="1">
      <alignment horizontal="center" vertical="center"/>
    </xf>
    <xf numFmtId="166" fontId="23" fillId="7" borderId="80" xfId="0" applyNumberFormat="1" applyFont="1" applyFill="1" applyBorder="1" applyAlignment="1">
      <alignment horizontal="center" vertical="center"/>
    </xf>
    <xf numFmtId="10" fontId="23" fillId="6" borderId="72" xfId="1" applyNumberFormat="1" applyFont="1" applyFill="1" applyBorder="1" applyAlignment="1">
      <alignment horizontal="center" vertical="center"/>
    </xf>
    <xf numFmtId="10" fontId="23" fillId="6" borderId="82" xfId="1" applyNumberFormat="1" applyFont="1" applyFill="1" applyBorder="1" applyAlignment="1">
      <alignment horizontal="center" vertical="center"/>
    </xf>
    <xf numFmtId="0" fontId="23" fillId="7" borderId="82" xfId="0" applyFont="1" applyFill="1" applyBorder="1" applyAlignment="1">
      <alignment horizontal="center" vertical="center" readingOrder="2"/>
    </xf>
    <xf numFmtId="10" fontId="23" fillId="7" borderId="82" xfId="0" applyNumberFormat="1" applyFont="1" applyFill="1" applyBorder="1" applyAlignment="1">
      <alignment horizontal="center" vertical="center"/>
    </xf>
    <xf numFmtId="10" fontId="27" fillId="6" borderId="72" xfId="1" applyNumberFormat="1" applyFont="1" applyFill="1" applyBorder="1" applyAlignment="1">
      <alignment horizontal="center" vertical="center"/>
    </xf>
    <xf numFmtId="10" fontId="27" fillId="6" borderId="82" xfId="1" applyNumberFormat="1" applyFont="1" applyFill="1" applyBorder="1" applyAlignment="1">
      <alignment horizontal="center" vertical="center"/>
    </xf>
    <xf numFmtId="10" fontId="27" fillId="7" borderId="72" xfId="1" applyNumberFormat="1" applyFont="1" applyFill="1" applyBorder="1" applyAlignment="1">
      <alignment horizontal="center" vertical="center"/>
    </xf>
    <xf numFmtId="166" fontId="23" fillId="7" borderId="82" xfId="0" applyNumberFormat="1" applyFont="1" applyFill="1" applyBorder="1" applyAlignment="1">
      <alignment horizontal="center" vertical="center"/>
    </xf>
    <xf numFmtId="0" fontId="23" fillId="6" borderId="83" xfId="0" applyFont="1" applyFill="1" applyBorder="1" applyAlignment="1">
      <alignment vertical="center" wrapText="1" readingOrder="2"/>
    </xf>
    <xf numFmtId="0" fontId="23" fillId="6" borderId="83" xfId="0" applyFont="1" applyFill="1" applyBorder="1" applyAlignment="1">
      <alignment vertical="center" readingOrder="2"/>
    </xf>
    <xf numFmtId="0" fontId="23" fillId="7" borderId="82" xfId="0" applyFont="1" applyFill="1" applyBorder="1" applyAlignment="1">
      <alignment horizontal="center" vertical="center" wrapText="1"/>
    </xf>
    <xf numFmtId="0" fontId="28" fillId="5" borderId="0" xfId="0" applyFont="1" applyFill="1" applyBorder="1" applyAlignment="1">
      <alignment vertical="center" readingOrder="2"/>
    </xf>
    <xf numFmtId="0" fontId="29" fillId="5" borderId="51" xfId="0" applyFont="1" applyFill="1" applyBorder="1" applyAlignment="1">
      <alignment horizontal="center" vertical="center" wrapText="1"/>
    </xf>
    <xf numFmtId="0" fontId="29" fillId="5" borderId="74" xfId="0" applyFont="1" applyFill="1" applyBorder="1" applyAlignment="1">
      <alignment horizontal="center" vertical="center" wrapText="1"/>
    </xf>
    <xf numFmtId="166" fontId="29" fillId="5" borderId="74" xfId="0" applyNumberFormat="1" applyFont="1" applyFill="1" applyBorder="1" applyAlignment="1">
      <alignment horizontal="center" vertical="center" wrapText="1"/>
    </xf>
    <xf numFmtId="166" fontId="29" fillId="5" borderId="63" xfId="0" applyNumberFormat="1" applyFont="1" applyFill="1" applyBorder="1" applyAlignment="1">
      <alignment horizontal="center" vertical="center" wrapText="1"/>
    </xf>
    <xf numFmtId="166" fontId="23" fillId="6" borderId="48" xfId="1" applyNumberFormat="1" applyFont="1" applyFill="1" applyBorder="1" applyAlignment="1">
      <alignment horizontal="center" vertical="center"/>
    </xf>
    <xf numFmtId="166" fontId="27" fillId="6" borderId="48" xfId="1" applyNumberFormat="1" applyFont="1" applyFill="1" applyBorder="1" applyAlignment="1">
      <alignment horizontal="center" vertical="center"/>
    </xf>
    <xf numFmtId="166" fontId="23" fillId="6" borderId="69" xfId="1" applyNumberFormat="1" applyFont="1" applyFill="1" applyBorder="1" applyAlignment="1">
      <alignment horizontal="center" vertical="center"/>
    </xf>
    <xf numFmtId="166" fontId="23" fillId="6" borderId="49" xfId="1" applyNumberFormat="1" applyFont="1" applyFill="1" applyBorder="1" applyAlignment="1">
      <alignment horizontal="center" vertical="center"/>
    </xf>
    <xf numFmtId="166" fontId="23" fillId="6" borderId="50" xfId="1" applyNumberFormat="1" applyFont="1" applyFill="1" applyBorder="1" applyAlignment="1">
      <alignment horizontal="center" vertical="center"/>
    </xf>
    <xf numFmtId="166" fontId="23" fillId="7" borderId="80" xfId="0" applyNumberFormat="1" applyFont="1" applyFill="1" applyBorder="1" applyAlignment="1">
      <alignment horizontal="center" vertical="center" wrapText="1"/>
    </xf>
    <xf numFmtId="166" fontId="23" fillId="6" borderId="70" xfId="1" applyNumberFormat="1" applyFont="1" applyFill="1" applyBorder="1" applyAlignment="1">
      <alignment horizontal="center" vertical="center"/>
    </xf>
    <xf numFmtId="166" fontId="23" fillId="6" borderId="71" xfId="1" applyNumberFormat="1" applyFont="1" applyFill="1" applyBorder="1" applyAlignment="1">
      <alignment horizontal="center" vertical="center"/>
    </xf>
    <xf numFmtId="166" fontId="23" fillId="7" borderId="69" xfId="1" applyNumberFormat="1" applyFont="1" applyFill="1" applyBorder="1" applyAlignment="1">
      <alignment horizontal="center" vertical="center"/>
    </xf>
    <xf numFmtId="166" fontId="23" fillId="7" borderId="70" xfId="0" applyNumberFormat="1" applyFont="1" applyFill="1" applyBorder="1" applyAlignment="1">
      <alignment horizontal="center" vertical="center"/>
    </xf>
    <xf numFmtId="0" fontId="23" fillId="7" borderId="80" xfId="0" applyFont="1" applyFill="1" applyBorder="1" applyAlignment="1">
      <alignment horizontal="center" vertical="center" wrapText="1" readingOrder="2"/>
    </xf>
    <xf numFmtId="166" fontId="29" fillId="5" borderId="64" xfId="0" applyNumberFormat="1" applyFont="1" applyFill="1" applyBorder="1" applyAlignment="1">
      <alignment horizontal="center" vertical="center" wrapText="1"/>
    </xf>
    <xf numFmtId="166" fontId="23" fillId="8" borderId="50" xfId="1" applyNumberFormat="1" applyFont="1" applyFill="1" applyBorder="1" applyAlignment="1">
      <alignment horizontal="center" vertical="center"/>
    </xf>
    <xf numFmtId="166" fontId="23" fillId="8" borderId="49" xfId="1" applyNumberFormat="1" applyFont="1" applyFill="1" applyBorder="1" applyAlignment="1">
      <alignment horizontal="center" vertical="center"/>
    </xf>
    <xf numFmtId="166" fontId="27" fillId="8" borderId="49" xfId="1" applyNumberFormat="1" applyFont="1" applyFill="1" applyBorder="1" applyAlignment="1">
      <alignment horizontal="center" vertical="center"/>
    </xf>
    <xf numFmtId="166" fontId="27" fillId="8" borderId="50" xfId="1" applyNumberFormat="1" applyFont="1" applyFill="1" applyBorder="1" applyAlignment="1">
      <alignment horizontal="center" vertical="center"/>
    </xf>
    <xf numFmtId="166" fontId="23" fillId="8" borderId="70" xfId="1" applyNumberFormat="1" applyFont="1" applyFill="1" applyBorder="1" applyAlignment="1">
      <alignment horizontal="center" vertical="center"/>
    </xf>
    <xf numFmtId="166" fontId="23" fillId="8" borderId="71" xfId="1" applyNumberFormat="1" applyFont="1" applyFill="1" applyBorder="1" applyAlignment="1">
      <alignment horizontal="center" vertical="center"/>
    </xf>
    <xf numFmtId="0" fontId="29" fillId="5" borderId="63" xfId="0" applyFont="1" applyFill="1" applyBorder="1" applyAlignment="1">
      <alignment horizontal="center" vertical="center"/>
    </xf>
    <xf numFmtId="0" fontId="23" fillId="7" borderId="69" xfId="0" applyFont="1" applyFill="1" applyBorder="1" applyAlignment="1">
      <alignment horizontal="center" vertical="center" readingOrder="2"/>
    </xf>
    <xf numFmtId="166" fontId="27" fillId="6" borderId="49" xfId="1" applyNumberFormat="1" applyFont="1" applyFill="1" applyBorder="1" applyAlignment="1">
      <alignment horizontal="center" vertical="center"/>
    </xf>
    <xf numFmtId="166" fontId="27" fillId="6" borderId="50" xfId="1" applyNumberFormat="1" applyFont="1" applyFill="1" applyBorder="1" applyAlignment="1">
      <alignment horizontal="center" vertical="center"/>
    </xf>
    <xf numFmtId="0" fontId="23" fillId="7" borderId="61" xfId="0" applyFont="1" applyFill="1" applyBorder="1" applyAlignment="1">
      <alignment horizontal="center" vertical="center" wrapText="1"/>
    </xf>
    <xf numFmtId="0" fontId="29" fillId="5" borderId="81" xfId="0" applyFont="1" applyFill="1" applyBorder="1" applyAlignment="1">
      <alignment horizontal="center" vertical="center" wrapText="1"/>
    </xf>
    <xf numFmtId="166" fontId="29" fillId="5" borderId="84" xfId="0" applyNumberFormat="1" applyFont="1" applyFill="1" applyBorder="1" applyAlignment="1">
      <alignment horizontal="center" vertical="center" wrapText="1"/>
    </xf>
    <xf numFmtId="0" fontId="25" fillId="0" borderId="85" xfId="0" applyFont="1" applyBorder="1" applyAlignment="1">
      <alignment horizontal="right" vertical="center" wrapText="1"/>
    </xf>
    <xf numFmtId="0" fontId="25" fillId="0" borderId="86" xfId="0" applyFont="1" applyBorder="1" applyAlignment="1">
      <alignment horizontal="right" vertical="center" wrapText="1"/>
    </xf>
    <xf numFmtId="0" fontId="25" fillId="0" borderId="87" xfId="0" applyFont="1" applyBorder="1" applyAlignment="1">
      <alignment horizontal="right" vertical="center" wrapText="1"/>
    </xf>
    <xf numFmtId="0" fontId="25" fillId="0" borderId="89" xfId="0" applyFont="1" applyBorder="1" applyAlignment="1">
      <alignment horizontal="right" vertical="center" wrapText="1"/>
    </xf>
    <xf numFmtId="0" fontId="25" fillId="0" borderId="90" xfId="0" applyFont="1" applyBorder="1" applyAlignment="1">
      <alignment horizontal="right" vertical="center" wrapText="1"/>
    </xf>
    <xf numFmtId="0" fontId="26" fillId="0" borderId="91" xfId="0" applyFont="1" applyBorder="1" applyAlignment="1">
      <alignment horizontal="right" vertical="center" wrapText="1"/>
    </xf>
    <xf numFmtId="0" fontId="25" fillId="0" borderId="92" xfId="0" applyFont="1" applyBorder="1" applyAlignment="1">
      <alignment horizontal="right" vertical="center" wrapText="1"/>
    </xf>
    <xf numFmtId="0" fontId="25" fillId="0" borderId="93" xfId="0" applyFont="1" applyBorder="1" applyAlignment="1">
      <alignment horizontal="right" vertical="center" wrapText="1" readingOrder="2"/>
    </xf>
    <xf numFmtId="0" fontId="25" fillId="0" borderId="94" xfId="0" applyFont="1" applyBorder="1" applyAlignment="1">
      <alignment horizontal="right" vertical="center" wrapText="1" readingOrder="2"/>
    </xf>
    <xf numFmtId="0" fontId="25" fillId="0" borderId="95" xfId="0" applyFont="1" applyBorder="1" applyAlignment="1">
      <alignment horizontal="right" vertical="center" wrapText="1" readingOrder="2"/>
    </xf>
    <xf numFmtId="0" fontId="25" fillId="0" borderId="100" xfId="0" applyFont="1" applyBorder="1" applyAlignment="1">
      <alignment horizontal="right" vertical="center" wrapText="1" readingOrder="2"/>
    </xf>
    <xf numFmtId="0" fontId="24" fillId="4" borderId="101" xfId="0" applyFont="1" applyFill="1" applyBorder="1" applyAlignment="1">
      <alignment horizontal="right" vertical="center" wrapText="1"/>
    </xf>
    <xf numFmtId="0" fontId="24" fillId="4" borderId="102" xfId="0" applyFont="1" applyFill="1" applyBorder="1" applyAlignment="1">
      <alignment horizontal="center" vertical="center" wrapText="1" readingOrder="2"/>
    </xf>
    <xf numFmtId="0" fontId="24" fillId="4" borderId="103" xfId="0" applyFont="1" applyFill="1" applyBorder="1" applyAlignment="1">
      <alignment horizontal="center" vertical="center" wrapText="1" readingOrder="2"/>
    </xf>
    <xf numFmtId="0" fontId="24" fillId="4" borderId="104" xfId="0" applyFont="1" applyFill="1" applyBorder="1" applyAlignment="1">
      <alignment horizontal="center" vertical="center" wrapText="1" readingOrder="2"/>
    </xf>
    <xf numFmtId="0" fontId="24" fillId="4" borderId="105" xfId="0" applyFont="1" applyFill="1" applyBorder="1" applyAlignment="1">
      <alignment horizontal="right" vertical="center" wrapText="1" readingOrder="2"/>
    </xf>
    <xf numFmtId="166" fontId="25" fillId="0" borderId="88" xfId="0" applyNumberFormat="1" applyFont="1" applyBorder="1" applyAlignment="1">
      <alignment horizontal="right" vertical="center" wrapText="1"/>
    </xf>
    <xf numFmtId="166" fontId="25" fillId="0" borderId="24" xfId="0" applyNumberFormat="1" applyFont="1" applyBorder="1" applyAlignment="1">
      <alignment horizontal="center" vertical="center" wrapText="1" readingOrder="1"/>
    </xf>
    <xf numFmtId="166" fontId="25" fillId="0" borderId="25" xfId="0" applyNumberFormat="1" applyFont="1" applyBorder="1" applyAlignment="1">
      <alignment horizontal="center" vertical="center" wrapText="1" readingOrder="2"/>
    </xf>
    <xf numFmtId="166" fontId="25" fillId="0" borderId="26" xfId="0" applyNumberFormat="1" applyFont="1" applyBorder="1" applyAlignment="1">
      <alignment horizontal="center" vertical="center" wrapText="1" readingOrder="1"/>
    </xf>
    <xf numFmtId="166" fontId="25" fillId="0" borderId="96" xfId="0" applyNumberFormat="1" applyFont="1" applyBorder="1" applyAlignment="1">
      <alignment horizontal="right" vertical="center" wrapText="1" readingOrder="2"/>
    </xf>
    <xf numFmtId="166" fontId="25" fillId="0" borderId="27" xfId="0" applyNumberFormat="1" applyFont="1" applyBorder="1" applyAlignment="1">
      <alignment horizontal="center" vertical="center" wrapText="1" readingOrder="1"/>
    </xf>
    <xf numFmtId="166" fontId="25" fillId="0" borderId="28" xfId="0" applyNumberFormat="1" applyFont="1" applyBorder="1" applyAlignment="1">
      <alignment horizontal="center" vertical="center" wrapText="1" readingOrder="2"/>
    </xf>
    <xf numFmtId="166" fontId="25" fillId="0" borderId="29" xfId="0" applyNumberFormat="1" applyFont="1" applyBorder="1" applyAlignment="1">
      <alignment horizontal="center" vertical="center" wrapText="1" readingOrder="1"/>
    </xf>
    <xf numFmtId="166" fontId="25" fillId="0" borderId="97" xfId="0" applyNumberFormat="1" applyFont="1" applyBorder="1" applyAlignment="1">
      <alignment horizontal="right" vertical="center" wrapText="1" readingOrder="2"/>
    </xf>
    <xf numFmtId="166" fontId="25" fillId="0" borderId="98" xfId="0" applyNumberFormat="1" applyFont="1" applyBorder="1" applyAlignment="1">
      <alignment horizontal="right" vertical="center" wrapText="1" readingOrder="1"/>
    </xf>
    <xf numFmtId="166" fontId="26" fillId="0" borderId="14" xfId="0" applyNumberFormat="1" applyFont="1" applyBorder="1" applyAlignment="1">
      <alignment horizontal="center" vertical="center" wrapText="1" readingOrder="1"/>
    </xf>
    <xf numFmtId="166" fontId="26" fillId="0" borderId="15" xfId="0" applyNumberFormat="1" applyFont="1" applyBorder="1" applyAlignment="1">
      <alignment horizontal="center" vertical="center" wrapText="1" readingOrder="1"/>
    </xf>
    <xf numFmtId="166" fontId="26" fillId="0" borderId="99" xfId="0" applyNumberFormat="1" applyFont="1" applyBorder="1" applyAlignment="1">
      <alignment horizontal="right" vertical="center" wrapText="1" readingOrder="1"/>
    </xf>
  </cellXfs>
  <cellStyles count="4">
    <cellStyle name="Comma" xfId="3" builtinId="3"/>
    <cellStyle name="Hyperlink" xfId="2" builtinId="8"/>
    <cellStyle name="Normal" xfId="0" builtinId="0"/>
    <cellStyle name="Percent" xfId="1" builtinId="5"/>
  </cellStyles>
  <dxfs count="238">
    <dxf>
      <font>
        <b val="0"/>
        <i val="0"/>
        <strike val="0"/>
        <condense val="0"/>
        <extend val="0"/>
        <outline val="0"/>
        <shadow val="0"/>
        <u val="none"/>
        <vertAlign val="baseline"/>
        <sz val="10"/>
        <color rgb="FFFFFFFF"/>
        <name val="Arial"/>
        <family val="2"/>
        <scheme val="minor"/>
      </font>
      <fill>
        <patternFill patternType="solid">
          <fgColor indexed="64"/>
          <bgColor rgb="FF1F4E78"/>
        </patternFill>
      </fill>
      <alignment horizontal="center" vertical="center" textRotation="0" wrapText="1" indent="0" justifyLastLine="0" shrinkToFit="0" readingOrder="2"/>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2"/>
      <border diagonalUp="0" diagonalDown="0">
        <left style="medium">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right" vertical="center" textRotation="0" wrapText="1" indent="0" justifyLastLine="0" shrinkToFit="0" readingOrder="0"/>
      <border diagonalUp="0" diagonalDown="0">
        <left/>
        <right style="medium">
          <color rgb="FF000000"/>
        </right>
        <top style="dashed">
          <color rgb="FF000000"/>
        </top>
        <bottom style="medium">
          <color rgb="FF000000"/>
        </bottom>
        <vertical/>
        <horizontal/>
      </border>
    </dxf>
    <dxf>
      <border outline="0">
        <bottom style="medium">
          <color rgb="FF000000"/>
        </bottom>
      </border>
    </dxf>
    <dxf>
      <border outline="0">
        <left style="medium">
          <color indexed="64"/>
        </left>
        <right style="medium">
          <color indexed="64"/>
        </right>
        <top style="medium">
          <color indexed="64"/>
        </top>
      </border>
    </dxf>
    <dxf>
      <font>
        <b val="0"/>
        <i val="0"/>
        <strike val="0"/>
        <condense val="0"/>
        <extend val="0"/>
        <outline val="0"/>
        <shadow val="0"/>
        <u val="none"/>
        <vertAlign val="baseline"/>
        <sz val="10"/>
        <color rgb="FFFFFFFF"/>
        <name val="Arial"/>
        <family val="2"/>
        <scheme val="minor"/>
      </font>
      <fill>
        <patternFill patternType="solid">
          <fgColor indexed="64"/>
          <bgColor rgb="FF1F4E78"/>
        </patternFill>
      </fill>
      <alignment horizontal="center" vertical="center" textRotation="0" wrapText="1" indent="0" justifyLastLine="0" shrinkToFit="0" readingOrder="2"/>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2"/>
      <border diagonalUp="0" diagonalDown="0">
        <left style="medium">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right" vertical="center" textRotation="0" wrapText="1" indent="0" justifyLastLine="0" shrinkToFit="0" readingOrder="0"/>
      <border diagonalUp="0" diagonalDown="0">
        <left/>
        <right style="medium">
          <color rgb="FF000000"/>
        </right>
        <top style="dashed">
          <color rgb="FF000000"/>
        </top>
        <bottom style="medium">
          <color rgb="FF000000"/>
        </bottom>
        <vertical/>
        <horizontal/>
      </border>
    </dxf>
    <dxf>
      <border outline="0">
        <bottom style="medium">
          <color rgb="FF000000"/>
        </bottom>
      </border>
    </dxf>
    <dxf>
      <border outline="0">
        <left style="medium">
          <color indexed="64"/>
        </left>
        <right style="medium">
          <color indexed="64"/>
        </right>
        <top style="medium">
          <color indexed="64"/>
        </top>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65" formatCode="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65" formatCode="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rgb="FFFF0000"/>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top style="thin">
          <color theme="0"/>
        </top>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top style="thin">
          <color theme="0"/>
        </top>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top style="thin">
          <color theme="0"/>
        </top>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top style="thin">
          <color theme="0"/>
        </top>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top style="thin">
          <color theme="0"/>
        </top>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medium">
          <color indexed="64"/>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left style="medium">
          <color indexed="64"/>
        </left>
        <right style="medium">
          <color indexed="64"/>
        </right>
        <top style="medium">
          <color indexed="64"/>
        </top>
        <bottom style="medium">
          <color indexed="64"/>
        </bottom>
      </border>
    </dxf>
    <dxf>
      <border outline="0">
        <bottom style="thin">
          <color theme="0"/>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style="medium">
          <color indexed="64"/>
        </left>
        <right style="medium">
          <color indexed="64"/>
        </right>
        <top style="thin">
          <color theme="0"/>
        </top>
        <bottom style="medium">
          <color indexed="64"/>
        </bottom>
        <vertical/>
        <horizontal/>
      </border>
    </dxf>
    <dxf>
      <border outline="0">
        <top style="medium">
          <color rgb="FF000000"/>
        </top>
      </border>
    </dxf>
    <dxf>
      <border outline="0">
        <bottom style="thin">
          <color rgb="FFFFFFFF"/>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style="medium">
          <color indexed="64"/>
        </left>
        <right style="medium">
          <color indexed="64"/>
        </right>
        <top style="thin">
          <color theme="0"/>
        </top>
        <bottom style="medium">
          <color indexed="64"/>
        </bottom>
        <vertical/>
        <horizontal/>
      </border>
    </dxf>
    <dxf>
      <border outline="0">
        <top style="medium">
          <color rgb="FF000000"/>
        </top>
      </border>
    </dxf>
    <dxf>
      <border outline="0">
        <bottom style="thin">
          <color rgb="FFFFFFFF"/>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medium">
          <color indexed="64"/>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style="medium">
          <color indexed="64"/>
        </left>
        <right style="medium">
          <color indexed="64"/>
        </right>
        <top style="thin">
          <color theme="0"/>
        </top>
        <bottom style="medium">
          <color indexed="64"/>
        </bottom>
        <vertical/>
        <horizontal/>
      </border>
    </dxf>
    <dxf>
      <border outline="0">
        <top style="medium">
          <color rgb="FF000000"/>
        </top>
      </border>
    </dxf>
    <dxf>
      <border outline="0">
        <bottom style="thin">
          <color rgb="FFFFFFFF"/>
        </bottom>
      </border>
    </dxf>
  </dxfs>
  <tableStyles count="0" defaultTableStyle="TableStyleMedium2" defaultPivotStyle="PivotStyleLight16"/>
  <colors>
    <mruColors>
      <color rgb="FF1A326B"/>
      <color rgb="FF577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3114675</xdr:colOff>
      <xdr:row>0</xdr:row>
      <xdr:rowOff>114300</xdr:rowOff>
    </xdr:from>
    <xdr:to>
      <xdr:col>1</xdr:col>
      <xdr:colOff>5394869</xdr:colOff>
      <xdr:row>3</xdr:row>
      <xdr:rowOff>143629</xdr:rowOff>
    </xdr:to>
    <xdr:pic>
      <xdr:nvPicPr>
        <xdr:cNvPr id="3" name="תמונה 2" descr="לוגו מור בית השקעות">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4981431" y="114300"/>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723900</xdr:colOff>
      <xdr:row>3</xdr:row>
      <xdr:rowOff>28575</xdr:rowOff>
    </xdr:from>
    <xdr:to>
      <xdr:col>1</xdr:col>
      <xdr:colOff>238125</xdr:colOff>
      <xdr:row>5</xdr:row>
      <xdr:rowOff>0</xdr:rowOff>
    </xdr:to>
    <xdr:pic>
      <xdr:nvPicPr>
        <xdr:cNvPr id="4" name="Picture 3" descr="לוגו נגישות">
          <a:extLst>
            <a:ext uri="{FF2B5EF4-FFF2-40B4-BE49-F238E27FC236}">
              <a16:creationId xmlns:a16="http://schemas.microsoft.com/office/drawing/2014/main" id="{D4ADA3EB-790F-4B95-9B9A-A128CCB0E6A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240138175" y="571500"/>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2266767</xdr:colOff>
      <xdr:row>2</xdr:row>
      <xdr:rowOff>589077</xdr:rowOff>
    </xdr:to>
    <xdr:pic>
      <xdr:nvPicPr>
        <xdr:cNvPr id="3" name="תמונה 2">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a:extLst>
            <a:ext uri="{FF2B5EF4-FFF2-40B4-BE49-F238E27FC236}">
              <a16:creationId xmlns:a16="http://schemas.microsoft.com/office/drawing/2014/main" id="{84DDCAEF-3C50-4847-B947-66C42A3EE8E7}"/>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a:extLst>
            <a:ext uri="{FF2B5EF4-FFF2-40B4-BE49-F238E27FC236}">
              <a16:creationId xmlns:a16="http://schemas.microsoft.com/office/drawing/2014/main" id="{7F22BCB5-86AF-477A-8910-942588C4ABB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9</xdr:col>
      <xdr:colOff>415196</xdr:colOff>
      <xdr:row>2</xdr:row>
      <xdr:rowOff>606544</xdr:rowOff>
    </xdr:to>
    <xdr:pic>
      <xdr:nvPicPr>
        <xdr:cNvPr id="4" name="תמונה 3">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2401053" y="361950"/>
          <a:ext cx="2279297" cy="587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1299881</xdr:colOff>
      <xdr:row>15</xdr:row>
      <xdr:rowOff>280147</xdr:rowOff>
    </xdr:from>
    <xdr:to>
      <xdr:col>5</xdr:col>
      <xdr:colOff>1150912</xdr:colOff>
      <xdr:row>15</xdr:row>
      <xdr:rowOff>1143729</xdr:rowOff>
    </xdr:to>
    <xdr:pic>
      <xdr:nvPicPr>
        <xdr:cNvPr id="3" name="תמונה 2">
          <a:extLst>
            <a:ext uri="{FF2B5EF4-FFF2-40B4-BE49-F238E27FC236}">
              <a16:creationId xmlns:a16="http://schemas.microsoft.com/office/drawing/2014/main" id="{015E61B4-0F04-4347-8368-7808B119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8590617" y="280147"/>
          <a:ext cx="3067119" cy="8635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7771335-F482-43D5-88DE-D6EF198B30D6}" name="TitleRegion1.a8.i20.1" displayName="TitleRegion1.a8.i20.1" ref="A8:I20" totalsRowShown="0" headerRowBorderDxfId="193" tableBorderDxfId="194">
  <autoFilter ref="A8:I20" xr:uid="{140F0364-F3CC-4645-B8E7-C196171C975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9CC488C2-62F5-4F5A-BD3C-721E865056CF}" name="אפיק השקעה " dataDxfId="192"/>
    <tableColumn id="2" xr3:uid="{C0D49F4D-65C0-4C99-8C23-7D980FD2FC5E}" name="שיעור חשיפה צפוי לשנת 2023" dataDxfId="191"/>
    <tableColumn id="3" xr3:uid="{96895EBE-9165-46A2-AF68-18949B9F3E6F}" name="שיעור חשיפה  22.11.2023 צפוי" dataDxfId="190"/>
    <tableColumn id="4" xr3:uid="{428CF7DA-4604-4638-8CD6-3302DCD2A594}" name="שיעור החשיפה בפועל 30.06.2024" dataDxfId="189"/>
    <tableColumn id="5" xr3:uid="{A5FFCD3F-DA1A-4730-B008-62D9218CD868}" name="שיעור החשיפה צפוי 2024" dataDxfId="188"/>
    <tableColumn id="6" xr3:uid="{6FCEB42E-2B9F-4BB2-976A-4ED9235988FF}" name="שיעור החשיפה צפוי 01.07.24" dataDxfId="187"/>
    <tableColumn id="7" xr3:uid="{AD873DD4-8E8D-4197-AC28-B09C669E4B2F}" name="טווח סטייה" dataDxfId="186"/>
    <tableColumn id="8" xr3:uid="{6C20A729-71CE-401A-A5F2-9E979C2778B2}" name="גבולות שיעור החשיפה הצפויה" dataDxfId="185"/>
    <tableColumn id="9" xr3:uid="{F3EBA503-297E-4588-9693-9E58E97690FE}" name="מדד ייחוס"/>
  </tableColumns>
  <tableStyleInfo showFirstColumn="1"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3BA5095E-0294-4EBC-A259-283DD49565F8}" name="TitleRegion1.b79.k85.7" displayName="TitleRegion1.b79.k85.7" ref="B79:K85" totalsRowShown="0" headerRowBorderDxfId="90" tableBorderDxfId="91" totalsRowBorderDxfId="89">
  <autoFilter ref="B79:K85" xr:uid="{14EAB0FE-8A32-4749-B0BA-62691C84E56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A6F368B5-2B5D-417A-881E-A51B361A5413}" name="אפיק השקעה" dataDxfId="88"/>
    <tableColumn id="2" xr3:uid="{63BD2BE3-2A53-4F92-BAAC-8488C8173EAF}" name="אלפא מור תגמולים – מניות" dataDxfId="87" dataCellStyle="Percent"/>
    <tableColumn id="3" xr3:uid="{C0B9E3D2-FF1A-43FE-BB1D-CE9F2245BA22}" name="מור השתלמות – מניות" dataDxfId="86" dataCellStyle="Percent"/>
    <tableColumn id="4" xr3:uid="{AA73DC54-A113-4E07-819D-1924435587A4}" name="מור קופת גמל להשקעה – מניות" dataDxfId="85" dataCellStyle="Percent"/>
    <tableColumn id="5" xr3:uid="{BD7AF93F-FB86-47EA-AA73-9F606FE22687}" name="_x0009_שיעור חשיפה צפוי לשנת 2024" dataDxfId="84" dataCellStyle="Percent"/>
    <tableColumn id="6" xr3:uid="{7960ED55-31F9-4BB8-8C00-5A8BED26F246}" name="שיעור החשיפה צפוי 01.07.24" dataDxfId="83" dataCellStyle="Percent"/>
    <tableColumn id="7" xr3:uid="{8C5EC0B7-D8F8-43F7-B327-FBA1D6D7309A}" name="_x0009_טווח סטייה" dataDxfId="82"/>
    <tableColumn id="8" xr3:uid="{F0304BB1-0BBE-44B6-9CDB-BA6C6E721FDD}" name="_x0009_גבולות שיעור החשיפה הצפויה" dataDxfId="81"/>
    <tableColumn id="9" xr3:uid="{60B8D0AE-1D5A-441D-A79C-29BE6FFB9555}" name="ריק במקור" dataDxfId="80"/>
    <tableColumn id="10" xr3:uid="{2B585697-1502-414C-AF88-59E94D6F1DCE}" name="_x0009_מדד ייחוס" dataDxfId="79"/>
  </tableColumns>
  <tableStyleInfo showFirstColumn="1"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21625B8C-9C7B-4822-9F24-CA14E6D65228}" name="TitleRegion1.b90.k96.8" displayName="TitleRegion1.b90.k96.8" ref="B90:K96" totalsRowShown="0" tableBorderDxfId="78">
  <autoFilter ref="B90:K96" xr:uid="{481DD2CD-443B-48AC-A475-E7943D3F98B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E44954BB-6057-452D-9FB0-D391F93F4B2E}" name="אפיק השקעה" dataDxfId="77"/>
    <tableColumn id="2" xr3:uid="{0092BE86-F195-4CBA-8924-C3E75EEDB2C9}" name="אלפא מור תגמולים " dataDxfId="76" dataCellStyle="Percent"/>
    <tableColumn id="3" xr3:uid="{733F8794-EA14-44F0-B453-D6C6FA82904E}" name="מור השתלמות " dataDxfId="75" dataCellStyle="Percent"/>
    <tableColumn id="4" xr3:uid="{2BDE9959-40F9-489A-9A8E-C89DED6387E8}" name="מור קופת גמל להשקעה" dataDxfId="74" dataCellStyle="Percent"/>
    <tableColumn id="5" xr3:uid="{51D069DC-E5C6-465C-9F5A-2B89045F4D92}" name="_x0009_שיעור חשיפה צפוי לשנת 2024" dataDxfId="73" dataCellStyle="Percent"/>
    <tableColumn id="6" xr3:uid="{4192ADCA-DCF2-4F74-9451-2F054318F23F}" name="שיעור החשיפה צפוי 01.07.24" dataDxfId="72" dataCellStyle="Percent"/>
    <tableColumn id="7" xr3:uid="{F1B1031F-2E00-40F0-802B-7CFA20A1DF6D}" name="_x0009_טווח סטייה" dataDxfId="71"/>
    <tableColumn id="8" xr3:uid="{F355DC56-E466-4DAB-BC72-01A654BAD6D1}" name="_x0009_גבולות שיעור החשיפה הצפויה" dataDxfId="70"/>
    <tableColumn id="9" xr3:uid="{9CA99CA2-6AF6-499C-A089-5918415A4F3A}" name="ריק במקור" dataDxfId="69"/>
    <tableColumn id="10" xr3:uid="{B7F277EA-1CA9-48F0-9A14-17D218B1BD60}" name="_x0009_מדד ייחוס" dataDxfId="68"/>
  </tableColumns>
  <tableStyleInfo showFirstColumn="1"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DD9D379D-9713-4650-A55F-233E11E1CDD8}" name="TitleRegion1.b101.k107.9" displayName="TitleRegion1.b101.k107.9" ref="B101:K107" totalsRowShown="0" headerRowBorderDxfId="66" tableBorderDxfId="67" totalsRowBorderDxfId="65">
  <autoFilter ref="B101:K107" xr:uid="{6F4869C0-C16B-4C41-9528-1ADFD1C7469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721FB899-214F-4D8D-AEFD-D3058D11FDEF}" name="אפיק השקעה" dataDxfId="64"/>
    <tableColumn id="2" xr3:uid="{907440CC-9198-4021-BF2C-60C65053233A}" name="אלפא מור תגמולים " dataDxfId="63" dataCellStyle="Percent"/>
    <tableColumn id="3" xr3:uid="{8E40B34B-4A03-4DBE-A723-D7CFCA1D0DC5}" name="מור השתלמות " dataDxfId="62" dataCellStyle="Percent"/>
    <tableColumn id="4" xr3:uid="{9B981DED-FF1B-4BC5-A7F2-1403BAAFC045}" name="מור קופת גמל להשקעה" dataDxfId="61" dataCellStyle="Percent"/>
    <tableColumn id="5" xr3:uid="{9EFEDC92-ED73-48BC-AB22-AEC745C3457D}" name="_x0009_שיעור חשיפה צפוי לשנת 2024" dataDxfId="60" dataCellStyle="Percent"/>
    <tableColumn id="6" xr3:uid="{A3824892-B2D8-431D-BFC0-0E1248EE137D}" name="שיעור החשיפה צפוי 01.07.24" dataDxfId="59" dataCellStyle="Percent"/>
    <tableColumn id="7" xr3:uid="{F0C2D0B2-C7C2-4CC4-841A-C88271BCE496}" name="_x0009_טווח סטייה" dataDxfId="58"/>
    <tableColumn id="8" xr3:uid="{8DA37FDC-8980-4C82-8F3C-57F8E236E6D3}" name="_x0009_גבולות שיעור החשיפה הצפויה" dataDxfId="57"/>
    <tableColumn id="9" xr3:uid="{33178E57-89C3-4A55-B7AB-83B4449243C4}" name="ריק במקור" dataDxfId="56"/>
    <tableColumn id="10" xr3:uid="{CB13F6AE-9395-47C9-98FD-793BCEEE4D46}" name="_x0009_מדד ייחוס" dataDxfId="55"/>
  </tableColumns>
  <tableStyleInfo showFirstColumn="1"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3B5AA29-4B87-4B5C-81DE-36C7D074FE6C}" name="TitleRegion1.b112.k123.10" displayName="TitleRegion1.b112.k123.10" ref="B112:K123" totalsRowShown="0" headerRowBorderDxfId="53" tableBorderDxfId="54" totalsRowBorderDxfId="52">
  <autoFilter ref="B112:K123" xr:uid="{ABBE890F-B4B4-48BD-B294-D9CC4420325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C90DBC52-9444-4541-9516-218C4465AB57}" name="אפיק השקעה" dataDxfId="51"/>
    <tableColumn id="2" xr3:uid="{1AAC15C5-88A8-4908-8FCD-49B045A21E2E}" name="מור חיסכון לכל ילד – סיכון מוגבר" dataDxfId="50" dataCellStyle="Percent"/>
    <tableColumn id="3" xr3:uid="{FB4CE213-EA0C-4B05-A647-3C9602F6E401}" name="ריק במקור" dataDxfId="49" dataCellStyle="Percent"/>
    <tableColumn id="4" xr3:uid="{9879BB65-617B-4FC3-8025-277F0970F3B3}" name="ריק במקור2" dataDxfId="48" dataCellStyle="Percent"/>
    <tableColumn id="5" xr3:uid="{F82736B1-E844-4E64-BC04-CAB51066430B}" name="_x0009_שיעור חשיפה צפוי לשנת 2024" dataDxfId="47" dataCellStyle="Percent"/>
    <tableColumn id="6" xr3:uid="{617887DE-C024-47C1-B7C4-3A2B374212FE}" name="שיעור החשיפה צפוי 01.07.24" dataDxfId="46" dataCellStyle="Percent"/>
    <tableColumn id="7" xr3:uid="{F7393B26-EBF0-43BD-9BFB-52E952563D43}" name="_x0009_טווח סטייה" dataDxfId="45"/>
    <tableColumn id="8" xr3:uid="{CA47CE2B-B30D-4439-8EAF-7273ABA9B520}" name="_x0009_גבולות שיעור החשיפה הצפויה" dataDxfId="44"/>
    <tableColumn id="9" xr3:uid="{A3145D17-12F2-4333-8F87-A5CC404DB1F7}" name="ריק במקור3" dataDxfId="43"/>
    <tableColumn id="10" xr3:uid="{0BB6109F-9277-48B9-B553-3BE6A5BA6258}" name="_x0009_מדד ייחוס" dataDxfId="42"/>
  </tableColumns>
  <tableStyleInfo showFirstColumn="1"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36CD5FAB-9996-475F-BFC9-30B37AE9E36D}" name="TitleRegion1.b128.k134.11" displayName="TitleRegion1.b128.k134.11" ref="B128:K134" totalsRowShown="0" headerRowBorderDxfId="40" tableBorderDxfId="41" totalsRowBorderDxfId="39">
  <autoFilter ref="B128:K134" xr:uid="{1BD1793F-3C59-4D32-A196-497412CC45D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B4C91E36-EC4C-4B75-AA74-9281839B4260}" name="אפיק השקעה" dataDxfId="38"/>
    <tableColumn id="2" xr3:uid="{79D98049-DEBA-4C97-8D76-4B86B3947B0A}" name="מור חיסכון לכל ילד – מסלול הלכה" dataDxfId="37" dataCellStyle="Percent"/>
    <tableColumn id="3" xr3:uid="{0938E641-4DCE-4A03-A233-E5B5A566BB48}" name="ריק במקור" dataDxfId="36" dataCellStyle="Percent"/>
    <tableColumn id="4" xr3:uid="{9A6B4B32-D373-479C-A009-65DE5BD35CE4}" name="ריק במקור2" dataDxfId="35" dataCellStyle="Percent"/>
    <tableColumn id="5" xr3:uid="{389ADA13-9A7F-4C86-97FC-D0E7E321176F}" name="_x0009_שיעור חשיפה צפוי לשנת 2024" dataDxfId="34" dataCellStyle="Percent"/>
    <tableColumn id="6" xr3:uid="{C568CFB1-2D69-40A9-9DC6-1862FA95C3C6}" name="שיעור החשיפה צפוי 01.07.24" dataDxfId="33" dataCellStyle="Percent"/>
    <tableColumn id="7" xr3:uid="{FAEA82F7-E997-43FA-B7FC-7306E42650EB}" name="_x0009_טווח סטייה" dataDxfId="32"/>
    <tableColumn id="8" xr3:uid="{5D084116-A80D-4822-8C57-BCF71D4C6AA1}" name="_x0009_גבולות שיעור החשיפה הצפויה" dataDxfId="31"/>
    <tableColumn id="9" xr3:uid="{DE4384E7-D3F4-4EC5-921C-387085D16600}" name="ריק במקור3" dataDxfId="30"/>
    <tableColumn id="10" xr3:uid="{E896F2ED-A439-4895-87CE-8C399BF87111}" name="_x0009_מדד ייחוס" dataDxfId="29"/>
  </tableColumns>
  <tableStyleInfo showFirstColumn="1"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A6511E9F-A924-408C-9CEF-6E9FFB0B8DEB}" name="TitleRegion1.b139.k145.12" displayName="TitleRegion1.b139.k145.12" ref="B139:K145" totalsRowShown="0" headerRowBorderDxfId="27" tableBorderDxfId="28" totalsRowBorderDxfId="26">
  <autoFilter ref="B139:K145" xr:uid="{02DF2E44-2A54-403D-95EE-33469B25429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FFAD4FD4-09D6-4B9F-B1D5-460C840B8831}" name="אפיק השקעה" dataDxfId="25"/>
    <tableColumn id="2" xr3:uid="{26BE33E9-E157-4F42-B8E6-1066BE8DB1BB}" name="מור חיסכון לכל ילד – מסלול שריעה" dataDxfId="24" dataCellStyle="Percent"/>
    <tableColumn id="3" xr3:uid="{0A35D6B4-8906-4E65-85BD-D3814016A90F}" name="ריק במקור" dataDxfId="23" dataCellStyle="Percent"/>
    <tableColumn id="4" xr3:uid="{16D4DDC8-494D-4A08-BACA-D5898B06671D}" name="ריק במקור2" dataDxfId="22" dataCellStyle="Percent"/>
    <tableColumn id="5" xr3:uid="{6BF52DAF-3F01-456D-8BCF-CCAF6DCEF4E8}" name="_x0009_שיעור חשיפה צפוי לשנת 2024" dataDxfId="21" dataCellStyle="Percent"/>
    <tableColumn id="6" xr3:uid="{88167487-4437-451C-A3BD-8CCB079BEC84}" name="שיעור החשיפה צפוי 01.07.24" dataDxfId="20" dataCellStyle="Percent"/>
    <tableColumn id="7" xr3:uid="{B6231783-037B-4986-A1F6-7F2590C6EA49}" name="_x0009_טווח סטייה" dataDxfId="19"/>
    <tableColumn id="8" xr3:uid="{D0B8F140-ADCF-4BDA-B9FC-16E35919EE27}" name="_x0009_גבולות שיעור החשיפה הצפויה" dataDxfId="18"/>
    <tableColumn id="9" xr3:uid="{63CDB912-1098-4E4A-8EF8-166EB07DB9B7}" name="ריק במקור3" dataDxfId="17"/>
    <tableColumn id="10" xr3:uid="{63EDAA39-85D1-45F2-854B-6F6E0D3D6F87}" name="_x0009_מדד ייחוס" dataDxfId="16"/>
  </tableColumns>
  <tableStyleInfo showFirstColumn="1"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2241180D-7C3D-42E7-97EA-133101D46C5A}" name="TitleRegion1.b73.k80.628" displayName="TitleRegion1.b73.k80.628" ref="B16:K23" totalsRowShown="0" headerRowBorderDxfId="237" tableBorderDxfId="236">
  <tableColumns count="10">
    <tableColumn id="1" xr3:uid="{EA9C784F-56E9-4916-A0D2-1A2F02F0DF45}" name="אפיק השקעה" dataDxfId="235"/>
    <tableColumn id="2" xr3:uid="{F0D79F90-FB0A-4E61-B0F9-EF67985EB914}" name="אלפא מור תגמולים " dataDxfId="234" dataCellStyle="Percent"/>
    <tableColumn id="3" xr3:uid="{A72D0AE1-6660-4DB2-A0B5-227F15E33978}" name="מור השתלמות " dataDxfId="233" dataCellStyle="Percent"/>
    <tableColumn id="4" xr3:uid="{27A11ACA-E3CD-48CA-91C2-D557E369103A}" name="מור קופת גמל להשקעה" dataDxfId="232" dataCellStyle="Percent"/>
    <tableColumn id="5" xr3:uid="{F3C84E9D-6420-4DDC-854E-5452C17CC7AB}" name="_x0009_שיעור חשיפה צפוי לשנת 2024" dataDxfId="231" dataCellStyle="Percent"/>
    <tableColumn id="6" xr3:uid="{92F20C69-7361-49FF-B2B7-FA43D6C858F5}" name="שיעור החשיפה צפוי 01.07.24" dataDxfId="230" dataCellStyle="Percent"/>
    <tableColumn id="7" xr3:uid="{0C2A22B8-A497-4FAA-834D-0A6FB3278351}" name="_x0009_טווח סטייה" dataDxfId="229"/>
    <tableColumn id="8" xr3:uid="{5DBB06B5-4DF7-4067-A8BB-682915A77656}" name="_x0009_גבולות שיעור החשיפה הצפויה"/>
    <tableColumn id="9" xr3:uid="{BB09CA79-A27B-4329-90FD-26FB913D5489}" name="ריק במקור"/>
    <tableColumn id="10" xr3:uid="{CA7E823B-2259-4A31-84F6-4110833C7F89}" name="_x0009_מדד ייחוס" dataDxfId="228"/>
  </tableColumns>
  <tableStyleInfo showFirstColumn="1"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D3D66F9E-04EC-43F9-9DD3-A8D24F4E25BD}" name="TitleRegion1.b93.k100.830" displayName="TitleRegion1.b93.k100.830" ref="B5:K12" totalsRowShown="0" headerRowBorderDxfId="227" tableBorderDxfId="226">
  <tableColumns count="10">
    <tableColumn id="1" xr3:uid="{2E70A2BE-5B08-4F4F-81D7-1DB5BE405878}" name="אפיק השקעה" dataDxfId="225"/>
    <tableColumn id="2" xr3:uid="{3DAEA77E-14FB-4DD2-BC0E-5700FBEE4A87}" name="אלפא מור תגמולים " dataDxfId="224" dataCellStyle="Percent"/>
    <tableColumn id="3" xr3:uid="{96107D1B-2D6A-436B-84EA-5025A56E4E6B}" name="מור השתלמות " dataDxfId="223" dataCellStyle="Percent"/>
    <tableColumn id="4" xr3:uid="{886308F3-8890-4705-9D31-3BACC853F144}" name="מור קופת גמל להשקעה" dataDxfId="222" dataCellStyle="Percent"/>
    <tableColumn id="5" xr3:uid="{7408B3B3-FEE2-4168-AAFB-1FDAAC0F312A}" name="_x0009_שיעור חשיפה צפוי לשנת 2024" dataDxfId="221" dataCellStyle="Percent"/>
    <tableColumn id="6" xr3:uid="{C07F7736-B8A8-451B-8D95-B1C0FC2B6E98}" name="שיעור החשיפה צפוי 01.07.24" dataDxfId="220" dataCellStyle="Percent"/>
    <tableColumn id="7" xr3:uid="{BA1506C6-7289-4A53-ACA9-D857793D0AFF}" name="_x0009_טווח סטייה" dataDxfId="219"/>
    <tableColumn id="8" xr3:uid="{65120A8A-F4C4-4A8E-862F-BECE5260E0BE}" name="_x0009_גבולות שיעור החשיפה הצפויה"/>
    <tableColumn id="9" xr3:uid="{D407C83B-7CED-4811-8458-0DA7E38089B9}" name="עמוה1"/>
    <tableColumn id="10" xr3:uid="{33623E9E-3FA4-4B71-B14D-2EADA510599D}" name="_x0009_מדד ייחוס" dataDxfId="218"/>
  </tableColumns>
  <tableStyleInfo showFirstColumn="1"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DCA535D-968C-49FE-B89B-189628D5FEDC}" name="TitleRegion1.b103.k110.931" displayName="TitleRegion1.b103.k110.931" ref="B27:K34" totalsRowShown="0" headerRowBorderDxfId="217" tableBorderDxfId="216">
  <tableColumns count="10">
    <tableColumn id="1" xr3:uid="{AE9EBA94-14F3-471A-8A6A-6A421F101C6C}" name="אפיק השקעה" dataDxfId="215"/>
    <tableColumn id="2" xr3:uid="{D4F9E7E7-C4E3-4F40-B2DE-12A8F0DD4732}" name="אלפא מור תגמולים " dataDxfId="214" dataCellStyle="Percent"/>
    <tableColumn id="3" xr3:uid="{0CC1E29C-F741-4DD2-ACDA-80F1AEE8F0EC}" name="מור השתלמות " dataDxfId="213" dataCellStyle="Percent"/>
    <tableColumn id="4" xr3:uid="{B985930B-5814-4C20-BE84-4BAC40D37E18}" name="מור קופת גמל להשקעה" dataDxfId="212" dataCellStyle="Percent"/>
    <tableColumn id="5" xr3:uid="{2BFC1D20-04A2-46EC-8647-1AC8F4DCE419}" name="_x0009_שיעור חשיפה צפוי לשנת 2024" dataDxfId="211" dataCellStyle="Percent"/>
    <tableColumn id="6" xr3:uid="{C6EF9929-4A5D-4596-8B6A-9EC80C28AB5D}" name="שיעור החשיפה צפוי 01.07.24" dataDxfId="210" dataCellStyle="Percent"/>
    <tableColumn id="7" xr3:uid="{793D986E-0230-4836-872B-DAEBFEEF124B}" name="_x0009_טווח סטייה" dataDxfId="209"/>
    <tableColumn id="8" xr3:uid="{9F55A7BD-0547-4177-9CE1-B62E1962DB12}" name="_x0009_גבולות שיעור החשיפה הצפויה"/>
    <tableColumn id="9" xr3:uid="{F02302B7-2455-469D-97F0-4DB395C1D3ED}" name="ריק במקור"/>
    <tableColumn id="10" xr3:uid="{F380AFDA-C22C-44EE-ADAA-1638B5047033}" name="_x0009_מדד ייחוס" dataDxfId="208"/>
  </tableColumns>
  <tableStyleInfo showFirstColumn="1"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3FA23E2B-56B4-4E21-B1E0-11B02B2B119C}" name="TitleRegion1.b21.k32.212" displayName="TitleRegion1.b21.k32.212" ref="B38:K44" totalsRowShown="0" headerRowBorderDxfId="207" tableBorderDxfId="206" totalsRowBorderDxfId="205">
  <tableColumns count="10">
    <tableColumn id="1" xr3:uid="{D153DB75-EC48-404C-8F9A-1BD415039C7A}" name="אפיק השקעה" dataDxfId="204"/>
    <tableColumn id="2" xr3:uid="{B3058C08-4A74-484C-98B2-403CDC140E0C}" name="אלפא מור תגמולים " dataDxfId="203" dataCellStyle="Percent"/>
    <tableColumn id="3" xr3:uid="{F1F41BA5-07A5-4456-8FF1-BADC7B62E9F0}" name="מור השתלמות " dataDxfId="202" dataCellStyle="Percent"/>
    <tableColumn id="4" xr3:uid="{994BA813-B4B0-4FE5-BD60-EFD44D21B105}" name="מור קופת גמל להשקעה" dataDxfId="201" dataCellStyle="Percent"/>
    <tableColumn id="5" xr3:uid="{564EE0B4-EB11-42A4-A5EA-9664FEB8A2B9}" name="_x0009_שיעור חשיפה צפוי לשנת 2024" dataDxfId="200" dataCellStyle="Percent"/>
    <tableColumn id="6" xr3:uid="{85135F86-EA24-4CD4-A653-A1A0518F4171}" name="שיעור החשיפה צפוי 01.07.24" dataDxfId="199" dataCellStyle="Percent"/>
    <tableColumn id="7" xr3:uid="{14506F3E-4CB9-4092-BC17-9D1AF5CD695E}" name="_x0009_טווח סטייה" dataDxfId="198"/>
    <tableColumn id="8" xr3:uid="{68DC2D4D-ECE8-4CED-A636-5DF86F284ABE}" name="_x0009_גבולות שיעור החשיפה הצפויה" dataDxfId="197"/>
    <tableColumn id="9" xr3:uid="{B944EFC1-6797-43FE-81CF-9BE3AB66A23F}" name="ריק במקור" dataDxfId="196"/>
    <tableColumn id="10" xr3:uid="{A2CCD2F7-2BF9-4A83-B029-3EC3736AA4E7}" name="_x0009_מדד ייחוס" dataDxfId="195"/>
  </tableColumns>
  <tableStyleInfo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6628711-A683-486D-902C-2D848ABF7286}" name="TitleRegion1.a26.i38.2" displayName="TitleRegion1.a26.i38.2" ref="A26:I38" totalsRowShown="0" headerRowBorderDxfId="183" tableBorderDxfId="184">
  <autoFilter ref="A26:I38" xr:uid="{BF210CB3-74C3-4865-B3AF-2215C405EE2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D346D6B8-A0C9-4AB1-95B7-0D592EB6712C}" name="אפיק השקעה " dataDxfId="182"/>
    <tableColumn id="2" xr3:uid="{E43363BE-58B1-4B1E-875F-F572722F6A59}" name="שיעור חשיפה צפוי לשנת 2023" dataDxfId="181"/>
    <tableColumn id="3" xr3:uid="{5082A810-476F-4C61-A046-332B8B133970}" name="שיעור חשיפה  22.11.2023 צפוי" dataDxfId="180"/>
    <tableColumn id="4" xr3:uid="{300073F2-602F-4533-9829-A07D7504C923}" name="שיעור החשיפה בפועל 30.06.2024" dataDxfId="179"/>
    <tableColumn id="5" xr3:uid="{184BF6E1-CC8A-4A39-873F-C0F7A905AC00}" name="שיעור החשיפה צפוי 2024" dataDxfId="178"/>
    <tableColumn id="6" xr3:uid="{40042486-902C-46A7-8C07-3F163E73900C}" name="שיעור החשיפה צפוי 01.07.24" dataDxfId="177"/>
    <tableColumn id="7" xr3:uid="{C6501862-B8C3-4051-ADB2-81C8BA5EF45E}" name="טווח סטייה" dataDxfId="176"/>
    <tableColumn id="8" xr3:uid="{65A7706F-427F-4C01-9EA4-86FD7AB5FB26}" name="גבולות שיעור החשיפה הצפויה" dataDxfId="175"/>
    <tableColumn id="9" xr3:uid="{3ED4572D-2817-4841-90A1-1E1D13C00308}" name="מדד ייחוס"/>
  </tableColumns>
  <tableStyleInfo showFirstColumn="1"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5E48E157-F549-40D7-9658-18E9C55A865D}" name="TitleRegion1.a26.f38.1" displayName="TitleRegion1.a26.f38.1" ref="A26:F38" totalsRowShown="0" headerRowDxfId="8" headerRowBorderDxfId="14" tableBorderDxfId="15">
  <autoFilter ref="A26:F38" xr:uid="{0C7E0788-7E0A-4C11-AC51-3E8ADEF74DA4}">
    <filterColumn colId="0" hiddenButton="1"/>
    <filterColumn colId="1" hiddenButton="1"/>
    <filterColumn colId="2" hiddenButton="1"/>
    <filterColumn colId="3" hiddenButton="1"/>
    <filterColumn colId="4" hiddenButton="1"/>
    <filterColumn colId="5" hiddenButton="1"/>
  </autoFilter>
  <tableColumns count="6">
    <tableColumn id="1" xr3:uid="{10B646C3-4EFD-44A9-BDDE-EF3DE0F54300}" name="אפיק השקעה " dataDxfId="13"/>
    <tableColumn id="2" xr3:uid="{0EB49F80-0F39-4BE4-BE63-0A3994B678C2}" name="שיעור החשיפה בפועל 31.12.2023" dataDxfId="12"/>
    <tableColumn id="3" xr3:uid="{BA4A0927-A110-4FB6-9703-6A4CCD37C04B}" name="שיעור החשיפה צפוי 01.07.24" dataDxfId="11"/>
    <tableColumn id="4" xr3:uid="{690594E4-A5FD-4943-B6CC-CAF0525CCCD5}" name="טווח סטייה" dataDxfId="10"/>
    <tableColumn id="5" xr3:uid="{404A5BA4-2242-4E8C-BF99-0A20BB3D48B1}" name="גבולות שיעור החשיפה הצפוייה" dataDxfId="9"/>
    <tableColumn id="6" xr3:uid="{B4111D61-38E1-4978-B561-5D4726DE9B56}" name="מדד ייחוס"/>
  </tableColumns>
  <tableStyleInfo showFirstColumn="1"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8FEE91E5-54A9-495B-96E8-B76023775D59}" name="TitleRegion1.a50.f62.2" displayName="TitleRegion1.a50.f62.2" ref="A50:F62" totalsRowShown="0" headerRowDxfId="0" headerRowBorderDxfId="6" tableBorderDxfId="7">
  <autoFilter ref="A50:F62" xr:uid="{FDF67297-9017-41AF-AD4E-F5FE68A1CE20}">
    <filterColumn colId="0" hiddenButton="1"/>
    <filterColumn colId="1" hiddenButton="1"/>
    <filterColumn colId="2" hiddenButton="1"/>
    <filterColumn colId="3" hiddenButton="1"/>
    <filterColumn colId="4" hiddenButton="1"/>
    <filterColumn colId="5" hiddenButton="1"/>
  </autoFilter>
  <tableColumns count="6">
    <tableColumn id="1" xr3:uid="{DFAB6A48-96BF-40C1-983C-B73A47E1F1EA}" name="אפיק השקעה " dataDxfId="5"/>
    <tableColumn id="2" xr3:uid="{44AD40F8-FBB6-4C76-80AB-E33FDB56EC88}" name="שיעור החשיפה בפועל 31.12.2023" dataDxfId="4"/>
    <tableColumn id="3" xr3:uid="{71B55D3A-374D-44BB-8EEE-B4C1142EDC05}" name="שיעור החשיפה צפוי 24.04.24" dataDxfId="3"/>
    <tableColumn id="4" xr3:uid="{917C4176-EF47-4677-BEB6-51B5422B7A9A}" name="טווח סטייה" dataDxfId="2"/>
    <tableColumn id="5" xr3:uid="{F58B1A53-9C5B-4B39-B0AD-A26F0A4B4860}" name="גבולות שיעור החשיפה הצפוייה" dataDxfId="1"/>
    <tableColumn id="6" xr3:uid="{3B0F6FF8-CCA9-428E-9EFE-81B835605743}" name="מדד ייחוס"/>
  </tableColumns>
  <tableStyleInfo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16F4DD-2C9E-4787-85B1-FF2FCE2F8356}" name="TitleRegion1.a45.i57.3" displayName="TitleRegion1.a45.i57.3" ref="A45:I57" totalsRowShown="0" headerRowBorderDxfId="173" tableBorderDxfId="174">
  <autoFilter ref="A45:I57" xr:uid="{C47CFD6D-65FC-4A8B-B445-32E0ACC6074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563A706A-1303-4B00-AAC9-FE6438B349BE}" name="אפיק השקעה " dataDxfId="172"/>
    <tableColumn id="2" xr3:uid="{19629A4D-CF3F-4AC9-947E-69E825F0EAB6}" name="שיעור חשיפה צפוי לשנת 2023" dataDxfId="171"/>
    <tableColumn id="3" xr3:uid="{BBF6AC22-0659-4F3A-B8F9-B57A95A8B7F8}" name="שיעור חשיפה  07.12.2023 צפוי" dataDxfId="170"/>
    <tableColumn id="4" xr3:uid="{0A2085D6-1F55-478E-A2C9-B6B8B66DA36B}" name="שיעור החשיפה בפועל 30.06.2024" dataDxfId="169"/>
    <tableColumn id="5" xr3:uid="{C98244EF-C4E8-477E-AFCB-FA882F20EC2A}" name="שיעור החשיפה צפוי 2024" dataDxfId="168"/>
    <tableColumn id="6" xr3:uid="{8B0EB358-09AD-4E85-90B4-593A0204A58F}" name="שיעור החשיפה צפוי 01.07.24" dataDxfId="167"/>
    <tableColumn id="7" xr3:uid="{CB2634BC-BFFC-4AD5-9B65-B4779879E2BE}" name="טווח סטייה" dataDxfId="166"/>
    <tableColumn id="8" xr3:uid="{C27B70B9-B0EB-41AB-838A-AFA309217E97}" name="גבולות שיעור החשיפה הצפויה" dataDxfId="165"/>
    <tableColumn id="9" xr3:uid="{16B50E32-E3A9-443E-AB62-D2B26B15DDCE}" name="מדד ייחוס"/>
  </tableColumns>
  <tableStyleInfo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D8B837F-35E1-4EE3-A7A9-7E9777B14915}" name="TitleRegion1.a64.i76.4" displayName="TitleRegion1.a64.i76.4" ref="A64:I76" totalsRowShown="0" headerRowBorderDxfId="163" tableBorderDxfId="164">
  <autoFilter ref="A64:I76" xr:uid="{2036CD7D-A3BA-4F37-81C6-BBE8546D2D1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48947F66-F9A9-467F-ABDB-9A6DBEDF5084}" name="אפיק השקעה " dataDxfId="162"/>
    <tableColumn id="2" xr3:uid="{5706AFDE-AA76-4545-B9B7-A34EBE2363AC}" name="שיעור חשיפה צפוי לשנת 2023" dataDxfId="161"/>
    <tableColumn id="3" xr3:uid="{FB5711F0-E74D-4773-BFA1-3A5858DC6816}" name="שיעור חשיפה  22.11.2023 צפוי" dataDxfId="160"/>
    <tableColumn id="4" xr3:uid="{079C68EE-4A66-4277-9577-6B05B788B5A1}" name="שיעור החשיפה בפועל 30.06.2024" dataDxfId="159"/>
    <tableColumn id="5" xr3:uid="{393D54F9-18F7-4F49-B97D-F13D4A04E42C}" name="שיעור החשיפה צפוי 2024" dataDxfId="158"/>
    <tableColumn id="6" xr3:uid="{81C677DB-23B6-4646-A215-9F64250115B8}" name="שיעור החשיפה צפוי 01.07.24" dataDxfId="157"/>
    <tableColumn id="7" xr3:uid="{BCD747D0-4EBB-49E1-A1D8-D42AC488B078}" name="טווח סטייה" dataDxfId="156"/>
    <tableColumn id="8" xr3:uid="{5AC86E2D-886C-43C0-AA60-B5144FBE8C42}" name="גבולות שיעור החשיפה הצפויה" dataDxfId="155"/>
    <tableColumn id="9" xr3:uid="{D782F8C4-CE31-41F0-8FF0-93DE9EBED0E1}" name="מדד ייחוס"/>
  </tableColumns>
  <tableStyleInfo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B0DEEDA-FBF1-4365-8F5F-B49C7AC23CCB}" name="TitleRegion1.b5.k16.2" displayName="TitleRegion1.b5.k16.2" ref="B5:K16" totalsRowShown="0" tableBorderDxfId="154">
  <autoFilter ref="B5:K16" xr:uid="{BAA030E4-44B0-4E23-94AE-F33C53C38E4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9605C50C-6E58-4062-B73A-73E958AABBCB}" name="אפיק השקעה" dataDxfId="153"/>
    <tableColumn id="2" xr3:uid="{9FE6F145-1F57-4FD2-BED5-61CED32FF6D9}" name="אלפא מור תגמולים – מניות" dataDxfId="152" dataCellStyle="Percent"/>
    <tableColumn id="3" xr3:uid="{80612CE6-DD9C-4561-8AC1-2353AD899716}" name="מור השתלמות – מניות" dataDxfId="151" dataCellStyle="Percent"/>
    <tableColumn id="4" xr3:uid="{620CB423-DF53-4765-A485-48216BC3A65C}" name="מור קופת גמל להשקעה – מניות" dataDxfId="150" dataCellStyle="Percent"/>
    <tableColumn id="5" xr3:uid="{47044BBC-B0C8-4FF8-B12B-D51C2027E255}" name="_x0009_שיעור חשיפה צפוי לשנת 2024" dataDxfId="149" dataCellStyle="Percent"/>
    <tableColumn id="6" xr3:uid="{7B642370-5196-4DD9-9822-B33571B66C88}" name="שיעור החשיפה צפוי 01.07.24" dataDxfId="148" dataCellStyle="Percent"/>
    <tableColumn id="7" xr3:uid="{98C3BF88-A84A-4DBD-AB83-45C219BEBA8B}" name="_x0009_טווח סטייה" dataDxfId="147"/>
    <tableColumn id="8" xr3:uid="{91F4B246-FDC1-429F-AD09-D3EA8810C4AE}" name="_x0009_גבולות שיעור החשיפה הצפויה" dataDxfId="146"/>
    <tableColumn id="9" xr3:uid="{E71FCEC1-A0D3-4B3E-96F0-9248A2A0B238}" name="ריק במקור" dataDxfId="145"/>
    <tableColumn id="10" xr3:uid="{8EB899B8-95D7-441B-8E1B-BBDFE66B2E5B}" name="_x0009_מדד ייחוס" dataDxfId="144"/>
  </tableColumns>
  <tableStyleInfo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BE79732-681C-408C-AEDF-AD4107147EBE}" name="TitleRegion1.b22.k33.3" displayName="TitleRegion1.b22.k33.3" ref="B22:K33" totalsRowShown="0" headerRowBorderDxfId="142" tableBorderDxfId="143" totalsRowBorderDxfId="141">
  <autoFilter ref="B22:K33" xr:uid="{263FE5F8-5501-40F5-B870-2D839B988FA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21F4CE94-E74E-4EFF-8745-0229EA76E978}" name="אפיק השקעה" dataDxfId="140"/>
    <tableColumn id="2" xr3:uid="{D802DC78-84C2-4D78-BE8A-D9C4352A1BA5}" name="אלפא מור תגמולים " dataDxfId="139" dataCellStyle="Percent"/>
    <tableColumn id="3" xr3:uid="{FC62AFDA-4853-4F4C-B433-514C826D7A65}" name="מור קרן השתלמות " dataDxfId="138" dataCellStyle="Percent"/>
    <tableColumn id="4" xr3:uid="{24B9DCA7-F786-4213-80B7-82C148739E98}" name="מור גמל להשקעה " dataDxfId="137" dataCellStyle="Percent"/>
    <tableColumn id="5" xr3:uid="{152CB06D-3D3F-4F03-BBD0-94D4829845CD}" name="_x0009_שיעור חשיפה צפוי לשנת 2024" dataDxfId="136" dataCellStyle="Percent"/>
    <tableColumn id="6" xr3:uid="{E54FB528-D5F8-49EB-9072-3EFD6E106781}" name="שיעור החשיפה צפוי 16.07.24" dataDxfId="135" dataCellStyle="Percent"/>
    <tableColumn id="7" xr3:uid="{90547536-B980-4833-8F1C-9155E5796C91}" name="_x0009_טווח סטייה" dataDxfId="134"/>
    <tableColumn id="8" xr3:uid="{BE1CE367-2BE9-4561-A5ED-E2D14FCA41F4}" name="_x0009_גבולות שיעור החשיפה הצפויה" dataDxfId="133"/>
    <tableColumn id="9" xr3:uid="{0986BC37-A551-4E92-896A-B920CF29AE9B}" name="ריק במקור" dataDxfId="132"/>
    <tableColumn id="10" xr3:uid="{21BCA5D7-71BD-4401-83E5-D5ED51533F73}" name="_x0009_מדד ייחוס" dataDxfId="131"/>
  </tableColumns>
  <tableStyleInfo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949D4D6-8225-4F06-A0E4-D6215222CA43}" name="TitleRegion1.b39.k50.4" displayName="TitleRegion1.b39.k50.4" ref="B39:K50" totalsRowShown="0" headerRowBorderDxfId="129" tableBorderDxfId="130" totalsRowBorderDxfId="128">
  <autoFilter ref="B39:K50" xr:uid="{8E3E3D90-64C2-4A06-864D-E660CA3B33D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5714929F-53B4-4693-95E8-E84D77B35356}" name="אפיק השקעה" dataDxfId="127"/>
    <tableColumn id="2" xr3:uid="{F132CEEC-0D90-47D3-8678-F361D6744D80}" name="ריק במקור" dataDxfId="126" dataCellStyle="Percent"/>
    <tableColumn id="3" xr3:uid="{8CF2228E-8E96-420F-A37C-916B8F6FA67F}" name="מור השתלמות" dataDxfId="125" dataCellStyle="Percent"/>
    <tableColumn id="4" xr3:uid="{01FD1C9F-274C-4A0A-90A0-81EE0E6381AC}" name="מור קופת גמל להשקעה" dataDxfId="124" dataCellStyle="Percent"/>
    <tableColumn id="5" xr3:uid="{AEB539C3-BA45-459B-BA92-9766F78DCBED}" name="_x0009_שיעור חשיפה צפוי לשנת 2024" dataDxfId="123" dataCellStyle="Percent"/>
    <tableColumn id="6" xr3:uid="{6A119DF6-AD43-4D79-82B9-3DD36ABBD92B}" name="שיעור החשיפה צפוי 01.07.24" dataDxfId="122" dataCellStyle="Percent"/>
    <tableColumn id="7" xr3:uid="{550A6262-965C-4C14-8ABE-4BCD29A9FA58}" name="_x0009_טווח סטייה" dataDxfId="121"/>
    <tableColumn id="8" xr3:uid="{8771E467-3E89-409A-8BB2-123696FCD973}" name="_x0009_גבולות שיעור החשיפה הצפויה" dataDxfId="120"/>
    <tableColumn id="9" xr3:uid="{99B6E302-BF81-4437-97D8-413DE808ECAC}" name="ריק במקור2" dataDxfId="119"/>
    <tableColumn id="10" xr3:uid="{1730B2EE-9032-4334-BEC8-55F0AC8DC85B}" name="_x0009_מדד ייחוס" dataDxfId="118"/>
  </tableColumns>
  <tableStyleInfo showFirstColumn="1"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31184BAE-7BC4-49AC-BC4C-AB17E4A4755B}" name="TitleRegion1.b56.k62.5" displayName="TitleRegion1.b56.k62.5" ref="B56:K62" totalsRowShown="0" headerRowBorderDxfId="116" tableBorderDxfId="117" totalsRowBorderDxfId="115">
  <autoFilter ref="B56:K62" xr:uid="{D586A6DC-38E0-4433-BA82-9D73EED1427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FAFFC493-DE8C-44A9-B915-8223017F5EEE}" name="אפיק השקעה" dataDxfId="114"/>
    <tableColumn id="2" xr3:uid="{DB86688F-F0B4-46E0-BFCD-C8D509B9111B}" name="אלפא מור תגמולים" dataDxfId="113" dataCellStyle="Percent"/>
    <tableColumn id="3" xr3:uid="{57AF6269-5DC4-4125-8C7A-F49C09A18E92}" name="מור השתלמות" dataDxfId="112" dataCellStyle="Percent"/>
    <tableColumn id="4" xr3:uid="{F9DBCAA4-237B-4395-8EDA-E5D64D26D121}" name="מור קופת גמל להשקעה " dataDxfId="111" dataCellStyle="Percent"/>
    <tableColumn id="5" xr3:uid="{4CC61BF5-F04F-486C-951E-B99FCC455590}" name="_x0009_שיעור חשיפה צפוי לשנת 2024" dataDxfId="110" dataCellStyle="Percent"/>
    <tableColumn id="6" xr3:uid="{EED87A19-839E-44F0-891C-DF14A92910EF}" name="שיעור החשיפה צפוי 16.07.24" dataDxfId="109" dataCellStyle="Percent"/>
    <tableColumn id="7" xr3:uid="{36391818-DC54-4B10-B6EA-8FE0F4B0F760}" name="_x0009_טווח סטייה" dataDxfId="108"/>
    <tableColumn id="8" xr3:uid="{7DBD3033-AD16-4C18-9E95-4114CDFB91B2}" name="_x0009_גבולות שיעור החשיפה הצפויה" dataDxfId="107"/>
    <tableColumn id="9" xr3:uid="{6BEBEBF3-C766-4CDC-BE88-17F878963B69}" name="ריק במקור" dataDxfId="106"/>
    <tableColumn id="10" xr3:uid="{42F66FD2-A2A2-431C-9134-BBEFC35ABA95}" name="_x0009_מדד ייחוס" dataDxfId="105"/>
  </tableColumns>
  <tableStyleInfo showFirstColumn="1"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FEC8A227-87D9-4BCB-BC5D-A12AFFEF5776}" name="TitleRegion1.b67.k73.6" displayName="TitleRegion1.b67.k73.6" ref="B67:K73" totalsRowShown="0" headerRowBorderDxfId="103" tableBorderDxfId="104" totalsRowBorderDxfId="102">
  <autoFilter ref="B67:K73" xr:uid="{A7674F0F-0341-4B84-9DE8-50B4FC82ABE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EDA83792-ADFE-4B66-B28F-20821A42EA52}" name="אפיק השקעה" dataDxfId="101"/>
    <tableColumn id="2" xr3:uid="{F4EE1A1A-ACFC-4D18-A656-03921BDE0099}" name="אלפא מור תגמולים" dataDxfId="100" dataCellStyle="Percent"/>
    <tableColumn id="3" xr3:uid="{0C1F8892-5A74-4149-93E6-265D2A5845A8}" name="מור השתלמות" dataDxfId="99" dataCellStyle="Percent"/>
    <tableColumn id="4" xr3:uid="{8E840801-7E25-4F67-8C47-B13A9B06B09E}" name="ריק במקור" dataDxfId="98" dataCellStyle="Percent"/>
    <tableColumn id="5" xr3:uid="{568A8D25-DDF9-41A2-8441-BFF798052433}" name="_x0009_שיעור חשיפה צפוי לשנת 2024" dataDxfId="97" dataCellStyle="Percent"/>
    <tableColumn id="6" xr3:uid="{68DAD06D-4A85-48EA-B4EA-F517A5C7B1A5}" name="שיעור החשיפה צפוי 01.07.24" dataDxfId="96" dataCellStyle="Percent"/>
    <tableColumn id="7" xr3:uid="{12AA116C-9378-4EE8-8F11-D9C9D14604E1}" name="_x0009_טווח סטייה" dataDxfId="95"/>
    <tableColumn id="8" xr3:uid="{A47145DB-D887-46A7-B54F-4078C1E5AF82}" name="_x0009_גבולות שיעור החשיפה הצפויה" dataDxfId="94"/>
    <tableColumn id="9" xr3:uid="{B37E2F2A-9495-4914-BD60-49AB1CD02D07}" name="ריק במקור2" dataDxfId="93"/>
    <tableColumn id="10" xr3:uid="{CF5164C9-E145-4A40-AC62-97E325D66D32}" name="_x0009_מדד ייחוס" dataDxfId="92"/>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12" Type="http://schemas.openxmlformats.org/officeDocument/2006/relationships/table" Target="../tables/table15.xml"/><Relationship Id="rId2" Type="http://schemas.openxmlformats.org/officeDocument/2006/relationships/table" Target="../tables/table5.xml"/><Relationship Id="rId1" Type="http://schemas.openxmlformats.org/officeDocument/2006/relationships/printerSettings" Target="../printerSettings/printerSettings4.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table" Target="../tables/table17.xml"/><Relationship Id="rId1" Type="http://schemas.openxmlformats.org/officeDocument/2006/relationships/table" Target="../tables/table16.xml"/><Relationship Id="rId4" Type="http://schemas.openxmlformats.org/officeDocument/2006/relationships/table" Target="../tables/table19.xml"/></Relationships>
</file>

<file path=xl/worksheets/_rels/sheet6.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table" Target="../tables/table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30"/>
  <sheetViews>
    <sheetView rightToLeft="1" tabSelected="1" workbookViewId="0">
      <selection activeCell="B5" sqref="B5"/>
    </sheetView>
  </sheetViews>
  <sheetFormatPr defaultColWidth="9" defaultRowHeight="14.25" x14ac:dyDescent="0.2"/>
  <cols>
    <col min="1" max="1" width="10.75" style="2" bestFit="1" customWidth="1"/>
    <col min="2" max="2" width="73.5" style="2" customWidth="1"/>
    <col min="3" max="16384" width="9" style="2"/>
  </cols>
  <sheetData>
    <row r="3" spans="1:2" x14ac:dyDescent="0.2">
      <c r="A3" s="25" t="s">
        <v>103</v>
      </c>
    </row>
    <row r="7" spans="1:2" x14ac:dyDescent="0.2">
      <c r="A7" s="231" t="s">
        <v>17</v>
      </c>
      <c r="B7" s="231"/>
    </row>
    <row r="8" spans="1:2" x14ac:dyDescent="0.2">
      <c r="A8" s="22"/>
      <c r="B8" s="22"/>
    </row>
    <row r="9" spans="1:2" x14ac:dyDescent="0.2">
      <c r="A9" s="232" t="s">
        <v>16</v>
      </c>
      <c r="B9" s="232"/>
    </row>
    <row r="10" spans="1:2" x14ac:dyDescent="0.2">
      <c r="A10" s="22"/>
      <c r="B10" s="22"/>
    </row>
    <row r="11" spans="1:2" x14ac:dyDescent="0.2">
      <c r="A11" s="231" t="s">
        <v>18</v>
      </c>
      <c r="B11" s="231"/>
    </row>
    <row r="12" spans="1:2" x14ac:dyDescent="0.2">
      <c r="A12" s="23"/>
      <c r="B12" s="23"/>
    </row>
    <row r="13" spans="1:2" x14ac:dyDescent="0.2">
      <c r="A13" s="23"/>
      <c r="B13" s="23"/>
    </row>
    <row r="14" spans="1:2" x14ac:dyDescent="0.2">
      <c r="A14" s="23"/>
      <c r="B14" s="23"/>
    </row>
    <row r="15" spans="1:2" x14ac:dyDescent="0.2">
      <c r="A15" s="3"/>
      <c r="B15" s="3"/>
    </row>
    <row r="16" spans="1:2" x14ac:dyDescent="0.2">
      <c r="A16" s="28" t="s">
        <v>66</v>
      </c>
      <c r="B16" s="3"/>
    </row>
    <row r="17" spans="1:2" x14ac:dyDescent="0.2">
      <c r="A17" s="29">
        <v>44923</v>
      </c>
      <c r="B17" s="3" t="s">
        <v>104</v>
      </c>
    </row>
    <row r="18" spans="1:2" x14ac:dyDescent="0.2">
      <c r="A18" s="29">
        <v>44958</v>
      </c>
      <c r="B18" s="3" t="s">
        <v>105</v>
      </c>
    </row>
    <row r="19" spans="1:2" x14ac:dyDescent="0.2">
      <c r="A19" s="29">
        <v>44986</v>
      </c>
      <c r="B19" s="3" t="s">
        <v>108</v>
      </c>
    </row>
    <row r="20" spans="1:2" x14ac:dyDescent="0.2">
      <c r="A20" s="29">
        <v>45383</v>
      </c>
      <c r="B20" s="3" t="s">
        <v>194</v>
      </c>
    </row>
    <row r="21" spans="1:2" x14ac:dyDescent="0.2">
      <c r="A21" s="29">
        <v>45474</v>
      </c>
      <c r="B21" s="3" t="s">
        <v>193</v>
      </c>
    </row>
    <row r="22" spans="1:2" x14ac:dyDescent="0.2">
      <c r="A22" s="29"/>
      <c r="B22" s="3"/>
    </row>
    <row r="23" spans="1:2" x14ac:dyDescent="0.2">
      <c r="A23" s="29"/>
      <c r="B23" s="3"/>
    </row>
    <row r="24" spans="1:2" x14ac:dyDescent="0.2">
      <c r="A24" s="29"/>
      <c r="B24" s="3"/>
    </row>
    <row r="25" spans="1:2" x14ac:dyDescent="0.2">
      <c r="A25" s="29"/>
      <c r="B25" s="3"/>
    </row>
    <row r="26" spans="1:2" x14ac:dyDescent="0.2">
      <c r="A26" s="29"/>
      <c r="B26" s="3"/>
    </row>
    <row r="27" spans="1:2" x14ac:dyDescent="0.2">
      <c r="A27" s="29"/>
      <c r="B27" s="3"/>
    </row>
    <row r="28" spans="1:2" x14ac:dyDescent="0.2">
      <c r="A28" s="29"/>
      <c r="B28" s="3"/>
    </row>
    <row r="29" spans="1:2" x14ac:dyDescent="0.2">
      <c r="A29" s="29"/>
      <c r="B29" s="3"/>
    </row>
    <row r="30" spans="1:2" x14ac:dyDescent="0.2">
      <c r="A30" s="29"/>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xr:uid="{05C16D04-AF64-4248-9A38-EB3C8BD95BBA}"/>
    <hyperlink ref="A9:B9" location="'מסלולים  מתמחים'!A1" display="מסלולים מתמחים | אלפא מור תגמולים, מור השתלמות מור גמל להשקעה" xr:uid="{2CA7A386-0545-47DF-913E-49B4D599C194}"/>
    <hyperlink ref="A11:B11" location="'חיסכון לכל ילד'!A1" display="חיסכון לכל ילד   | מסלולים מתמחים וכלליים" xr:uid="{3E569F98-50EC-40D2-A94C-B22EB3DCB16E}"/>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7"/>
  <sheetViews>
    <sheetView rightToLeft="1" topLeftCell="A16" workbookViewId="0">
      <selection activeCell="B6" sqref="B6"/>
    </sheetView>
  </sheetViews>
  <sheetFormatPr defaultColWidth="9" defaultRowHeight="14.25" x14ac:dyDescent="0.2"/>
  <cols>
    <col min="1" max="1" width="20.125" style="13" customWidth="1"/>
    <col min="2" max="2" width="28.75" style="13" customWidth="1"/>
    <col min="3" max="3" width="67.875" style="13" customWidth="1"/>
    <col min="4" max="4" width="34.375" style="13" customWidth="1"/>
    <col min="5" max="5" width="26.125" style="1" customWidth="1"/>
    <col min="6" max="13" width="9" style="1"/>
    <col min="14" max="16384" width="9" style="13"/>
  </cols>
  <sheetData>
    <row r="1" spans="1:5" x14ac:dyDescent="0.2">
      <c r="A1" s="1"/>
      <c r="B1" s="1"/>
      <c r="C1" s="1"/>
      <c r="D1" s="1"/>
    </row>
    <row r="2" spans="1:5" x14ac:dyDescent="0.2">
      <c r="A2" s="1"/>
      <c r="B2" s="1"/>
      <c r="C2" s="1"/>
      <c r="D2" s="1"/>
    </row>
    <row r="3" spans="1:5" ht="53.25" customHeight="1" x14ac:dyDescent="0.2">
      <c r="A3" s="233" t="s">
        <v>94</v>
      </c>
      <c r="B3" s="233"/>
      <c r="C3" s="233"/>
      <c r="D3" s="39"/>
    </row>
    <row r="4" spans="1:5" x14ac:dyDescent="0.2">
      <c r="A4" s="1"/>
      <c r="B4" s="1"/>
      <c r="C4" s="1"/>
      <c r="D4" s="1"/>
    </row>
    <row r="5" spans="1:5" x14ac:dyDescent="0.2">
      <c r="A5" s="1"/>
      <c r="B5" s="1"/>
      <c r="C5" s="1"/>
      <c r="D5" s="1"/>
    </row>
    <row r="6" spans="1:5" x14ac:dyDescent="0.2">
      <c r="A6" s="14" t="s">
        <v>42</v>
      </c>
      <c r="B6" s="14" t="s">
        <v>19</v>
      </c>
      <c r="C6" s="14" t="s">
        <v>20</v>
      </c>
      <c r="D6" s="63" t="s">
        <v>21</v>
      </c>
      <c r="E6" s="69" t="s">
        <v>113</v>
      </c>
    </row>
    <row r="7" spans="1:5" ht="83.25" customHeight="1" x14ac:dyDescent="0.2">
      <c r="A7" s="14" t="s">
        <v>22</v>
      </c>
      <c r="B7" s="16" t="s">
        <v>23</v>
      </c>
      <c r="C7" s="14" t="s">
        <v>62</v>
      </c>
      <c r="D7" s="64" t="s">
        <v>81</v>
      </c>
      <c r="E7" s="74" t="s">
        <v>115</v>
      </c>
    </row>
    <row r="8" spans="1:5" ht="180.75" customHeight="1" x14ac:dyDescent="0.2">
      <c r="A8" s="14" t="s">
        <v>65</v>
      </c>
      <c r="B8" s="16" t="s">
        <v>63</v>
      </c>
      <c r="C8" s="27" t="s">
        <v>64</v>
      </c>
      <c r="D8" s="65" t="s">
        <v>82</v>
      </c>
      <c r="E8" s="74" t="s">
        <v>116</v>
      </c>
    </row>
    <row r="9" spans="1:5" ht="93.75" customHeight="1" x14ac:dyDescent="0.2">
      <c r="A9" s="14" t="s">
        <v>24</v>
      </c>
      <c r="B9" s="16" t="s">
        <v>25</v>
      </c>
      <c r="C9" s="14" t="s">
        <v>43</v>
      </c>
      <c r="D9" s="66" t="s">
        <v>26</v>
      </c>
      <c r="E9" s="75">
        <v>1E-3</v>
      </c>
    </row>
    <row r="10" spans="1:5" ht="71.25" x14ac:dyDescent="0.2">
      <c r="A10" s="14" t="s">
        <v>27</v>
      </c>
      <c r="B10" s="16" t="s">
        <v>28</v>
      </c>
      <c r="C10" s="14" t="s">
        <v>44</v>
      </c>
      <c r="D10" s="66" t="s">
        <v>29</v>
      </c>
      <c r="E10" s="75">
        <v>1E-3</v>
      </c>
    </row>
    <row r="11" spans="1:5" ht="87.75" customHeight="1" x14ac:dyDescent="0.2">
      <c r="A11" s="14" t="s">
        <v>30</v>
      </c>
      <c r="B11" s="16" t="s">
        <v>31</v>
      </c>
      <c r="C11" s="14" t="s">
        <v>45</v>
      </c>
      <c r="D11" s="66" t="s">
        <v>32</v>
      </c>
      <c r="E11" s="75">
        <v>1E-3</v>
      </c>
    </row>
    <row r="12" spans="1:5" ht="92.25" customHeight="1" x14ac:dyDescent="0.2">
      <c r="A12" s="14" t="s">
        <v>33</v>
      </c>
      <c r="B12" s="16" t="s">
        <v>34</v>
      </c>
      <c r="C12" s="14" t="s">
        <v>35</v>
      </c>
      <c r="D12" s="66" t="s">
        <v>36</v>
      </c>
      <c r="E12" s="74" t="s">
        <v>117</v>
      </c>
    </row>
    <row r="13" spans="1:5" ht="90.75" customHeight="1" x14ac:dyDescent="0.2">
      <c r="A13" s="15" t="s">
        <v>48</v>
      </c>
      <c r="B13" s="16" t="s">
        <v>58</v>
      </c>
      <c r="C13" s="15" t="s">
        <v>46</v>
      </c>
      <c r="D13" s="66" t="s">
        <v>37</v>
      </c>
      <c r="E13" s="75">
        <v>1E-3</v>
      </c>
    </row>
    <row r="14" spans="1:5" ht="42.75" x14ac:dyDescent="0.2">
      <c r="A14" s="15" t="s">
        <v>38</v>
      </c>
      <c r="B14" s="16" t="s">
        <v>57</v>
      </c>
      <c r="C14" s="15" t="s">
        <v>39</v>
      </c>
      <c r="D14" s="66" t="s">
        <v>40</v>
      </c>
      <c r="E14" s="75">
        <v>1E-3</v>
      </c>
    </row>
    <row r="15" spans="1:5" ht="93.75" customHeight="1" x14ac:dyDescent="0.2">
      <c r="A15" s="15" t="s">
        <v>41</v>
      </c>
      <c r="B15" s="16" t="s">
        <v>59</v>
      </c>
      <c r="C15" s="15" t="s">
        <v>47</v>
      </c>
      <c r="D15" s="67" t="s">
        <v>111</v>
      </c>
      <c r="E15" s="74" t="s">
        <v>118</v>
      </c>
    </row>
    <row r="16" spans="1:5" ht="177" customHeight="1" x14ac:dyDescent="0.2">
      <c r="A16" s="15" t="s">
        <v>96</v>
      </c>
      <c r="B16" s="16" t="s">
        <v>97</v>
      </c>
      <c r="C16" s="61" t="s">
        <v>98</v>
      </c>
      <c r="D16" s="78" t="s">
        <v>124</v>
      </c>
      <c r="E16" s="75">
        <v>1.5E-3</v>
      </c>
    </row>
    <row r="17" spans="1:13" ht="136.15" customHeight="1" x14ac:dyDescent="0.2">
      <c r="A17" s="15" t="s">
        <v>99</v>
      </c>
      <c r="B17" s="16" t="s">
        <v>100</v>
      </c>
      <c r="C17" s="15" t="s">
        <v>101</v>
      </c>
      <c r="D17" s="68" t="s">
        <v>102</v>
      </c>
      <c r="E17" s="75">
        <v>1.5E-3</v>
      </c>
    </row>
    <row r="18" spans="1:13" s="26" customFormat="1" ht="85.5" x14ac:dyDescent="0.25">
      <c r="A18" s="14" t="s">
        <v>122</v>
      </c>
      <c r="B18" s="16" t="s">
        <v>119</v>
      </c>
      <c r="C18" s="14" t="s">
        <v>120</v>
      </c>
      <c r="D18" s="64" t="s">
        <v>121</v>
      </c>
      <c r="E18" s="76">
        <v>2.5000000000000001E-3</v>
      </c>
      <c r="F18" s="1"/>
      <c r="G18" s="1"/>
      <c r="H18" s="1"/>
      <c r="I18" s="1"/>
      <c r="J18" s="1"/>
      <c r="K18" s="1"/>
      <c r="L18" s="1"/>
      <c r="M18" s="1"/>
    </row>
    <row r="20" spans="1:13" x14ac:dyDescent="0.2">
      <c r="A20" s="234" t="s">
        <v>55</v>
      </c>
      <c r="B20" s="234"/>
      <c r="C20" s="234"/>
      <c r="D20" s="234"/>
    </row>
    <row r="21" spans="1:13" ht="14.25" customHeight="1" x14ac:dyDescent="0.2">
      <c r="A21" s="235" t="s">
        <v>56</v>
      </c>
      <c r="B21" s="235"/>
      <c r="C21" s="235"/>
      <c r="D21" s="235"/>
    </row>
    <row r="22" spans="1:13" x14ac:dyDescent="0.2">
      <c r="A22" s="235"/>
      <c r="B22" s="235"/>
      <c r="C22" s="235"/>
      <c r="D22" s="235"/>
    </row>
    <row r="23" spans="1:13" x14ac:dyDescent="0.2">
      <c r="A23" s="235"/>
      <c r="B23" s="235"/>
      <c r="C23" s="235"/>
      <c r="D23" s="235"/>
    </row>
    <row r="24" spans="1:13" x14ac:dyDescent="0.2">
      <c r="A24" s="235"/>
      <c r="B24" s="235"/>
      <c r="C24" s="235"/>
      <c r="D24" s="235"/>
    </row>
    <row r="25" spans="1:13" x14ac:dyDescent="0.2">
      <c r="A25" s="235"/>
      <c r="B25" s="235"/>
      <c r="C25" s="235"/>
      <c r="D25" s="235"/>
    </row>
    <row r="26" spans="1:13" x14ac:dyDescent="0.2">
      <c r="A26" s="235"/>
      <c r="B26" s="235"/>
      <c r="C26" s="235"/>
      <c r="D26" s="235"/>
    </row>
    <row r="27" spans="1:13" x14ac:dyDescent="0.2">
      <c r="A27" s="235"/>
      <c r="B27" s="235"/>
      <c r="C27" s="235"/>
      <c r="D27" s="235"/>
    </row>
    <row r="28" spans="1:13" x14ac:dyDescent="0.2">
      <c r="A28" s="235"/>
      <c r="B28" s="235"/>
      <c r="C28" s="235"/>
      <c r="D28" s="235"/>
    </row>
    <row r="29" spans="1:13" x14ac:dyDescent="0.2">
      <c r="A29" s="235"/>
      <c r="B29" s="235"/>
      <c r="C29" s="235"/>
      <c r="D29" s="235"/>
    </row>
    <row r="30" spans="1:13" x14ac:dyDescent="0.2">
      <c r="A30" s="235"/>
      <c r="B30" s="235"/>
      <c r="C30" s="235"/>
      <c r="D30" s="235"/>
    </row>
    <row r="31" spans="1:13" x14ac:dyDescent="0.2">
      <c r="A31" s="235"/>
      <c r="B31" s="235"/>
      <c r="C31" s="235"/>
      <c r="D31" s="235"/>
    </row>
    <row r="32" spans="1:13" x14ac:dyDescent="0.2">
      <c r="A32" s="235"/>
      <c r="B32" s="235"/>
      <c r="C32" s="235"/>
      <c r="D32" s="235"/>
    </row>
    <row r="33" spans="1:4" x14ac:dyDescent="0.2">
      <c r="A33" s="235"/>
      <c r="B33" s="235"/>
      <c r="C33" s="235"/>
      <c r="D33" s="235"/>
    </row>
    <row r="34" spans="1:4" x14ac:dyDescent="0.2">
      <c r="A34" s="235"/>
      <c r="B34" s="235"/>
      <c r="C34" s="235"/>
      <c r="D34" s="235"/>
    </row>
    <row r="35" spans="1:4" x14ac:dyDescent="0.2">
      <c r="A35" s="235"/>
      <c r="B35" s="235"/>
      <c r="C35" s="235"/>
      <c r="D35" s="235"/>
    </row>
    <row r="36" spans="1:4" x14ac:dyDescent="0.2">
      <c r="A36" s="235"/>
      <c r="B36" s="235"/>
      <c r="C36" s="235"/>
      <c r="D36" s="235"/>
    </row>
    <row r="37" spans="1:4" x14ac:dyDescent="0.2">
      <c r="A37" s="235"/>
      <c r="B37" s="235"/>
      <c r="C37" s="235"/>
      <c r="D37" s="235"/>
    </row>
  </sheetData>
  <mergeCells count="3">
    <mergeCell ref="A3:C3"/>
    <mergeCell ref="A20:D20"/>
    <mergeCell ref="A21:D37"/>
  </mergeCells>
  <pageMargins left="0.7" right="0.7" top="0.75" bottom="0.75" header="0.3" footer="0.3"/>
  <pageSetup paperSize="9" scale="3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Z10000"/>
  <sheetViews>
    <sheetView rightToLeft="1" zoomScale="85" zoomScaleNormal="85" workbookViewId="0">
      <selection activeCell="A65" sqref="A65:I76"/>
    </sheetView>
  </sheetViews>
  <sheetFormatPr defaultColWidth="9" defaultRowHeight="14.25" x14ac:dyDescent="0.2"/>
  <cols>
    <col min="1" max="1" width="25" style="1" customWidth="1"/>
    <col min="2" max="2" width="25" style="1" hidden="1" customWidth="1"/>
    <col min="3" max="4" width="18.625" style="46" hidden="1" customWidth="1"/>
    <col min="5" max="5" width="18.625" style="1" hidden="1" customWidth="1"/>
    <col min="6" max="6" width="28.625" style="4" customWidth="1"/>
    <col min="7" max="7" width="21.875" style="4" customWidth="1"/>
    <col min="8" max="8" width="30.25" style="1" customWidth="1"/>
    <col min="9" max="9" width="24.375" style="100" customWidth="1"/>
    <col min="10" max="10" width="14.5" style="1" customWidth="1"/>
    <col min="11" max="11" width="14.875" style="1" customWidth="1"/>
    <col min="12" max="16384" width="9" style="1"/>
  </cols>
  <sheetData>
    <row r="1" spans="1:17" x14ac:dyDescent="0.2">
      <c r="C1" s="1"/>
      <c r="D1" s="1"/>
    </row>
    <row r="2" spans="1:17" x14ac:dyDescent="0.2">
      <c r="C2" s="1"/>
      <c r="D2" s="1"/>
    </row>
    <row r="3" spans="1:17" ht="51.75" customHeight="1" x14ac:dyDescent="0.25">
      <c r="A3" s="241" t="s">
        <v>156</v>
      </c>
      <c r="B3" s="241"/>
      <c r="C3" s="241"/>
      <c r="D3" s="241"/>
      <c r="E3" s="241"/>
      <c r="F3" s="241"/>
      <c r="G3" s="241"/>
      <c r="H3" s="241"/>
      <c r="I3" s="212"/>
    </row>
    <row r="4" spans="1:17" x14ac:dyDescent="0.2">
      <c r="C4" s="1"/>
      <c r="D4" s="1"/>
    </row>
    <row r="5" spans="1:17" x14ac:dyDescent="0.2">
      <c r="C5" s="1"/>
      <c r="D5" s="1"/>
    </row>
    <row r="6" spans="1:17" x14ac:dyDescent="0.2">
      <c r="A6" s="5" t="s">
        <v>0</v>
      </c>
      <c r="B6" s="5"/>
      <c r="C6" s="45"/>
      <c r="D6" s="45"/>
      <c r="E6" s="6"/>
      <c r="F6" s="35" t="s">
        <v>1</v>
      </c>
      <c r="G6" s="7"/>
      <c r="H6" s="6"/>
    </row>
    <row r="8" spans="1:17" ht="28.5" x14ac:dyDescent="0.2">
      <c r="A8" s="274" t="s">
        <v>2</v>
      </c>
      <c r="B8" s="221" t="s">
        <v>93</v>
      </c>
      <c r="C8" s="221" t="s">
        <v>154</v>
      </c>
      <c r="D8" s="275" t="s">
        <v>229</v>
      </c>
      <c r="E8" s="275" t="s">
        <v>157</v>
      </c>
      <c r="F8" s="275" t="s">
        <v>228</v>
      </c>
      <c r="G8" s="221" t="s">
        <v>3</v>
      </c>
      <c r="H8" s="221" t="s">
        <v>86</v>
      </c>
      <c r="I8" s="272" t="s">
        <v>4</v>
      </c>
    </row>
    <row r="9" spans="1:17" ht="30.75" customHeight="1" x14ac:dyDescent="0.2">
      <c r="A9" s="267" t="s">
        <v>5</v>
      </c>
      <c r="B9" s="224">
        <v>0.28000000000000003</v>
      </c>
      <c r="C9" s="226">
        <v>0.3</v>
      </c>
      <c r="D9" s="226">
        <v>0.2382</v>
      </c>
      <c r="E9" s="226">
        <v>0.25</v>
      </c>
      <c r="F9" s="226">
        <v>0.25</v>
      </c>
      <c r="G9" s="54" t="s">
        <v>6</v>
      </c>
      <c r="H9" s="56" t="s">
        <v>153</v>
      </c>
      <c r="I9" s="270" t="s">
        <v>73</v>
      </c>
    </row>
    <row r="10" spans="1:17" ht="28.5" customHeight="1" x14ac:dyDescent="0.2">
      <c r="A10" s="267" t="s">
        <v>7</v>
      </c>
      <c r="B10" s="95">
        <v>0.2</v>
      </c>
      <c r="C10" s="226">
        <v>0.2</v>
      </c>
      <c r="D10" s="226">
        <v>0.18659999999999999</v>
      </c>
      <c r="E10" s="226">
        <v>0.2</v>
      </c>
      <c r="F10" s="226">
        <v>0.2</v>
      </c>
      <c r="G10" s="54" t="s">
        <v>8</v>
      </c>
      <c r="H10" s="56" t="s">
        <v>15</v>
      </c>
      <c r="I10" s="270" t="s">
        <v>74</v>
      </c>
      <c r="N10" s="8"/>
      <c r="O10" s="9"/>
      <c r="Q10" s="9"/>
    </row>
    <row r="11" spans="1:17" ht="33" customHeight="1" x14ac:dyDescent="0.2">
      <c r="A11" s="267" t="s">
        <v>9</v>
      </c>
      <c r="B11" s="224">
        <v>0.56999999999999995</v>
      </c>
      <c r="C11" s="222">
        <v>0.56999999999999995</v>
      </c>
      <c r="D11" s="225">
        <v>0.62090000000000001</v>
      </c>
      <c r="E11" s="222">
        <v>0.59499999999999997</v>
      </c>
      <c r="F11" s="222">
        <v>0.59499999999999997</v>
      </c>
      <c r="G11" s="220" t="s">
        <v>8</v>
      </c>
      <c r="H11" s="219" t="s">
        <v>90</v>
      </c>
      <c r="I11" s="271" t="s">
        <v>75</v>
      </c>
    </row>
    <row r="12" spans="1:17" ht="30.75" customHeight="1" x14ac:dyDescent="0.2">
      <c r="A12" s="267" t="s">
        <v>60</v>
      </c>
      <c r="B12" s="280" t="s">
        <v>203</v>
      </c>
      <c r="C12" s="281" t="s">
        <v>203</v>
      </c>
      <c r="D12" s="282" t="s">
        <v>203</v>
      </c>
      <c r="E12" s="281" t="s">
        <v>203</v>
      </c>
      <c r="F12" s="281" t="s">
        <v>203</v>
      </c>
      <c r="G12" s="283" t="s">
        <v>203</v>
      </c>
      <c r="H12" s="281" t="s">
        <v>203</v>
      </c>
      <c r="I12" s="284" t="s">
        <v>203</v>
      </c>
      <c r="L12" s="41"/>
      <c r="O12" s="9"/>
      <c r="P12" s="9"/>
      <c r="Q12" s="9"/>
    </row>
    <row r="13" spans="1:17" ht="36" customHeight="1" x14ac:dyDescent="0.2">
      <c r="A13" s="268" t="s">
        <v>67</v>
      </c>
      <c r="B13" s="88">
        <v>0.05</v>
      </c>
      <c r="C13" s="226">
        <v>0.05</v>
      </c>
      <c r="D13" s="226">
        <v>9.2600000000000002E-2</v>
      </c>
      <c r="E13" s="226">
        <v>0.05</v>
      </c>
      <c r="F13" s="226">
        <v>0.05</v>
      </c>
      <c r="G13" s="57" t="s">
        <v>6</v>
      </c>
      <c r="H13" s="55" t="s">
        <v>72</v>
      </c>
      <c r="I13" s="270" t="s">
        <v>76</v>
      </c>
      <c r="L13" s="41"/>
      <c r="O13" s="9"/>
      <c r="P13" s="9"/>
      <c r="Q13" s="9"/>
    </row>
    <row r="14" spans="1:17" ht="29.25" customHeight="1" x14ac:dyDescent="0.2">
      <c r="A14" s="268" t="s">
        <v>68</v>
      </c>
      <c r="B14" s="60">
        <v>7.0000000000000007E-2</v>
      </c>
      <c r="C14" s="226">
        <v>7.0000000000000007E-2</v>
      </c>
      <c r="D14" s="226">
        <v>4.3659999999999997E-2</v>
      </c>
      <c r="E14" s="226">
        <v>7.0000000000000007E-2</v>
      </c>
      <c r="F14" s="226">
        <v>7.0000000000000007E-2</v>
      </c>
      <c r="G14" s="57" t="s">
        <v>6</v>
      </c>
      <c r="H14" s="55" t="s">
        <v>106</v>
      </c>
      <c r="I14" s="270" t="s">
        <v>77</v>
      </c>
      <c r="O14" s="9"/>
      <c r="P14" s="9"/>
      <c r="Q14" s="9"/>
    </row>
    <row r="15" spans="1:17" ht="27.75" customHeight="1" x14ac:dyDescent="0.2">
      <c r="A15" s="268" t="s">
        <v>69</v>
      </c>
      <c r="B15" s="88">
        <v>0.05</v>
      </c>
      <c r="C15" s="226">
        <v>0.05</v>
      </c>
      <c r="D15" s="226">
        <v>6.7999999999999996E-3</v>
      </c>
      <c r="E15" s="226">
        <v>0.05</v>
      </c>
      <c r="F15" s="226">
        <v>0.05</v>
      </c>
      <c r="G15" s="57" t="s">
        <v>6</v>
      </c>
      <c r="H15" s="55" t="s">
        <v>72</v>
      </c>
      <c r="I15" s="270" t="s">
        <v>78</v>
      </c>
      <c r="O15" s="9"/>
      <c r="P15" s="9"/>
      <c r="Q15" s="9"/>
    </row>
    <row r="16" spans="1:17" ht="23.25" customHeight="1" x14ac:dyDescent="0.2">
      <c r="A16" s="268" t="s">
        <v>107</v>
      </c>
      <c r="B16" s="88">
        <v>0.05</v>
      </c>
      <c r="C16" s="226">
        <v>0.05</v>
      </c>
      <c r="D16" s="226">
        <v>2.1299999999999999E-2</v>
      </c>
      <c r="E16" s="226">
        <v>0.05</v>
      </c>
      <c r="F16" s="226">
        <v>0.05</v>
      </c>
      <c r="G16" s="57" t="s">
        <v>6</v>
      </c>
      <c r="H16" s="55" t="s">
        <v>72</v>
      </c>
      <c r="I16" s="270" t="s">
        <v>78</v>
      </c>
    </row>
    <row r="17" spans="1:17" ht="21.75" customHeight="1" x14ac:dyDescent="0.2">
      <c r="A17" s="268" t="s">
        <v>70</v>
      </c>
      <c r="B17" s="88">
        <v>0.15</v>
      </c>
      <c r="C17" s="226">
        <v>0.13500000000000001</v>
      </c>
      <c r="D17" s="226">
        <v>0.192</v>
      </c>
      <c r="E17" s="226">
        <v>0.15</v>
      </c>
      <c r="F17" s="226">
        <v>0.15</v>
      </c>
      <c r="G17" s="54" t="s">
        <v>6</v>
      </c>
      <c r="H17" s="55" t="s">
        <v>126</v>
      </c>
      <c r="I17" s="273" t="s">
        <v>78</v>
      </c>
    </row>
    <row r="18" spans="1:17" ht="22.5" customHeight="1" x14ac:dyDescent="0.2">
      <c r="A18" s="268" t="s">
        <v>71</v>
      </c>
      <c r="B18" s="88">
        <v>0.05</v>
      </c>
      <c r="C18" s="226">
        <v>0.05</v>
      </c>
      <c r="D18" s="226">
        <v>4.5600000000000002E-2</v>
      </c>
      <c r="E18" s="226">
        <v>0.05</v>
      </c>
      <c r="F18" s="226">
        <v>0.05</v>
      </c>
      <c r="G18" s="54" t="s">
        <v>6</v>
      </c>
      <c r="H18" s="58" t="s">
        <v>72</v>
      </c>
      <c r="I18" s="285" t="s">
        <v>203</v>
      </c>
      <c r="P18" s="10"/>
      <c r="Q18" s="9"/>
    </row>
    <row r="19" spans="1:17" ht="21" customHeight="1" x14ac:dyDescent="0.2">
      <c r="A19" s="269" t="s">
        <v>10</v>
      </c>
      <c r="B19" s="88">
        <f>SUM(B9:B18)</f>
        <v>1.4700000000000002</v>
      </c>
      <c r="C19" s="77">
        <f>SUM(C9:C18)</f>
        <v>1.4750000000000001</v>
      </c>
      <c r="D19" s="77">
        <f>SUM(D9:D18)</f>
        <v>1.4476600000000002</v>
      </c>
      <c r="E19" s="77">
        <f>SUM(E9:E18)</f>
        <v>1.4650000000000001</v>
      </c>
      <c r="F19" s="77">
        <f>SUM(F9:F18)</f>
        <v>1.4650000000000001</v>
      </c>
      <c r="G19" s="286" t="s">
        <v>203</v>
      </c>
      <c r="H19" s="286" t="s">
        <v>203</v>
      </c>
      <c r="I19" s="287" t="s">
        <v>203</v>
      </c>
    </row>
    <row r="20" spans="1:17" ht="21" customHeight="1" x14ac:dyDescent="0.2">
      <c r="A20" s="276" t="s">
        <v>11</v>
      </c>
      <c r="B20" s="277">
        <v>0.2</v>
      </c>
      <c r="C20" s="278">
        <v>0.22</v>
      </c>
      <c r="D20" s="278">
        <v>0.2722</v>
      </c>
      <c r="E20" s="278">
        <v>0.22</v>
      </c>
      <c r="F20" s="278">
        <v>0.22</v>
      </c>
      <c r="G20" s="220" t="s">
        <v>8</v>
      </c>
      <c r="H20" s="279" t="s">
        <v>123</v>
      </c>
      <c r="I20" s="271" t="s">
        <v>79</v>
      </c>
    </row>
    <row r="21" spans="1:17" ht="28.5" hidden="1" x14ac:dyDescent="0.2">
      <c r="A21" s="53" t="s">
        <v>112</v>
      </c>
      <c r="B21" s="239">
        <v>2.8E-3</v>
      </c>
      <c r="C21" s="240"/>
      <c r="D21" s="240"/>
      <c r="E21" s="240"/>
      <c r="F21" s="240"/>
      <c r="G21" s="240"/>
      <c r="H21" s="240"/>
    </row>
    <row r="22" spans="1:17" ht="28.5" hidden="1" x14ac:dyDescent="0.2">
      <c r="A22" s="53" t="s">
        <v>187</v>
      </c>
      <c r="B22" s="168"/>
      <c r="C22" s="169"/>
      <c r="D22" s="168">
        <v>2.3999999999999998E-3</v>
      </c>
      <c r="E22" s="169"/>
      <c r="F22" s="168">
        <f>D22</f>
        <v>2.3999999999999998E-3</v>
      </c>
      <c r="G22" s="169"/>
      <c r="H22" s="169"/>
    </row>
    <row r="23" spans="1:17" x14ac:dyDescent="0.2">
      <c r="G23" s="34"/>
    </row>
    <row r="24" spans="1:17" x14ac:dyDescent="0.2">
      <c r="A24" s="11" t="s">
        <v>12</v>
      </c>
      <c r="B24" s="11"/>
      <c r="C24" s="47"/>
      <c r="D24" s="47"/>
      <c r="E24" s="12"/>
      <c r="F24" s="217" t="s">
        <v>92</v>
      </c>
      <c r="G24" s="35"/>
      <c r="H24" s="36"/>
    </row>
    <row r="25" spans="1:17" x14ac:dyDescent="0.2">
      <c r="C25" s="48"/>
      <c r="F25" s="34"/>
      <c r="G25" s="34"/>
      <c r="H25" s="33"/>
    </row>
    <row r="26" spans="1:17" ht="37.5" customHeight="1" x14ac:dyDescent="0.2">
      <c r="A26" s="274" t="s">
        <v>2</v>
      </c>
      <c r="B26" s="221" t="s">
        <v>93</v>
      </c>
      <c r="C26" s="221" t="s">
        <v>154</v>
      </c>
      <c r="D26" s="275" t="s">
        <v>229</v>
      </c>
      <c r="E26" s="275" t="s">
        <v>157</v>
      </c>
      <c r="F26" s="275" t="s">
        <v>228</v>
      </c>
      <c r="G26" s="221" t="s">
        <v>3</v>
      </c>
      <c r="H26" s="221" t="s">
        <v>86</v>
      </c>
      <c r="I26" s="272" t="s">
        <v>4</v>
      </c>
      <c r="J26" s="109"/>
      <c r="L26" s="40"/>
    </row>
    <row r="27" spans="1:17" ht="23.25" customHeight="1" x14ac:dyDescent="0.2">
      <c r="A27" s="267" t="s">
        <v>5</v>
      </c>
      <c r="B27" s="224">
        <v>0.2</v>
      </c>
      <c r="C27" s="226">
        <v>0.28999999999999998</v>
      </c>
      <c r="D27" s="59">
        <v>0.21790000000000001</v>
      </c>
      <c r="E27" s="226">
        <v>0.24</v>
      </c>
      <c r="F27" s="226">
        <v>0.24</v>
      </c>
      <c r="G27" s="54" t="s">
        <v>6</v>
      </c>
      <c r="H27" s="56" t="s">
        <v>159</v>
      </c>
      <c r="I27" s="270" t="s">
        <v>73</v>
      </c>
      <c r="J27" s="110"/>
      <c r="K27" s="111"/>
      <c r="L27" s="42"/>
    </row>
    <row r="28" spans="1:17" ht="15.75" customHeight="1" x14ac:dyDescent="0.2">
      <c r="A28" s="267" t="s">
        <v>7</v>
      </c>
      <c r="B28" s="224">
        <v>0.21</v>
      </c>
      <c r="C28" s="226">
        <v>0.23</v>
      </c>
      <c r="D28" s="59">
        <v>0.2571</v>
      </c>
      <c r="E28" s="226">
        <v>0.23</v>
      </c>
      <c r="F28" s="226">
        <v>0.23</v>
      </c>
      <c r="G28" s="54" t="s">
        <v>8</v>
      </c>
      <c r="H28" s="56" t="s">
        <v>147</v>
      </c>
      <c r="I28" s="270" t="s">
        <v>74</v>
      </c>
      <c r="L28" s="40"/>
    </row>
    <row r="29" spans="1:17" ht="31.5" customHeight="1" x14ac:dyDescent="0.2">
      <c r="A29" s="267" t="s">
        <v>9</v>
      </c>
      <c r="B29" s="226">
        <v>0.46</v>
      </c>
      <c r="C29" s="226">
        <v>0.46</v>
      </c>
      <c r="D29" s="226">
        <v>0.4698</v>
      </c>
      <c r="E29" s="222">
        <v>0.46</v>
      </c>
      <c r="F29" s="222">
        <v>0.46</v>
      </c>
      <c r="G29" s="220" t="s">
        <v>8</v>
      </c>
      <c r="H29" s="219" t="s">
        <v>91</v>
      </c>
      <c r="I29" s="271" t="s">
        <v>75</v>
      </c>
      <c r="L29" s="40"/>
    </row>
    <row r="30" spans="1:17" ht="73.5" customHeight="1" x14ac:dyDescent="0.2">
      <c r="A30" s="267" t="s">
        <v>60</v>
      </c>
      <c r="B30" s="280" t="s">
        <v>203</v>
      </c>
      <c r="C30" s="280" t="s">
        <v>203</v>
      </c>
      <c r="D30" s="280" t="s">
        <v>203</v>
      </c>
      <c r="E30" s="281" t="s">
        <v>203</v>
      </c>
      <c r="F30" s="281" t="s">
        <v>203</v>
      </c>
      <c r="G30" s="283" t="s">
        <v>203</v>
      </c>
      <c r="H30" s="281" t="s">
        <v>203</v>
      </c>
      <c r="I30" s="284" t="s">
        <v>203</v>
      </c>
      <c r="L30" s="40"/>
    </row>
    <row r="31" spans="1:17" ht="35.25" customHeight="1" x14ac:dyDescent="0.2">
      <c r="A31" s="268" t="s">
        <v>67</v>
      </c>
      <c r="B31" s="88">
        <v>0.05</v>
      </c>
      <c r="C31" s="226">
        <v>0.1</v>
      </c>
      <c r="D31" s="59">
        <v>0.1003</v>
      </c>
      <c r="E31" s="226">
        <v>0.1</v>
      </c>
      <c r="F31" s="226">
        <v>0.1</v>
      </c>
      <c r="G31" s="57" t="s">
        <v>6</v>
      </c>
      <c r="H31" s="55" t="s">
        <v>109</v>
      </c>
      <c r="I31" s="270" t="s">
        <v>76</v>
      </c>
      <c r="L31" s="40"/>
    </row>
    <row r="32" spans="1:17" ht="24" customHeight="1" x14ac:dyDescent="0.2">
      <c r="A32" s="268" t="s">
        <v>68</v>
      </c>
      <c r="B32" s="60">
        <v>7.0000000000000007E-2</v>
      </c>
      <c r="C32" s="226">
        <v>7.0000000000000007E-2</v>
      </c>
      <c r="D32" s="59">
        <v>4.9399999999999999E-2</v>
      </c>
      <c r="E32" s="226">
        <v>7.0000000000000007E-2</v>
      </c>
      <c r="F32" s="226">
        <v>7.0000000000000007E-2</v>
      </c>
      <c r="G32" s="57" t="s">
        <v>6</v>
      </c>
      <c r="H32" s="55" t="s">
        <v>106</v>
      </c>
      <c r="I32" s="270" t="s">
        <v>77</v>
      </c>
      <c r="L32" s="40"/>
    </row>
    <row r="33" spans="1:12" ht="24" customHeight="1" x14ac:dyDescent="0.2">
      <c r="A33" s="268" t="s">
        <v>69</v>
      </c>
      <c r="B33" s="88">
        <v>0.05</v>
      </c>
      <c r="C33" s="226">
        <v>0.05</v>
      </c>
      <c r="D33" s="59">
        <v>3.8800000000000001E-2</v>
      </c>
      <c r="E33" s="226">
        <v>0.05</v>
      </c>
      <c r="F33" s="226">
        <v>0.05</v>
      </c>
      <c r="G33" s="57" t="s">
        <v>6</v>
      </c>
      <c r="H33" s="55" t="s">
        <v>72</v>
      </c>
      <c r="I33" s="270" t="s">
        <v>78</v>
      </c>
      <c r="L33" s="40"/>
    </row>
    <row r="34" spans="1:12" ht="24" customHeight="1" x14ac:dyDescent="0.2">
      <c r="A34" s="268" t="s">
        <v>107</v>
      </c>
      <c r="B34" s="88">
        <v>0.05</v>
      </c>
      <c r="C34" s="226">
        <v>0.05</v>
      </c>
      <c r="D34" s="59">
        <v>2.23E-2</v>
      </c>
      <c r="E34" s="226">
        <v>0.05</v>
      </c>
      <c r="F34" s="226">
        <v>0.05</v>
      </c>
      <c r="G34" s="57" t="s">
        <v>6</v>
      </c>
      <c r="H34" s="55" t="s">
        <v>72</v>
      </c>
      <c r="I34" s="270" t="s">
        <v>78</v>
      </c>
      <c r="L34" s="40"/>
    </row>
    <row r="35" spans="1:12" ht="21" customHeight="1" x14ac:dyDescent="0.2">
      <c r="A35" s="268" t="s">
        <v>70</v>
      </c>
      <c r="B35" s="88">
        <v>0.15</v>
      </c>
      <c r="C35" s="226">
        <v>0.13500000000000001</v>
      </c>
      <c r="D35" s="59">
        <v>0.14990000000000001</v>
      </c>
      <c r="E35" s="226">
        <v>0.15</v>
      </c>
      <c r="F35" s="226">
        <v>0.15</v>
      </c>
      <c r="G35" s="54" t="s">
        <v>6</v>
      </c>
      <c r="H35" s="55" t="s">
        <v>126</v>
      </c>
      <c r="I35" s="273" t="s">
        <v>78</v>
      </c>
      <c r="L35" s="40"/>
    </row>
    <row r="36" spans="1:12" ht="21" customHeight="1" x14ac:dyDescent="0.2">
      <c r="A36" s="268" t="s">
        <v>71</v>
      </c>
      <c r="B36" s="88">
        <v>0.05</v>
      </c>
      <c r="C36" s="226">
        <v>0.05</v>
      </c>
      <c r="D36" s="59">
        <v>5.6000000000000001E-2</v>
      </c>
      <c r="E36" s="226">
        <v>0.05</v>
      </c>
      <c r="F36" s="226">
        <v>0.05</v>
      </c>
      <c r="G36" s="54" t="s">
        <v>6</v>
      </c>
      <c r="H36" s="58" t="s">
        <v>72</v>
      </c>
      <c r="I36" s="285" t="s">
        <v>203</v>
      </c>
      <c r="L36" s="40"/>
    </row>
    <row r="37" spans="1:12" ht="22.5" customHeight="1" x14ac:dyDescent="0.2">
      <c r="A37" s="269" t="s">
        <v>10</v>
      </c>
      <c r="B37" s="88">
        <f>SUM(B27:B36)</f>
        <v>1.2900000000000003</v>
      </c>
      <c r="C37" s="77">
        <f>SUM(C27:C36)</f>
        <v>1.4350000000000003</v>
      </c>
      <c r="D37" s="77">
        <f>SUM(D27:D36)</f>
        <v>1.3614999999999999</v>
      </c>
      <c r="E37" s="77">
        <f>SUM(E27:E36)</f>
        <v>1.4000000000000001</v>
      </c>
      <c r="F37" s="77">
        <f>SUM(F27:F36)</f>
        <v>1.4000000000000001</v>
      </c>
      <c r="G37" s="286" t="s">
        <v>203</v>
      </c>
      <c r="H37" s="286" t="s">
        <v>203</v>
      </c>
      <c r="I37" s="287" t="s">
        <v>203</v>
      </c>
    </row>
    <row r="38" spans="1:12" x14ac:dyDescent="0.2">
      <c r="A38" s="276" t="s">
        <v>11</v>
      </c>
      <c r="B38" s="277">
        <v>0.2</v>
      </c>
      <c r="C38" s="278">
        <v>0.22</v>
      </c>
      <c r="D38" s="278">
        <v>0.26700000000000002</v>
      </c>
      <c r="E38" s="278">
        <v>0.22</v>
      </c>
      <c r="F38" s="278">
        <v>0.22</v>
      </c>
      <c r="G38" s="220" t="s">
        <v>8</v>
      </c>
      <c r="H38" s="279" t="s">
        <v>123</v>
      </c>
      <c r="I38" s="271" t="s">
        <v>79</v>
      </c>
    </row>
    <row r="39" spans="1:12" ht="28.5" hidden="1" x14ac:dyDescent="0.2">
      <c r="A39" s="53" t="s">
        <v>112</v>
      </c>
      <c r="B39" s="239" t="s">
        <v>114</v>
      </c>
      <c r="C39" s="240"/>
      <c r="D39" s="240"/>
      <c r="E39" s="240"/>
      <c r="F39" s="240"/>
      <c r="G39" s="240"/>
      <c r="H39" s="240"/>
      <c r="I39" s="213"/>
    </row>
    <row r="40" spans="1:12" ht="28.5" hidden="1" x14ac:dyDescent="0.2">
      <c r="A40" s="53" t="s">
        <v>187</v>
      </c>
      <c r="B40" s="168"/>
      <c r="C40" s="169"/>
      <c r="D40" s="169" t="s">
        <v>188</v>
      </c>
      <c r="E40" s="169"/>
      <c r="F40" s="168" t="str">
        <f>D40</f>
        <v>12533 - 0.24%</v>
      </c>
      <c r="G40" s="169"/>
      <c r="H40" s="169"/>
      <c r="I40" s="213"/>
    </row>
    <row r="41" spans="1:12" hidden="1" x14ac:dyDescent="0.2">
      <c r="A41" s="32"/>
      <c r="B41" s="62"/>
      <c r="C41" s="31"/>
      <c r="D41" s="31" t="s">
        <v>189</v>
      </c>
      <c r="E41" s="31"/>
      <c r="F41" s="168" t="str">
        <f>D41</f>
        <v>12535 - 0.23%</v>
      </c>
      <c r="G41" s="31"/>
      <c r="H41" s="31"/>
      <c r="I41" s="213"/>
    </row>
    <row r="42" spans="1:12" x14ac:dyDescent="0.2">
      <c r="A42" s="30"/>
      <c r="B42" s="30"/>
      <c r="C42" s="49"/>
      <c r="D42" s="49"/>
      <c r="E42" s="10"/>
      <c r="F42" s="34"/>
      <c r="G42" s="34"/>
      <c r="H42" s="34"/>
      <c r="I42" s="103"/>
    </row>
    <row r="43" spans="1:12" x14ac:dyDescent="0.2">
      <c r="A43" s="5" t="s">
        <v>13</v>
      </c>
      <c r="B43" s="5"/>
      <c r="C43" s="50"/>
      <c r="D43" s="50"/>
      <c r="E43" s="24"/>
      <c r="F43" s="38" t="s">
        <v>14</v>
      </c>
      <c r="G43" s="38"/>
      <c r="H43" s="37"/>
      <c r="I43" s="103"/>
    </row>
    <row r="44" spans="1:12" x14ac:dyDescent="0.2">
      <c r="C44" s="51"/>
      <c r="D44" s="49"/>
      <c r="E44" s="10"/>
      <c r="F44" s="34"/>
      <c r="G44" s="34"/>
      <c r="H44" s="33"/>
    </row>
    <row r="45" spans="1:12" ht="34.5" customHeight="1" x14ac:dyDescent="0.2">
      <c r="A45" s="274" t="s">
        <v>2</v>
      </c>
      <c r="B45" s="221" t="s">
        <v>93</v>
      </c>
      <c r="C45" s="221" t="s">
        <v>155</v>
      </c>
      <c r="D45" s="275" t="s">
        <v>229</v>
      </c>
      <c r="E45" s="275" t="s">
        <v>157</v>
      </c>
      <c r="F45" s="275" t="s">
        <v>228</v>
      </c>
      <c r="G45" s="221" t="s">
        <v>3</v>
      </c>
      <c r="H45" s="221" t="s">
        <v>86</v>
      </c>
      <c r="I45" s="272" t="s">
        <v>4</v>
      </c>
    </row>
    <row r="46" spans="1:12" ht="27.75" customHeight="1" x14ac:dyDescent="0.2">
      <c r="A46" s="267" t="s">
        <v>5</v>
      </c>
      <c r="B46" s="224">
        <v>0.23</v>
      </c>
      <c r="C46" s="226">
        <v>0.25</v>
      </c>
      <c r="D46" s="59">
        <v>0.25290000000000001</v>
      </c>
      <c r="E46" s="226">
        <v>0.25</v>
      </c>
      <c r="F46" s="226">
        <v>0.25</v>
      </c>
      <c r="G46" s="54" t="s">
        <v>6</v>
      </c>
      <c r="H46" s="56" t="s">
        <v>153</v>
      </c>
      <c r="I46" s="270" t="s">
        <v>73</v>
      </c>
    </row>
    <row r="47" spans="1:12" ht="15.75" customHeight="1" x14ac:dyDescent="0.2">
      <c r="A47" s="267" t="s">
        <v>7</v>
      </c>
      <c r="B47" s="88">
        <v>0.25</v>
      </c>
      <c r="C47" s="226">
        <v>0.27</v>
      </c>
      <c r="D47" s="59">
        <v>0.31240000000000001</v>
      </c>
      <c r="E47" s="226">
        <v>0.27</v>
      </c>
      <c r="F47" s="226">
        <v>0.28000000000000003</v>
      </c>
      <c r="G47" s="54" t="s">
        <v>8</v>
      </c>
      <c r="H47" s="56" t="s">
        <v>191</v>
      </c>
      <c r="I47" s="270" t="s">
        <v>74</v>
      </c>
    </row>
    <row r="48" spans="1:12" ht="34.5" customHeight="1" x14ac:dyDescent="0.2">
      <c r="A48" s="267" t="s">
        <v>9</v>
      </c>
      <c r="B48" s="224">
        <v>0.24</v>
      </c>
      <c r="C48" s="222">
        <v>0.24</v>
      </c>
      <c r="D48" s="222">
        <v>0.25119999999999998</v>
      </c>
      <c r="E48" s="222">
        <v>0.24</v>
      </c>
      <c r="F48" s="222">
        <v>0.24</v>
      </c>
      <c r="G48" s="220" t="s">
        <v>8</v>
      </c>
      <c r="H48" s="219" t="s">
        <v>83</v>
      </c>
      <c r="I48" s="271" t="s">
        <v>75</v>
      </c>
    </row>
    <row r="49" spans="1:9" ht="32.25" customHeight="1" x14ac:dyDescent="0.2">
      <c r="A49" s="267" t="s">
        <v>60</v>
      </c>
      <c r="B49" s="280" t="s">
        <v>203</v>
      </c>
      <c r="C49" s="281" t="s">
        <v>203</v>
      </c>
      <c r="D49" s="281" t="s">
        <v>203</v>
      </c>
      <c r="E49" s="281" t="s">
        <v>203</v>
      </c>
      <c r="F49" s="281" t="s">
        <v>203</v>
      </c>
      <c r="G49" s="283" t="s">
        <v>203</v>
      </c>
      <c r="H49" s="281" t="s">
        <v>203</v>
      </c>
      <c r="I49" s="284" t="s">
        <v>203</v>
      </c>
    </row>
    <row r="50" spans="1:9" ht="51.6" customHeight="1" x14ac:dyDescent="0.2">
      <c r="A50" s="268" t="s">
        <v>67</v>
      </c>
      <c r="B50" s="88">
        <v>0.05</v>
      </c>
      <c r="C50" s="226">
        <v>0.1</v>
      </c>
      <c r="D50" s="59">
        <v>8.3799999999999999E-2</v>
      </c>
      <c r="E50" s="226">
        <v>0.1</v>
      </c>
      <c r="F50" s="226">
        <v>0.1</v>
      </c>
      <c r="G50" s="57" t="s">
        <v>6</v>
      </c>
      <c r="H50" s="55" t="s">
        <v>109</v>
      </c>
      <c r="I50" s="270" t="s">
        <v>76</v>
      </c>
    </row>
    <row r="51" spans="1:9" ht="21" customHeight="1" x14ac:dyDescent="0.2">
      <c r="A51" s="268" t="s">
        <v>68</v>
      </c>
      <c r="B51" s="60">
        <v>7.0000000000000007E-2</v>
      </c>
      <c r="C51" s="226">
        <v>7.0000000000000007E-2</v>
      </c>
      <c r="D51" s="59">
        <v>5.21E-2</v>
      </c>
      <c r="E51" s="226">
        <v>7.0000000000000007E-2</v>
      </c>
      <c r="F51" s="226">
        <v>7.0000000000000007E-2</v>
      </c>
      <c r="G51" s="57" t="s">
        <v>6</v>
      </c>
      <c r="H51" s="55" t="s">
        <v>106</v>
      </c>
      <c r="I51" s="270" t="s">
        <v>77</v>
      </c>
    </row>
    <row r="52" spans="1:9" ht="21.75" customHeight="1" x14ac:dyDescent="0.2">
      <c r="A52" s="268" t="s">
        <v>69</v>
      </c>
      <c r="B52" s="88">
        <v>0.05</v>
      </c>
      <c r="C52" s="226">
        <v>0.05</v>
      </c>
      <c r="D52" s="59">
        <v>3.3999999999999998E-3</v>
      </c>
      <c r="E52" s="226">
        <v>0.05</v>
      </c>
      <c r="F52" s="226">
        <v>0.05</v>
      </c>
      <c r="G52" s="57" t="s">
        <v>6</v>
      </c>
      <c r="H52" s="55" t="s">
        <v>72</v>
      </c>
      <c r="I52" s="270" t="s">
        <v>78</v>
      </c>
    </row>
    <row r="53" spans="1:9" ht="36.75" customHeight="1" x14ac:dyDescent="0.2">
      <c r="A53" s="268" t="s">
        <v>107</v>
      </c>
      <c r="B53" s="88">
        <v>0.05</v>
      </c>
      <c r="C53" s="226">
        <v>0.05</v>
      </c>
      <c r="D53" s="59">
        <v>3.2500000000000001E-2</v>
      </c>
      <c r="E53" s="226">
        <v>0.05</v>
      </c>
      <c r="F53" s="226">
        <v>0.05</v>
      </c>
      <c r="G53" s="57" t="s">
        <v>6</v>
      </c>
      <c r="H53" s="55" t="s">
        <v>72</v>
      </c>
      <c r="I53" s="270" t="s">
        <v>78</v>
      </c>
    </row>
    <row r="54" spans="1:9" ht="20.25" customHeight="1" x14ac:dyDescent="0.2">
      <c r="A54" s="268" t="s">
        <v>70</v>
      </c>
      <c r="B54" s="88">
        <v>0.15</v>
      </c>
      <c r="C54" s="226">
        <v>0.15</v>
      </c>
      <c r="D54" s="59">
        <v>0.18840000000000001</v>
      </c>
      <c r="E54" s="226">
        <v>0.15</v>
      </c>
      <c r="F54" s="226">
        <v>0.15</v>
      </c>
      <c r="G54" s="54" t="s">
        <v>6</v>
      </c>
      <c r="H54" s="55" t="s">
        <v>126</v>
      </c>
      <c r="I54" s="273" t="s">
        <v>78</v>
      </c>
    </row>
    <row r="55" spans="1:9" ht="22.5" customHeight="1" x14ac:dyDescent="0.2">
      <c r="A55" s="268" t="s">
        <v>71</v>
      </c>
      <c r="B55" s="88">
        <v>0.05</v>
      </c>
      <c r="C55" s="226">
        <v>0.05</v>
      </c>
      <c r="D55" s="59">
        <v>5.2900000000000003E-2</v>
      </c>
      <c r="E55" s="226">
        <v>0.05</v>
      </c>
      <c r="F55" s="226">
        <v>0.05</v>
      </c>
      <c r="G55" s="54" t="s">
        <v>6</v>
      </c>
      <c r="H55" s="58" t="s">
        <v>72</v>
      </c>
      <c r="I55" s="285" t="s">
        <v>203</v>
      </c>
    </row>
    <row r="56" spans="1:9" ht="20.25" customHeight="1" x14ac:dyDescent="0.2">
      <c r="A56" s="269" t="s">
        <v>10</v>
      </c>
      <c r="B56" s="88">
        <f t="shared" ref="B56" si="0">SUM(B46:B55)</f>
        <v>1.1400000000000001</v>
      </c>
      <c r="C56" s="77">
        <f t="shared" ref="C56:E56" si="1">SUM(C46:C55)</f>
        <v>1.23</v>
      </c>
      <c r="D56" s="77">
        <f>SUM(D46:D55)</f>
        <v>1.2295999999999998</v>
      </c>
      <c r="E56" s="77">
        <f t="shared" si="1"/>
        <v>1.23</v>
      </c>
      <c r="F56" s="77">
        <f>SUM(F46:F55)</f>
        <v>1.24</v>
      </c>
      <c r="G56" s="286" t="s">
        <v>203</v>
      </c>
      <c r="H56" s="286" t="s">
        <v>203</v>
      </c>
      <c r="I56" s="287" t="s">
        <v>203</v>
      </c>
    </row>
    <row r="57" spans="1:9" x14ac:dyDescent="0.2">
      <c r="A57" s="276" t="s">
        <v>11</v>
      </c>
      <c r="B57" s="277">
        <v>0.15</v>
      </c>
      <c r="C57" s="278">
        <v>0.18</v>
      </c>
      <c r="D57" s="278">
        <v>0.25359999999999999</v>
      </c>
      <c r="E57" s="222">
        <v>0.19</v>
      </c>
      <c r="F57" s="222">
        <v>0.2</v>
      </c>
      <c r="G57" s="220" t="s">
        <v>8</v>
      </c>
      <c r="H57" s="279" t="s">
        <v>15</v>
      </c>
      <c r="I57" s="271" t="s">
        <v>79</v>
      </c>
    </row>
    <row r="58" spans="1:9" ht="28.5" hidden="1" x14ac:dyDescent="0.2">
      <c r="A58" s="53" t="s">
        <v>112</v>
      </c>
      <c r="B58" s="239">
        <v>2.8E-3</v>
      </c>
      <c r="C58" s="240"/>
      <c r="D58" s="240"/>
      <c r="E58" s="240"/>
      <c r="F58" s="240"/>
      <c r="G58" s="240"/>
      <c r="H58" s="240"/>
      <c r="I58" s="11"/>
    </row>
    <row r="59" spans="1:9" ht="28.5" hidden="1" x14ac:dyDescent="0.2">
      <c r="A59" s="53" t="s">
        <v>187</v>
      </c>
      <c r="B59" s="168"/>
      <c r="C59" s="169"/>
      <c r="D59" s="168">
        <v>2.5000000000000001E-3</v>
      </c>
      <c r="E59" s="169"/>
      <c r="F59" s="168">
        <f>D59</f>
        <v>2.5000000000000001E-3</v>
      </c>
      <c r="G59" s="169"/>
      <c r="H59" s="169"/>
      <c r="I59" s="214"/>
    </row>
    <row r="60" spans="1:9" x14ac:dyDescent="0.2">
      <c r="B60"/>
      <c r="C60"/>
      <c r="D60"/>
      <c r="E60"/>
      <c r="F60" s="210"/>
      <c r="G60"/>
      <c r="H60"/>
      <c r="I60" s="214"/>
    </row>
    <row r="61" spans="1:9" x14ac:dyDescent="0.2">
      <c r="A61"/>
      <c r="B61"/>
      <c r="C61"/>
      <c r="D61"/>
      <c r="E61"/>
      <c r="F61" s="210"/>
      <c r="G61"/>
      <c r="H61"/>
      <c r="I61" s="214"/>
    </row>
    <row r="62" spans="1:9" x14ac:dyDescent="0.2">
      <c r="A62" s="5" t="s">
        <v>88</v>
      </c>
      <c r="B62" s="5"/>
      <c r="C62" s="50"/>
      <c r="D62" s="50"/>
      <c r="E62" s="24"/>
      <c r="F62" s="38" t="s">
        <v>89</v>
      </c>
      <c r="G62" s="38"/>
      <c r="H62" s="37"/>
    </row>
    <row r="64" spans="1:9" ht="28.5" x14ac:dyDescent="0.2">
      <c r="A64" s="274" t="s">
        <v>2</v>
      </c>
      <c r="B64" s="221" t="s">
        <v>93</v>
      </c>
      <c r="C64" s="221" t="s">
        <v>154</v>
      </c>
      <c r="D64" s="275" t="s">
        <v>229</v>
      </c>
      <c r="E64" s="223" t="s">
        <v>157</v>
      </c>
      <c r="F64" s="275" t="s">
        <v>228</v>
      </c>
      <c r="G64" s="221" t="s">
        <v>3</v>
      </c>
      <c r="H64" s="221" t="s">
        <v>86</v>
      </c>
      <c r="I64" s="272" t="s">
        <v>4</v>
      </c>
    </row>
    <row r="65" spans="1:9" ht="26.25" customHeight="1" x14ac:dyDescent="0.2">
      <c r="A65" s="267" t="s">
        <v>5</v>
      </c>
      <c r="B65" s="224">
        <v>0.27</v>
      </c>
      <c r="C65" s="226">
        <v>0.3</v>
      </c>
      <c r="D65" s="226">
        <v>0.23169999999999999</v>
      </c>
      <c r="E65" s="226">
        <v>0.25</v>
      </c>
      <c r="F65" s="226">
        <v>0.25</v>
      </c>
      <c r="G65" s="54" t="s">
        <v>6</v>
      </c>
      <c r="H65" s="56" t="s">
        <v>153</v>
      </c>
      <c r="I65" s="270" t="s">
        <v>73</v>
      </c>
    </row>
    <row r="66" spans="1:9" ht="26.25" customHeight="1" x14ac:dyDescent="0.2">
      <c r="A66" s="267" t="s">
        <v>7</v>
      </c>
      <c r="B66" s="224">
        <v>0.21</v>
      </c>
      <c r="C66" s="226">
        <v>0.23</v>
      </c>
      <c r="D66" s="226">
        <v>0.25719999999999998</v>
      </c>
      <c r="E66" s="226">
        <v>0.23</v>
      </c>
      <c r="F66" s="226">
        <v>0.23</v>
      </c>
      <c r="G66" s="54" t="s">
        <v>8</v>
      </c>
      <c r="H66" s="56" t="s">
        <v>147</v>
      </c>
      <c r="I66" s="270" t="s">
        <v>74</v>
      </c>
    </row>
    <row r="67" spans="1:9" ht="26.25" customHeight="1" x14ac:dyDescent="0.2">
      <c r="A67" s="267" t="s">
        <v>9</v>
      </c>
      <c r="B67" s="224">
        <v>0.45</v>
      </c>
      <c r="C67" s="222">
        <v>0.45</v>
      </c>
      <c r="D67" s="222">
        <v>0.46660000000000001</v>
      </c>
      <c r="E67" s="222">
        <v>0.45</v>
      </c>
      <c r="F67" s="222">
        <v>0.45</v>
      </c>
      <c r="G67" s="220" t="s">
        <v>8</v>
      </c>
      <c r="H67" s="219" t="s">
        <v>85</v>
      </c>
      <c r="I67" s="271" t="s">
        <v>75</v>
      </c>
    </row>
    <row r="68" spans="1:9" ht="28.5" x14ac:dyDescent="0.2">
      <c r="A68" s="267" t="s">
        <v>60</v>
      </c>
      <c r="B68" s="280" t="s">
        <v>203</v>
      </c>
      <c r="C68" s="281" t="s">
        <v>203</v>
      </c>
      <c r="D68" s="281" t="s">
        <v>203</v>
      </c>
      <c r="E68" s="281" t="s">
        <v>203</v>
      </c>
      <c r="F68" s="281" t="s">
        <v>203</v>
      </c>
      <c r="G68" s="283" t="s">
        <v>203</v>
      </c>
      <c r="H68" s="281" t="s">
        <v>203</v>
      </c>
      <c r="I68" s="284" t="s">
        <v>203</v>
      </c>
    </row>
    <row r="69" spans="1:9" ht="41.45" customHeight="1" x14ac:dyDescent="0.2">
      <c r="A69" s="268" t="s">
        <v>67</v>
      </c>
      <c r="B69" s="88">
        <v>0.05</v>
      </c>
      <c r="C69" s="226">
        <v>0.1</v>
      </c>
      <c r="D69" s="226">
        <v>6.0100000000000001E-2</v>
      </c>
      <c r="E69" s="226">
        <v>0.1</v>
      </c>
      <c r="F69" s="226">
        <v>0.1</v>
      </c>
      <c r="G69" s="57" t="s">
        <v>6</v>
      </c>
      <c r="H69" s="55" t="s">
        <v>109</v>
      </c>
      <c r="I69" s="270" t="s">
        <v>76</v>
      </c>
    </row>
    <row r="70" spans="1:9" ht="21" customHeight="1" x14ac:dyDescent="0.2">
      <c r="A70" s="268" t="s">
        <v>68</v>
      </c>
      <c r="B70" s="60">
        <v>7.0000000000000007E-2</v>
      </c>
      <c r="C70" s="226">
        <v>7.0000000000000007E-2</v>
      </c>
      <c r="D70" s="226">
        <v>4.0099999999999997E-2</v>
      </c>
      <c r="E70" s="226">
        <v>7.0000000000000007E-2</v>
      </c>
      <c r="F70" s="226">
        <v>7.0000000000000007E-2</v>
      </c>
      <c r="G70" s="57" t="s">
        <v>6</v>
      </c>
      <c r="H70" s="55" t="s">
        <v>106</v>
      </c>
      <c r="I70" s="270" t="s">
        <v>77</v>
      </c>
    </row>
    <row r="71" spans="1:9" ht="21" customHeight="1" x14ac:dyDescent="0.2">
      <c r="A71" s="268" t="s">
        <v>69</v>
      </c>
      <c r="B71" s="88">
        <v>0.05</v>
      </c>
      <c r="C71" s="226">
        <v>0.05</v>
      </c>
      <c r="D71" s="226">
        <v>4.2299999999999997E-2</v>
      </c>
      <c r="E71" s="226">
        <v>0.05</v>
      </c>
      <c r="F71" s="226">
        <v>0.05</v>
      </c>
      <c r="G71" s="57" t="s">
        <v>6</v>
      </c>
      <c r="H71" s="55" t="s">
        <v>72</v>
      </c>
      <c r="I71" s="270" t="s">
        <v>78</v>
      </c>
    </row>
    <row r="72" spans="1:9" ht="36.75" customHeight="1" x14ac:dyDescent="0.2">
      <c r="A72" s="268" t="s">
        <v>107</v>
      </c>
      <c r="B72" s="88">
        <v>0.05</v>
      </c>
      <c r="C72" s="226">
        <v>0.05</v>
      </c>
      <c r="D72" s="226">
        <v>3.5400000000000001E-2</v>
      </c>
      <c r="E72" s="226">
        <v>0.05</v>
      </c>
      <c r="F72" s="226">
        <v>0.05</v>
      </c>
      <c r="G72" s="57" t="s">
        <v>6</v>
      </c>
      <c r="H72" s="55" t="s">
        <v>72</v>
      </c>
      <c r="I72" s="270" t="s">
        <v>78</v>
      </c>
    </row>
    <row r="73" spans="1:9" ht="21.75" customHeight="1" x14ac:dyDescent="0.2">
      <c r="A73" s="268" t="s">
        <v>70</v>
      </c>
      <c r="B73" s="88">
        <v>0.15</v>
      </c>
      <c r="C73" s="226">
        <v>0.13500000000000001</v>
      </c>
      <c r="D73" s="226">
        <v>0.19869999999999999</v>
      </c>
      <c r="E73" s="226">
        <v>0.15</v>
      </c>
      <c r="F73" s="226">
        <v>0.15</v>
      </c>
      <c r="G73" s="54" t="s">
        <v>6</v>
      </c>
      <c r="H73" s="55" t="s">
        <v>126</v>
      </c>
      <c r="I73" s="273" t="s">
        <v>78</v>
      </c>
    </row>
    <row r="74" spans="1:9" ht="21.75" customHeight="1" x14ac:dyDescent="0.2">
      <c r="A74" s="268" t="s">
        <v>71</v>
      </c>
      <c r="B74" s="88">
        <v>0.05</v>
      </c>
      <c r="C74" s="226">
        <v>0.05</v>
      </c>
      <c r="D74" s="226">
        <v>2.8400000000000002E-2</v>
      </c>
      <c r="E74" s="226">
        <v>0.05</v>
      </c>
      <c r="F74" s="226">
        <v>0.05</v>
      </c>
      <c r="G74" s="54" t="s">
        <v>6</v>
      </c>
      <c r="H74" s="58" t="s">
        <v>72</v>
      </c>
      <c r="I74" s="285" t="s">
        <v>203</v>
      </c>
    </row>
    <row r="75" spans="1:9" ht="21.75" customHeight="1" x14ac:dyDescent="0.2">
      <c r="A75" s="269" t="s">
        <v>10</v>
      </c>
      <c r="B75" s="88">
        <f t="shared" ref="B75" si="2">SUM(B65:B74)</f>
        <v>1.35</v>
      </c>
      <c r="C75" s="77">
        <f t="shared" ref="C75" si="3">SUM(C65:C74)</f>
        <v>1.4350000000000003</v>
      </c>
      <c r="D75" s="77">
        <f>SUM(D65:D74)</f>
        <v>1.3605</v>
      </c>
      <c r="E75" s="77">
        <f t="shared" ref="E75:F75" si="4">SUM(E65:E74)</f>
        <v>1.4000000000000001</v>
      </c>
      <c r="F75" s="77">
        <f t="shared" si="4"/>
        <v>1.4000000000000001</v>
      </c>
      <c r="G75" s="286" t="s">
        <v>203</v>
      </c>
      <c r="H75" s="286" t="s">
        <v>203</v>
      </c>
      <c r="I75" s="287" t="s">
        <v>203</v>
      </c>
    </row>
    <row r="76" spans="1:9" ht="21.75" customHeight="1" x14ac:dyDescent="0.2">
      <c r="A76" s="276" t="s">
        <v>11</v>
      </c>
      <c r="B76" s="277">
        <v>0.16</v>
      </c>
      <c r="C76" s="278">
        <v>0.22</v>
      </c>
      <c r="D76" s="278">
        <v>0.26989999999999997</v>
      </c>
      <c r="E76" s="278">
        <v>0.22</v>
      </c>
      <c r="F76" s="278">
        <v>0.22</v>
      </c>
      <c r="G76" s="220" t="s">
        <v>8</v>
      </c>
      <c r="H76" s="279" t="s">
        <v>123</v>
      </c>
      <c r="I76" s="271" t="s">
        <v>79</v>
      </c>
    </row>
    <row r="77" spans="1:9" ht="28.5" hidden="1" x14ac:dyDescent="0.2">
      <c r="A77" s="53" t="s">
        <v>112</v>
      </c>
      <c r="B77" s="236">
        <v>2E-3</v>
      </c>
      <c r="C77" s="237"/>
      <c r="D77" s="237"/>
      <c r="E77" s="237"/>
      <c r="F77" s="237"/>
      <c r="G77" s="237"/>
      <c r="H77" s="238"/>
    </row>
    <row r="78" spans="1:9" ht="28.5" hidden="1" x14ac:dyDescent="0.2">
      <c r="A78" s="53" t="s">
        <v>187</v>
      </c>
      <c r="C78" s="1"/>
      <c r="D78" s="168">
        <v>2E-3</v>
      </c>
      <c r="F78" s="168">
        <f>D78</f>
        <v>2E-3</v>
      </c>
    </row>
    <row r="79" spans="1:9" x14ac:dyDescent="0.2">
      <c r="C79" s="1"/>
      <c r="D79" s="1"/>
    </row>
    <row r="80" spans="1:9" x14ac:dyDescent="0.2">
      <c r="C80" s="1"/>
      <c r="D80" s="1"/>
    </row>
    <row r="81" spans="1:9" x14ac:dyDescent="0.2">
      <c r="C81" s="1"/>
      <c r="D81" s="1"/>
    </row>
    <row r="82" spans="1:9" x14ac:dyDescent="0.2">
      <c r="C82" s="1"/>
      <c r="D82" s="1"/>
    </row>
    <row r="83" spans="1:9" x14ac:dyDescent="0.2">
      <c r="C83" s="1"/>
      <c r="D83" s="1"/>
    </row>
    <row r="84" spans="1:9" x14ac:dyDescent="0.2">
      <c r="C84" s="1"/>
      <c r="D84" s="1"/>
    </row>
    <row r="85" spans="1:9" x14ac:dyDescent="0.2">
      <c r="C85" s="1"/>
      <c r="D85" s="1"/>
    </row>
    <row r="87" spans="1:9" ht="14.25" customHeight="1" x14ac:dyDescent="0.2">
      <c r="A87" s="43" t="s">
        <v>55</v>
      </c>
      <c r="B87" s="43"/>
      <c r="C87" s="43"/>
      <c r="D87" s="43"/>
      <c r="E87" s="43"/>
      <c r="F87" s="43"/>
      <c r="G87" s="43"/>
      <c r="H87" s="43"/>
      <c r="I87" s="215"/>
    </row>
    <row r="88" spans="1:9" ht="57" x14ac:dyDescent="0.2">
      <c r="A88" s="44" t="s">
        <v>61</v>
      </c>
      <c r="B88" s="44"/>
      <c r="C88" s="52"/>
      <c r="D88" s="52"/>
      <c r="E88" s="44"/>
      <c r="F88" s="216"/>
      <c r="G88" s="44"/>
      <c r="H88" s="44"/>
      <c r="I88" s="44"/>
    </row>
    <row r="89" spans="1:9" x14ac:dyDescent="0.2">
      <c r="A89" s="44"/>
      <c r="B89" s="44"/>
      <c r="C89" s="1"/>
      <c r="D89" s="1"/>
      <c r="E89" s="44"/>
      <c r="F89" s="216"/>
      <c r="G89" s="44"/>
      <c r="H89" s="44"/>
      <c r="I89" s="44"/>
    </row>
    <row r="90" spans="1:9" x14ac:dyDescent="0.2">
      <c r="A90" s="44"/>
      <c r="B90" s="44"/>
      <c r="C90" s="1"/>
      <c r="D90" s="1"/>
      <c r="E90" s="44"/>
      <c r="F90" s="216"/>
      <c r="G90" s="44"/>
      <c r="H90" s="44"/>
      <c r="I90" s="44"/>
    </row>
    <row r="91" spans="1:9" x14ac:dyDescent="0.2">
      <c r="A91" s="44"/>
      <c r="B91" s="44"/>
      <c r="C91" s="1"/>
      <c r="D91" s="1"/>
      <c r="E91" s="44"/>
      <c r="F91" s="216"/>
      <c r="G91" s="44"/>
      <c r="H91" s="44"/>
      <c r="I91" s="44"/>
    </row>
    <row r="92" spans="1:9" x14ac:dyDescent="0.2">
      <c r="A92" s="44"/>
      <c r="B92" s="44"/>
      <c r="C92" s="1"/>
      <c r="D92" s="1"/>
      <c r="E92" s="44"/>
      <c r="F92" s="216"/>
      <c r="G92" s="44"/>
      <c r="H92" s="44"/>
      <c r="I92" s="44"/>
    </row>
    <row r="93" spans="1:9" x14ac:dyDescent="0.2">
      <c r="A93" s="44"/>
      <c r="B93" s="44"/>
      <c r="C93" s="1"/>
      <c r="D93" s="1"/>
      <c r="E93" s="44"/>
      <c r="F93" s="216"/>
      <c r="G93" s="44"/>
      <c r="H93" s="44"/>
      <c r="I93" s="44"/>
    </row>
    <row r="94" spans="1:9" x14ac:dyDescent="0.2">
      <c r="A94" s="44"/>
      <c r="B94" s="44"/>
      <c r="C94" s="1"/>
      <c r="D94" s="1"/>
      <c r="E94" s="44"/>
      <c r="F94" s="216"/>
      <c r="G94" s="44"/>
      <c r="H94" s="44"/>
      <c r="I94" s="44"/>
    </row>
    <row r="95" spans="1:9" x14ac:dyDescent="0.2">
      <c r="A95" s="44"/>
      <c r="B95" s="44"/>
      <c r="C95" s="1"/>
      <c r="D95" s="1"/>
      <c r="E95" s="44"/>
      <c r="F95" s="216"/>
      <c r="G95" s="44"/>
      <c r="H95" s="44"/>
      <c r="I95" s="44"/>
    </row>
    <row r="96" spans="1:9" x14ac:dyDescent="0.2">
      <c r="A96" s="44"/>
      <c r="B96" s="44"/>
      <c r="C96" s="1"/>
      <c r="D96" s="1"/>
      <c r="E96" s="44"/>
      <c r="F96" s="216"/>
      <c r="G96" s="44"/>
      <c r="H96" s="44"/>
      <c r="I96" s="44"/>
    </row>
    <row r="97" spans="1:9" x14ac:dyDescent="0.2">
      <c r="A97" s="44"/>
      <c r="B97" s="44"/>
      <c r="C97" s="1"/>
      <c r="D97" s="1"/>
      <c r="E97" s="44"/>
      <c r="F97" s="216"/>
      <c r="G97" s="44"/>
      <c r="H97" s="44"/>
      <c r="I97" s="44"/>
    </row>
    <row r="98" spans="1:9" x14ac:dyDescent="0.2">
      <c r="A98" s="44"/>
      <c r="B98" s="44"/>
      <c r="C98" s="1"/>
      <c r="D98" s="1"/>
      <c r="E98" s="44"/>
      <c r="F98" s="216"/>
      <c r="G98" s="44"/>
      <c r="H98" s="44"/>
      <c r="I98" s="44"/>
    </row>
    <row r="99" spans="1:9" x14ac:dyDescent="0.2">
      <c r="A99" s="44"/>
      <c r="B99" s="44"/>
      <c r="C99" s="1"/>
      <c r="D99" s="1"/>
      <c r="E99" s="44"/>
      <c r="F99" s="216"/>
      <c r="G99" s="44"/>
      <c r="H99" s="44"/>
      <c r="I99" s="44"/>
    </row>
    <row r="100" spans="1:9" x14ac:dyDescent="0.2">
      <c r="A100" s="44"/>
      <c r="B100" s="44"/>
      <c r="C100" s="1"/>
      <c r="D100" s="1"/>
      <c r="E100" s="44"/>
      <c r="F100" s="216"/>
      <c r="G100" s="44"/>
      <c r="H100" s="44"/>
      <c r="I100" s="44"/>
    </row>
    <row r="101" spans="1:9" x14ac:dyDescent="0.2">
      <c r="A101" s="44"/>
      <c r="B101" s="44"/>
      <c r="C101" s="1"/>
      <c r="D101" s="1"/>
      <c r="E101" s="44"/>
      <c r="F101" s="216"/>
      <c r="G101" s="44"/>
      <c r="H101" s="44"/>
      <c r="I101" s="44"/>
    </row>
    <row r="102" spans="1:9" x14ac:dyDescent="0.2">
      <c r="A102" s="44"/>
      <c r="B102" s="44"/>
      <c r="C102" s="1"/>
      <c r="D102" s="1"/>
      <c r="E102" s="44"/>
      <c r="F102" s="216"/>
      <c r="G102" s="44"/>
      <c r="H102" s="44"/>
      <c r="I102" s="44"/>
    </row>
    <row r="103" spans="1:9" x14ac:dyDescent="0.2">
      <c r="A103" s="44"/>
      <c r="B103" s="44"/>
      <c r="C103" s="1"/>
      <c r="D103" s="1"/>
      <c r="E103" s="44"/>
      <c r="F103" s="216"/>
      <c r="G103" s="44"/>
      <c r="H103" s="44"/>
      <c r="I103" s="44"/>
    </row>
    <row r="104" spans="1:9" x14ac:dyDescent="0.2">
      <c r="A104" s="44"/>
      <c r="B104" s="44"/>
      <c r="C104" s="1"/>
      <c r="D104" s="1"/>
      <c r="E104" s="44"/>
      <c r="F104" s="216"/>
      <c r="G104" s="44"/>
      <c r="H104" s="44"/>
    </row>
    <row r="105" spans="1:9" x14ac:dyDescent="0.2">
      <c r="C105" s="1"/>
      <c r="D105" s="1"/>
    </row>
    <row r="106" spans="1:9" x14ac:dyDescent="0.2">
      <c r="C106" s="1"/>
      <c r="D106" s="1"/>
    </row>
    <row r="107" spans="1:9" x14ac:dyDescent="0.2">
      <c r="C107" s="1"/>
      <c r="D107" s="1"/>
    </row>
    <row r="108" spans="1:9" x14ac:dyDescent="0.2">
      <c r="C108" s="1"/>
      <c r="D108" s="1"/>
    </row>
    <row r="109" spans="1:9" x14ac:dyDescent="0.2">
      <c r="C109" s="1"/>
      <c r="D109" s="1"/>
    </row>
    <row r="110" spans="1:9" x14ac:dyDescent="0.2">
      <c r="C110" s="1"/>
      <c r="D110" s="1"/>
    </row>
    <row r="111" spans="1:9" x14ac:dyDescent="0.2">
      <c r="C111" s="1"/>
      <c r="D111" s="1"/>
    </row>
    <row r="112" spans="1:9" x14ac:dyDescent="0.2">
      <c r="C112" s="1"/>
      <c r="D112" s="1"/>
    </row>
    <row r="113" spans="3:4" x14ac:dyDescent="0.2">
      <c r="C113" s="1"/>
      <c r="D113" s="1"/>
    </row>
    <row r="114" spans="3:4" x14ac:dyDescent="0.2">
      <c r="C114" s="1"/>
      <c r="D114" s="1"/>
    </row>
    <row r="115" spans="3:4" x14ac:dyDescent="0.2">
      <c r="C115" s="1"/>
      <c r="D115" s="1"/>
    </row>
    <row r="116" spans="3:4" x14ac:dyDescent="0.2">
      <c r="C116" s="1"/>
      <c r="D116" s="1"/>
    </row>
    <row r="117" spans="3:4" x14ac:dyDescent="0.2">
      <c r="C117" s="1"/>
      <c r="D117" s="1"/>
    </row>
    <row r="118" spans="3:4" x14ac:dyDescent="0.2">
      <c r="C118" s="1"/>
      <c r="D118" s="1"/>
    </row>
    <row r="119" spans="3:4" x14ac:dyDescent="0.2">
      <c r="C119" s="1"/>
      <c r="D119" s="1"/>
    </row>
    <row r="120" spans="3:4" x14ac:dyDescent="0.2">
      <c r="C120" s="1"/>
      <c r="D120" s="1"/>
    </row>
    <row r="121" spans="3:4" x14ac:dyDescent="0.2">
      <c r="C121" s="1"/>
      <c r="D121" s="1"/>
    </row>
    <row r="122" spans="3:4" x14ac:dyDescent="0.2">
      <c r="C122" s="1"/>
      <c r="D122" s="1"/>
    </row>
    <row r="123" spans="3:4" x14ac:dyDescent="0.2">
      <c r="C123" s="1"/>
      <c r="D123" s="1"/>
    </row>
    <row r="124" spans="3:4" x14ac:dyDescent="0.2">
      <c r="C124" s="1"/>
      <c r="D124" s="1"/>
    </row>
    <row r="125" spans="3:4" x14ac:dyDescent="0.2">
      <c r="C125" s="1"/>
      <c r="D125" s="1"/>
    </row>
    <row r="126" spans="3:4" x14ac:dyDescent="0.2">
      <c r="C126" s="1"/>
      <c r="D126" s="1"/>
    </row>
    <row r="127" spans="3:4" x14ac:dyDescent="0.2">
      <c r="C127" s="1"/>
      <c r="D127" s="1"/>
    </row>
    <row r="128" spans="3:4" x14ac:dyDescent="0.2">
      <c r="C128" s="1"/>
      <c r="D128" s="1"/>
    </row>
    <row r="129" spans="3:4" x14ac:dyDescent="0.2">
      <c r="C129" s="1"/>
      <c r="D129" s="1"/>
    </row>
    <row r="130" spans="3:4" x14ac:dyDescent="0.2">
      <c r="C130" s="1"/>
      <c r="D130" s="1"/>
    </row>
    <row r="131" spans="3:4" x14ac:dyDescent="0.2">
      <c r="C131" s="1"/>
      <c r="D131" s="1"/>
    </row>
    <row r="132" spans="3:4" x14ac:dyDescent="0.2">
      <c r="C132" s="1"/>
      <c r="D132" s="1"/>
    </row>
    <row r="133" spans="3:4" x14ac:dyDescent="0.2">
      <c r="C133" s="1"/>
      <c r="D133" s="1"/>
    </row>
    <row r="134" spans="3:4" x14ac:dyDescent="0.2">
      <c r="C134" s="1"/>
      <c r="D134" s="1"/>
    </row>
    <row r="135" spans="3:4" x14ac:dyDescent="0.2">
      <c r="C135" s="1"/>
      <c r="D135" s="1"/>
    </row>
    <row r="136" spans="3:4" x14ac:dyDescent="0.2">
      <c r="C136" s="1"/>
      <c r="D136" s="1"/>
    </row>
    <row r="137" spans="3:4" x14ac:dyDescent="0.2">
      <c r="C137" s="1"/>
      <c r="D137" s="1"/>
    </row>
    <row r="138" spans="3:4" x14ac:dyDescent="0.2">
      <c r="C138" s="1"/>
      <c r="D138" s="1"/>
    </row>
    <row r="139" spans="3:4" x14ac:dyDescent="0.2">
      <c r="C139" s="1"/>
      <c r="D139" s="1"/>
    </row>
    <row r="140" spans="3:4" x14ac:dyDescent="0.2">
      <c r="C140" s="1"/>
      <c r="D140" s="1"/>
    </row>
    <row r="141" spans="3:4" x14ac:dyDescent="0.2">
      <c r="C141" s="1"/>
      <c r="D141" s="1"/>
    </row>
    <row r="142" spans="3:4" x14ac:dyDescent="0.2">
      <c r="C142" s="1"/>
      <c r="D142" s="1"/>
    </row>
    <row r="143" spans="3:4" x14ac:dyDescent="0.2">
      <c r="C143" s="1"/>
      <c r="D143" s="1"/>
    </row>
    <row r="144" spans="3:4" x14ac:dyDescent="0.2">
      <c r="C144" s="1"/>
      <c r="D144" s="1"/>
    </row>
    <row r="145" spans="3:4" x14ac:dyDescent="0.2">
      <c r="C145" s="1"/>
      <c r="D145" s="1"/>
    </row>
    <row r="146" spans="3:4" x14ac:dyDescent="0.2">
      <c r="C146" s="1"/>
      <c r="D146" s="1"/>
    </row>
    <row r="147" spans="3:4" x14ac:dyDescent="0.2">
      <c r="C147" s="1"/>
      <c r="D147" s="1"/>
    </row>
    <row r="148" spans="3:4" x14ac:dyDescent="0.2">
      <c r="C148" s="1"/>
      <c r="D148" s="1"/>
    </row>
    <row r="149" spans="3:4" x14ac:dyDescent="0.2">
      <c r="C149" s="1"/>
      <c r="D149" s="1"/>
    </row>
    <row r="150" spans="3:4" x14ac:dyDescent="0.2">
      <c r="C150" s="1"/>
      <c r="D150" s="1"/>
    </row>
    <row r="151" spans="3:4" x14ac:dyDescent="0.2">
      <c r="C151" s="1"/>
      <c r="D151" s="1"/>
    </row>
    <row r="152" spans="3:4" x14ac:dyDescent="0.2">
      <c r="C152" s="1"/>
      <c r="D152" s="1"/>
    </row>
    <row r="153" spans="3:4" x14ac:dyDescent="0.2">
      <c r="C153" s="1"/>
      <c r="D153" s="1"/>
    </row>
    <row r="154" spans="3:4" x14ac:dyDescent="0.2">
      <c r="C154" s="1"/>
      <c r="D154" s="1"/>
    </row>
    <row r="155" spans="3:4" x14ac:dyDescent="0.2">
      <c r="C155" s="1"/>
      <c r="D155" s="1"/>
    </row>
    <row r="156" spans="3:4" x14ac:dyDescent="0.2">
      <c r="C156" s="1"/>
      <c r="D156" s="1"/>
    </row>
    <row r="157" spans="3:4" x14ac:dyDescent="0.2">
      <c r="C157" s="1"/>
      <c r="D157" s="1"/>
    </row>
    <row r="158" spans="3:4" x14ac:dyDescent="0.2">
      <c r="C158" s="1"/>
      <c r="D158" s="1"/>
    </row>
    <row r="159" spans="3:4" x14ac:dyDescent="0.2">
      <c r="C159" s="1"/>
      <c r="D159" s="1"/>
    </row>
    <row r="160" spans="3:4" x14ac:dyDescent="0.2">
      <c r="C160" s="1"/>
      <c r="D160" s="1"/>
    </row>
    <row r="161" spans="3:4" x14ac:dyDescent="0.2">
      <c r="C161" s="1"/>
      <c r="D161" s="1"/>
    </row>
    <row r="162" spans="3:4" x14ac:dyDescent="0.2">
      <c r="C162" s="1"/>
      <c r="D162" s="1"/>
    </row>
    <row r="163" spans="3:4" x14ac:dyDescent="0.2">
      <c r="C163" s="1"/>
      <c r="D163" s="1"/>
    </row>
    <row r="164" spans="3:4" x14ac:dyDescent="0.2">
      <c r="C164" s="1"/>
      <c r="D164" s="1"/>
    </row>
    <row r="165" spans="3:4" x14ac:dyDescent="0.2">
      <c r="C165" s="1"/>
      <c r="D165" s="1"/>
    </row>
    <row r="166" spans="3:4" x14ac:dyDescent="0.2">
      <c r="C166" s="1"/>
      <c r="D166" s="1"/>
    </row>
    <row r="167" spans="3:4" x14ac:dyDescent="0.2">
      <c r="C167" s="1"/>
      <c r="D167" s="1"/>
    </row>
    <row r="168" spans="3:4" x14ac:dyDescent="0.2">
      <c r="C168" s="1"/>
      <c r="D168" s="1"/>
    </row>
    <row r="169" spans="3:4" x14ac:dyDescent="0.2">
      <c r="C169" s="1"/>
      <c r="D169" s="1"/>
    </row>
    <row r="170" spans="3:4" x14ac:dyDescent="0.2">
      <c r="C170" s="1"/>
      <c r="D170" s="1"/>
    </row>
    <row r="171" spans="3:4" x14ac:dyDescent="0.2">
      <c r="C171" s="1"/>
      <c r="D171" s="1"/>
    </row>
    <row r="172" spans="3:4" x14ac:dyDescent="0.2">
      <c r="C172" s="1"/>
      <c r="D172" s="1"/>
    </row>
    <row r="173" spans="3:4" x14ac:dyDescent="0.2">
      <c r="C173" s="1"/>
      <c r="D173" s="1"/>
    </row>
    <row r="174" spans="3:4" x14ac:dyDescent="0.2">
      <c r="C174" s="1"/>
      <c r="D174" s="1"/>
    </row>
    <row r="175" spans="3:4" x14ac:dyDescent="0.2">
      <c r="C175" s="1"/>
      <c r="D175" s="1"/>
    </row>
    <row r="176" spans="3:4" x14ac:dyDescent="0.2">
      <c r="C176" s="1"/>
      <c r="D176" s="1"/>
    </row>
    <row r="177" spans="3:4" x14ac:dyDescent="0.2">
      <c r="C177" s="1"/>
      <c r="D177" s="1"/>
    </row>
    <row r="178" spans="3:4" x14ac:dyDescent="0.2">
      <c r="C178" s="1"/>
      <c r="D178" s="1"/>
    </row>
    <row r="179" spans="3:4" x14ac:dyDescent="0.2">
      <c r="C179" s="1"/>
      <c r="D179" s="1"/>
    </row>
    <row r="180" spans="3:4" x14ac:dyDescent="0.2">
      <c r="C180" s="1"/>
      <c r="D180" s="1"/>
    </row>
    <row r="181" spans="3:4" x14ac:dyDescent="0.2">
      <c r="C181" s="1"/>
      <c r="D181" s="1"/>
    </row>
    <row r="182" spans="3:4" x14ac:dyDescent="0.2">
      <c r="C182" s="1"/>
      <c r="D182" s="1"/>
    </row>
    <row r="183" spans="3:4" x14ac:dyDescent="0.2">
      <c r="C183" s="1"/>
      <c r="D183" s="1"/>
    </row>
    <row r="184" spans="3:4" x14ac:dyDescent="0.2">
      <c r="C184" s="1"/>
      <c r="D184" s="1"/>
    </row>
    <row r="185" spans="3:4" x14ac:dyDescent="0.2">
      <c r="C185" s="1"/>
      <c r="D185" s="1"/>
    </row>
    <row r="186" spans="3:4" x14ac:dyDescent="0.2">
      <c r="C186" s="1"/>
      <c r="D186" s="1"/>
    </row>
    <row r="187" spans="3:4" x14ac:dyDescent="0.2">
      <c r="C187" s="1"/>
      <c r="D187" s="1"/>
    </row>
    <row r="188" spans="3:4" x14ac:dyDescent="0.2">
      <c r="C188" s="1"/>
      <c r="D188" s="1"/>
    </row>
    <row r="189" spans="3:4" x14ac:dyDescent="0.2">
      <c r="C189" s="1"/>
      <c r="D189" s="1"/>
    </row>
    <row r="190" spans="3:4" x14ac:dyDescent="0.2">
      <c r="C190" s="1"/>
      <c r="D190" s="1"/>
    </row>
    <row r="191" spans="3:4" x14ac:dyDescent="0.2">
      <c r="C191" s="1"/>
      <c r="D191" s="1"/>
    </row>
    <row r="192" spans="3:4" x14ac:dyDescent="0.2">
      <c r="C192" s="1"/>
      <c r="D192" s="1"/>
    </row>
    <row r="193" spans="3:4" x14ac:dyDescent="0.2">
      <c r="C193" s="1"/>
      <c r="D193" s="1"/>
    </row>
    <row r="194" spans="3:4" x14ac:dyDescent="0.2">
      <c r="C194" s="1"/>
      <c r="D194" s="1"/>
    </row>
    <row r="195" spans="3:4" x14ac:dyDescent="0.2">
      <c r="C195" s="1"/>
      <c r="D195" s="1"/>
    </row>
    <row r="196" spans="3:4" x14ac:dyDescent="0.2">
      <c r="C196" s="1"/>
      <c r="D196" s="1"/>
    </row>
    <row r="197" spans="3:4" x14ac:dyDescent="0.2">
      <c r="C197" s="1"/>
      <c r="D197" s="1"/>
    </row>
    <row r="198" spans="3:4" x14ac:dyDescent="0.2">
      <c r="C198" s="1"/>
      <c r="D198" s="1"/>
    </row>
    <row r="199" spans="3:4" x14ac:dyDescent="0.2">
      <c r="C199" s="1"/>
      <c r="D199" s="1"/>
    </row>
    <row r="200" spans="3:4" x14ac:dyDescent="0.2">
      <c r="C200" s="1"/>
      <c r="D200" s="1"/>
    </row>
    <row r="201" spans="3:4" x14ac:dyDescent="0.2">
      <c r="C201" s="1"/>
      <c r="D201" s="1"/>
    </row>
    <row r="202" spans="3:4" x14ac:dyDescent="0.2">
      <c r="C202" s="1"/>
      <c r="D202" s="1"/>
    </row>
    <row r="203" spans="3:4" x14ac:dyDescent="0.2">
      <c r="C203" s="1"/>
      <c r="D203" s="1"/>
    </row>
    <row r="204" spans="3:4" x14ac:dyDescent="0.2">
      <c r="C204" s="1"/>
      <c r="D204" s="1"/>
    </row>
    <row r="205" spans="3:4" x14ac:dyDescent="0.2">
      <c r="C205" s="1"/>
      <c r="D205" s="1"/>
    </row>
    <row r="206" spans="3:4" x14ac:dyDescent="0.2">
      <c r="C206" s="1"/>
      <c r="D206" s="1"/>
    </row>
    <row r="207" spans="3:4" x14ac:dyDescent="0.2">
      <c r="C207" s="1"/>
      <c r="D207" s="1"/>
    </row>
    <row r="208" spans="3:4" x14ac:dyDescent="0.2">
      <c r="C208" s="1"/>
      <c r="D208" s="1"/>
    </row>
    <row r="209" spans="3:4" x14ac:dyDescent="0.2">
      <c r="C209" s="1"/>
      <c r="D209" s="1"/>
    </row>
    <row r="210" spans="3:4" x14ac:dyDescent="0.2">
      <c r="C210" s="1"/>
      <c r="D210" s="1"/>
    </row>
    <row r="211" spans="3:4" x14ac:dyDescent="0.2">
      <c r="C211" s="1"/>
      <c r="D211" s="1"/>
    </row>
    <row r="212" spans="3:4" x14ac:dyDescent="0.2">
      <c r="C212" s="1"/>
      <c r="D212" s="1"/>
    </row>
    <row r="213" spans="3:4" x14ac:dyDescent="0.2">
      <c r="C213" s="1"/>
      <c r="D213" s="1"/>
    </row>
    <row r="214" spans="3:4" x14ac:dyDescent="0.2">
      <c r="C214" s="1"/>
      <c r="D214" s="1"/>
    </row>
    <row r="215" spans="3:4" x14ac:dyDescent="0.2">
      <c r="C215" s="1"/>
      <c r="D215" s="1"/>
    </row>
    <row r="216" spans="3:4" x14ac:dyDescent="0.2">
      <c r="C216" s="1"/>
      <c r="D216" s="1"/>
    </row>
    <row r="217" spans="3:4" x14ac:dyDescent="0.2">
      <c r="C217" s="1"/>
      <c r="D217" s="1"/>
    </row>
    <row r="218" spans="3:4" x14ac:dyDescent="0.2">
      <c r="C218" s="1"/>
      <c r="D218" s="1"/>
    </row>
    <row r="219" spans="3:4" x14ac:dyDescent="0.2">
      <c r="C219" s="1"/>
      <c r="D219" s="1"/>
    </row>
    <row r="220" spans="3:4" x14ac:dyDescent="0.2">
      <c r="C220" s="1"/>
      <c r="D220" s="1"/>
    </row>
    <row r="221" spans="3:4" x14ac:dyDescent="0.2">
      <c r="C221" s="1"/>
      <c r="D221" s="1"/>
    </row>
    <row r="222" spans="3:4" x14ac:dyDescent="0.2">
      <c r="C222" s="1"/>
      <c r="D222" s="1"/>
    </row>
    <row r="223" spans="3:4" x14ac:dyDescent="0.2">
      <c r="C223" s="1"/>
      <c r="D223" s="1"/>
    </row>
    <row r="224" spans="3:4" x14ac:dyDescent="0.2">
      <c r="C224" s="1"/>
      <c r="D224" s="1"/>
    </row>
    <row r="225" spans="3:4" x14ac:dyDescent="0.2">
      <c r="C225" s="1"/>
      <c r="D225" s="1"/>
    </row>
    <row r="226" spans="3:4" x14ac:dyDescent="0.2">
      <c r="C226" s="1"/>
      <c r="D226" s="1"/>
    </row>
    <row r="227" spans="3:4" x14ac:dyDescent="0.2">
      <c r="C227" s="1"/>
      <c r="D227" s="1"/>
    </row>
    <row r="228" spans="3:4" x14ac:dyDescent="0.2">
      <c r="C228" s="1"/>
      <c r="D228" s="1"/>
    </row>
    <row r="229" spans="3:4" x14ac:dyDescent="0.2">
      <c r="C229" s="1"/>
      <c r="D229" s="1"/>
    </row>
    <row r="230" spans="3:4" x14ac:dyDescent="0.2">
      <c r="C230" s="1"/>
      <c r="D230" s="1"/>
    </row>
    <row r="231" spans="3:4" x14ac:dyDescent="0.2">
      <c r="C231" s="1"/>
      <c r="D231" s="1"/>
    </row>
    <row r="232" spans="3:4" x14ac:dyDescent="0.2">
      <c r="C232" s="1"/>
      <c r="D232" s="1"/>
    </row>
    <row r="233" spans="3:4" x14ac:dyDescent="0.2">
      <c r="C233" s="1"/>
      <c r="D233" s="1"/>
    </row>
    <row r="234" spans="3:4" x14ac:dyDescent="0.2">
      <c r="C234" s="1"/>
      <c r="D234" s="1"/>
    </row>
    <row r="235" spans="3:4" x14ac:dyDescent="0.2">
      <c r="C235" s="1"/>
      <c r="D235" s="1"/>
    </row>
    <row r="236" spans="3:4" x14ac:dyDescent="0.2">
      <c r="C236" s="1"/>
      <c r="D236" s="1"/>
    </row>
    <row r="237" spans="3:4" x14ac:dyDescent="0.2">
      <c r="C237" s="1"/>
      <c r="D237" s="1"/>
    </row>
    <row r="238" spans="3:4" x14ac:dyDescent="0.2">
      <c r="C238" s="1"/>
      <c r="D238" s="1"/>
    </row>
    <row r="239" spans="3:4" x14ac:dyDescent="0.2">
      <c r="C239" s="1"/>
      <c r="D239" s="1"/>
    </row>
    <row r="240" spans="3:4" x14ac:dyDescent="0.2">
      <c r="C240" s="1"/>
      <c r="D240" s="1"/>
    </row>
    <row r="241" spans="3:4" x14ac:dyDescent="0.2">
      <c r="C241" s="1"/>
      <c r="D241" s="1"/>
    </row>
    <row r="242" spans="3:4" x14ac:dyDescent="0.2">
      <c r="C242" s="1"/>
      <c r="D242" s="1"/>
    </row>
    <row r="243" spans="3:4" x14ac:dyDescent="0.2">
      <c r="C243" s="1"/>
      <c r="D243" s="1"/>
    </row>
    <row r="244" spans="3:4" x14ac:dyDescent="0.2">
      <c r="C244" s="1"/>
      <c r="D244" s="1"/>
    </row>
    <row r="245" spans="3:4" x14ac:dyDescent="0.2">
      <c r="C245" s="1"/>
      <c r="D245" s="1"/>
    </row>
    <row r="246" spans="3:4" x14ac:dyDescent="0.2">
      <c r="C246" s="1"/>
      <c r="D246" s="1"/>
    </row>
    <row r="247" spans="3:4" x14ac:dyDescent="0.2">
      <c r="C247" s="1"/>
      <c r="D247" s="1"/>
    </row>
    <row r="248" spans="3:4" x14ac:dyDescent="0.2">
      <c r="C248" s="1"/>
      <c r="D248" s="1"/>
    </row>
    <row r="249" spans="3:4" x14ac:dyDescent="0.2">
      <c r="C249" s="1"/>
      <c r="D249" s="1"/>
    </row>
    <row r="250" spans="3:4" x14ac:dyDescent="0.2">
      <c r="C250" s="1"/>
      <c r="D250" s="1"/>
    </row>
    <row r="251" spans="3:4" x14ac:dyDescent="0.2">
      <c r="C251" s="1"/>
      <c r="D251" s="1"/>
    </row>
    <row r="252" spans="3:4" x14ac:dyDescent="0.2">
      <c r="C252" s="1"/>
      <c r="D252" s="1"/>
    </row>
    <row r="253" spans="3:4" x14ac:dyDescent="0.2">
      <c r="C253" s="1"/>
      <c r="D253" s="1"/>
    </row>
    <row r="254" spans="3:4" x14ac:dyDescent="0.2">
      <c r="C254" s="1"/>
      <c r="D254" s="1"/>
    </row>
    <row r="255" spans="3:4" x14ac:dyDescent="0.2">
      <c r="C255" s="1"/>
      <c r="D255" s="1"/>
    </row>
    <row r="256" spans="3:4" x14ac:dyDescent="0.2">
      <c r="C256" s="1"/>
      <c r="D256" s="1"/>
    </row>
    <row r="257" spans="3:4" x14ac:dyDescent="0.2">
      <c r="C257" s="1"/>
      <c r="D257" s="1"/>
    </row>
    <row r="258" spans="3:4" x14ac:dyDescent="0.2">
      <c r="C258" s="1"/>
      <c r="D258" s="1"/>
    </row>
    <row r="259" spans="3:4" x14ac:dyDescent="0.2">
      <c r="C259" s="1"/>
      <c r="D259" s="1"/>
    </row>
    <row r="260" spans="3:4" x14ac:dyDescent="0.2">
      <c r="C260" s="1"/>
      <c r="D260" s="1"/>
    </row>
    <row r="261" spans="3:4" x14ac:dyDescent="0.2">
      <c r="C261" s="1"/>
      <c r="D261" s="1"/>
    </row>
    <row r="262" spans="3:4" x14ac:dyDescent="0.2">
      <c r="C262" s="1"/>
      <c r="D262" s="1"/>
    </row>
    <row r="263" spans="3:4" x14ac:dyDescent="0.2">
      <c r="C263" s="1"/>
      <c r="D263" s="1"/>
    </row>
    <row r="264" spans="3:4" x14ac:dyDescent="0.2">
      <c r="C264" s="1"/>
      <c r="D264" s="1"/>
    </row>
    <row r="265" spans="3:4" x14ac:dyDescent="0.2">
      <c r="C265" s="1"/>
      <c r="D265" s="1"/>
    </row>
    <row r="266" spans="3:4" x14ac:dyDescent="0.2">
      <c r="C266" s="1"/>
      <c r="D266" s="1"/>
    </row>
    <row r="267" spans="3:4" x14ac:dyDescent="0.2">
      <c r="C267" s="1"/>
      <c r="D267" s="1"/>
    </row>
    <row r="268" spans="3:4" x14ac:dyDescent="0.2">
      <c r="C268" s="1"/>
      <c r="D268" s="1"/>
    </row>
    <row r="269" spans="3:4" x14ac:dyDescent="0.2">
      <c r="C269" s="1"/>
      <c r="D269" s="1"/>
    </row>
    <row r="270" spans="3:4" x14ac:dyDescent="0.2">
      <c r="C270" s="1"/>
      <c r="D270" s="1"/>
    </row>
    <row r="271" spans="3:4" x14ac:dyDescent="0.2">
      <c r="C271" s="1"/>
      <c r="D271" s="1"/>
    </row>
    <row r="272" spans="3:4" x14ac:dyDescent="0.2">
      <c r="C272" s="1"/>
      <c r="D272" s="1"/>
    </row>
    <row r="273" spans="3:4" x14ac:dyDescent="0.2">
      <c r="C273" s="1"/>
      <c r="D273" s="1"/>
    </row>
    <row r="274" spans="3:4" x14ac:dyDescent="0.2">
      <c r="C274" s="1"/>
      <c r="D274" s="1"/>
    </row>
    <row r="275" spans="3:4" x14ac:dyDescent="0.2">
      <c r="C275" s="1"/>
      <c r="D275" s="1"/>
    </row>
    <row r="276" spans="3:4" x14ac:dyDescent="0.2">
      <c r="C276" s="1"/>
      <c r="D276" s="1"/>
    </row>
    <row r="277" spans="3:4" x14ac:dyDescent="0.2">
      <c r="C277" s="1"/>
      <c r="D277" s="1"/>
    </row>
    <row r="10000" spans="52:52" x14ac:dyDescent="0.2">
      <c r="AZ10000" s="1">
        <v>4</v>
      </c>
    </row>
  </sheetData>
  <mergeCells count="5">
    <mergeCell ref="A3:H3"/>
    <mergeCell ref="B21:H21"/>
    <mergeCell ref="B39:H39"/>
    <mergeCell ref="B58:H58"/>
    <mergeCell ref="B77:H77"/>
  </mergeCells>
  <pageMargins left="0.7" right="0.7" top="0.75" bottom="0.75" header="0.3" footer="0.3"/>
  <pageSetup paperSize="9" scale="16" orientation="portrait" r:id="rId1"/>
  <drawing r:id="rId2"/>
  <tableParts count="4">
    <tablePart r:id="rId3"/>
    <tablePart r:id="rId4"/>
    <tablePart r:id="rId5"/>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07E17-2761-404B-BBB9-DB7B0A59E596}">
  <sheetPr>
    <pageSetUpPr fitToPage="1"/>
  </sheetPr>
  <dimension ref="B1:AZ10000"/>
  <sheetViews>
    <sheetView showGridLines="0" rightToLeft="1" zoomScale="85" zoomScaleNormal="85" workbookViewId="0">
      <selection activeCell="B140" sqref="B140:K145"/>
    </sheetView>
  </sheetViews>
  <sheetFormatPr defaultColWidth="9" defaultRowHeight="12.75" x14ac:dyDescent="0.2"/>
  <cols>
    <col min="1" max="1" width="9" style="80"/>
    <col min="2" max="2" width="26.625" style="118" customWidth="1"/>
    <col min="3" max="5" width="17.75" style="80" hidden="1" customWidth="1"/>
    <col min="6" max="6" width="18.125" style="80" hidden="1" customWidth="1"/>
    <col min="7" max="7" width="22.625" style="80" customWidth="1"/>
    <col min="8" max="8" width="10.125" style="80" customWidth="1"/>
    <col min="9" max="9" width="23" style="80" customWidth="1"/>
    <col min="10" max="10" width="10" style="80" customWidth="1"/>
    <col min="11" max="11" width="25.375" style="80" customWidth="1"/>
    <col min="12" max="12" width="0" style="80" hidden="1" customWidth="1"/>
    <col min="13" max="13" width="9" style="80"/>
    <col min="14" max="24" width="9" style="80" hidden="1" customWidth="1"/>
    <col min="25" max="16384" width="9" style="80"/>
  </cols>
  <sheetData>
    <row r="1" spans="2:24" ht="19.5" x14ac:dyDescent="0.2">
      <c r="B1" s="241" t="s">
        <v>185</v>
      </c>
      <c r="C1" s="241"/>
      <c r="D1" s="241"/>
      <c r="E1" s="241"/>
      <c r="F1" s="241"/>
      <c r="G1" s="241"/>
      <c r="H1" s="241"/>
      <c r="I1" s="241"/>
      <c r="J1" s="241"/>
    </row>
    <row r="2" spans="2:24" ht="19.5" x14ac:dyDescent="0.2">
      <c r="B2" s="241" t="s">
        <v>160</v>
      </c>
      <c r="C2" s="241"/>
      <c r="D2" s="241"/>
      <c r="E2" s="241"/>
      <c r="F2" s="241"/>
      <c r="G2" s="241"/>
      <c r="H2" s="241"/>
      <c r="I2" s="241"/>
      <c r="J2" s="241"/>
    </row>
    <row r="3" spans="2:24" ht="13.5" thickBot="1" x14ac:dyDescent="0.25"/>
    <row r="4" spans="2:24" ht="13.5" thickBot="1" x14ac:dyDescent="0.25">
      <c r="B4" s="119" t="s">
        <v>23</v>
      </c>
      <c r="C4" s="251" t="s">
        <v>230</v>
      </c>
      <c r="D4" s="252"/>
      <c r="E4" s="253"/>
    </row>
    <row r="5" spans="2:24" ht="26.25" thickBot="1" x14ac:dyDescent="0.25">
      <c r="B5" s="306" t="s">
        <v>161</v>
      </c>
      <c r="C5" s="307" t="s">
        <v>162</v>
      </c>
      <c r="D5" s="308" t="s">
        <v>163</v>
      </c>
      <c r="E5" s="308" t="s">
        <v>164</v>
      </c>
      <c r="F5" s="307" t="s">
        <v>165</v>
      </c>
      <c r="G5" s="307" t="s">
        <v>228</v>
      </c>
      <c r="H5" s="199" t="s">
        <v>166</v>
      </c>
      <c r="I5" s="308" t="s">
        <v>167</v>
      </c>
      <c r="J5" s="309" t="s">
        <v>203</v>
      </c>
      <c r="K5" s="199" t="s">
        <v>168</v>
      </c>
      <c r="N5" s="255" t="s">
        <v>169</v>
      </c>
      <c r="O5" s="256"/>
      <c r="P5" s="256"/>
      <c r="Q5" s="256"/>
      <c r="R5" s="256"/>
      <c r="S5" s="256"/>
      <c r="T5" s="256"/>
      <c r="U5" s="256"/>
      <c r="V5" s="256"/>
      <c r="W5" s="256"/>
      <c r="X5" s="257"/>
    </row>
    <row r="6" spans="2:24" ht="25.5" x14ac:dyDescent="0.2">
      <c r="B6" s="303" t="s">
        <v>170</v>
      </c>
      <c r="C6" s="295">
        <v>1.0118</v>
      </c>
      <c r="D6" s="296">
        <v>1.0238</v>
      </c>
      <c r="E6" s="296">
        <v>1.0214000000000001</v>
      </c>
      <c r="F6" s="192">
        <v>0.99</v>
      </c>
      <c r="G6" s="192">
        <v>0.99</v>
      </c>
      <c r="H6" s="297" t="s">
        <v>171</v>
      </c>
      <c r="I6" s="298">
        <f>G6+6%</f>
        <v>1.05</v>
      </c>
      <c r="J6" s="298">
        <f>G6-6%</f>
        <v>0.92999999999999994</v>
      </c>
      <c r="K6" s="305" t="s">
        <v>130</v>
      </c>
      <c r="L6" s="134">
        <v>0.06</v>
      </c>
      <c r="N6" s="245" t="s">
        <v>62</v>
      </c>
      <c r="O6" s="261"/>
      <c r="P6" s="261"/>
      <c r="Q6" s="261"/>
      <c r="R6" s="261"/>
      <c r="S6" s="261"/>
      <c r="T6" s="261"/>
      <c r="U6" s="261"/>
      <c r="V6" s="261"/>
      <c r="W6" s="261"/>
      <c r="X6" s="262"/>
    </row>
    <row r="7" spans="2:24" x14ac:dyDescent="0.2">
      <c r="B7" s="304" t="s">
        <v>172</v>
      </c>
      <c r="C7" s="295">
        <v>0.30840000000000001</v>
      </c>
      <c r="D7" s="296">
        <v>0.33610000000000001</v>
      </c>
      <c r="E7" s="296">
        <v>0.34789999999999999</v>
      </c>
      <c r="F7" s="192">
        <v>0.3</v>
      </c>
      <c r="G7" s="192">
        <v>0.3</v>
      </c>
      <c r="H7" s="297" t="s">
        <v>173</v>
      </c>
      <c r="I7" s="298">
        <f>F7+5%</f>
        <v>0.35</v>
      </c>
      <c r="J7" s="298">
        <f>F7-5%</f>
        <v>0.25</v>
      </c>
      <c r="K7" s="293" t="s">
        <v>73</v>
      </c>
      <c r="L7" s="134">
        <v>0.05</v>
      </c>
      <c r="N7" s="260"/>
      <c r="O7" s="261"/>
      <c r="P7" s="261"/>
      <c r="Q7" s="261"/>
      <c r="R7" s="261"/>
      <c r="S7" s="261"/>
      <c r="T7" s="261"/>
      <c r="U7" s="261"/>
      <c r="V7" s="261"/>
      <c r="W7" s="261"/>
      <c r="X7" s="262"/>
    </row>
    <row r="8" spans="2:24" ht="25.5" x14ac:dyDescent="0.2">
      <c r="B8" s="303" t="s">
        <v>174</v>
      </c>
      <c r="C8" s="295">
        <v>4.3499999999999997E-2</v>
      </c>
      <c r="D8" s="296">
        <v>4.1200000000000001E-2</v>
      </c>
      <c r="E8" s="296">
        <v>5.2900000000000003E-2</v>
      </c>
      <c r="F8" s="192">
        <v>0.06</v>
      </c>
      <c r="G8" s="192">
        <v>0.06</v>
      </c>
      <c r="H8" s="297" t="s">
        <v>171</v>
      </c>
      <c r="I8" s="298">
        <f t="shared" ref="I8:I16" si="0">F8+6%</f>
        <v>0.12</v>
      </c>
      <c r="J8" s="298">
        <f t="shared" ref="J8:J16" si="1">F8-6%</f>
        <v>0</v>
      </c>
      <c r="K8" s="293" t="s">
        <v>74</v>
      </c>
      <c r="L8" s="134">
        <v>0.06</v>
      </c>
      <c r="N8" s="260"/>
      <c r="O8" s="261"/>
      <c r="P8" s="261"/>
      <c r="Q8" s="261"/>
      <c r="R8" s="261"/>
      <c r="S8" s="261"/>
      <c r="T8" s="261"/>
      <c r="U8" s="261"/>
      <c r="V8" s="261"/>
      <c r="W8" s="261"/>
      <c r="X8" s="262"/>
    </row>
    <row r="9" spans="2:24" ht="25.5" x14ac:dyDescent="0.2">
      <c r="B9" s="303" t="s">
        <v>67</v>
      </c>
      <c r="C9" s="295">
        <v>8.7300000000000003E-2</v>
      </c>
      <c r="D9" s="296">
        <v>6.5699999999999995E-2</v>
      </c>
      <c r="E9" s="296">
        <v>5.1299999999999998E-2</v>
      </c>
      <c r="F9" s="192">
        <v>7.0000000000000007E-2</v>
      </c>
      <c r="G9" s="192">
        <v>7.0000000000000007E-2</v>
      </c>
      <c r="H9" s="297" t="s">
        <v>173</v>
      </c>
      <c r="I9" s="298">
        <f t="shared" ref="I9:I10" si="2">F9+5%</f>
        <v>0.12000000000000001</v>
      </c>
      <c r="J9" s="298">
        <f t="shared" ref="J9:J10" si="3">F9-5%</f>
        <v>2.0000000000000004E-2</v>
      </c>
      <c r="K9" s="305" t="s">
        <v>76</v>
      </c>
      <c r="L9" s="134">
        <v>0.05</v>
      </c>
      <c r="N9" s="260"/>
      <c r="O9" s="261"/>
      <c r="P9" s="261"/>
      <c r="Q9" s="261"/>
      <c r="R9" s="261"/>
      <c r="S9" s="261"/>
      <c r="T9" s="261"/>
      <c r="U9" s="261"/>
      <c r="V9" s="261"/>
      <c r="W9" s="261"/>
      <c r="X9" s="262"/>
    </row>
    <row r="10" spans="2:24" x14ac:dyDescent="0.2">
      <c r="B10" s="303" t="s">
        <v>68</v>
      </c>
      <c r="C10" s="295">
        <v>4.6999999999999993E-3</v>
      </c>
      <c r="D10" s="296">
        <v>3.5999999999999999E-3</v>
      </c>
      <c r="E10" s="296">
        <v>2.5000000000000001E-3</v>
      </c>
      <c r="F10" s="192">
        <v>0.05</v>
      </c>
      <c r="G10" s="192">
        <v>0.05</v>
      </c>
      <c r="H10" s="297" t="s">
        <v>173</v>
      </c>
      <c r="I10" s="298">
        <f t="shared" si="2"/>
        <v>0.1</v>
      </c>
      <c r="J10" s="298">
        <f t="shared" si="3"/>
        <v>0</v>
      </c>
      <c r="K10" s="293" t="s">
        <v>77</v>
      </c>
      <c r="L10" s="134">
        <v>0.05</v>
      </c>
      <c r="N10" s="260"/>
      <c r="O10" s="261"/>
      <c r="P10" s="261"/>
      <c r="Q10" s="261"/>
      <c r="R10" s="261"/>
      <c r="S10" s="261"/>
      <c r="T10" s="261"/>
      <c r="U10" s="261"/>
      <c r="V10" s="261"/>
      <c r="W10" s="261"/>
      <c r="X10" s="262"/>
    </row>
    <row r="11" spans="2:24" x14ac:dyDescent="0.2">
      <c r="B11" s="304" t="s">
        <v>69</v>
      </c>
      <c r="C11" s="295">
        <v>0</v>
      </c>
      <c r="D11" s="296">
        <v>5.7000000000000002E-3</v>
      </c>
      <c r="E11" s="296">
        <v>3.0999999999999999E-3</v>
      </c>
      <c r="F11" s="192">
        <v>0.05</v>
      </c>
      <c r="G11" s="192">
        <v>0.05</v>
      </c>
      <c r="H11" s="297" t="s">
        <v>173</v>
      </c>
      <c r="I11" s="298">
        <f>F11+5%</f>
        <v>0.1</v>
      </c>
      <c r="J11" s="298">
        <f>F11-5%</f>
        <v>0</v>
      </c>
      <c r="K11" s="293" t="s">
        <v>78</v>
      </c>
      <c r="L11" s="134">
        <v>0.05</v>
      </c>
      <c r="N11" s="260"/>
      <c r="O11" s="261"/>
      <c r="P11" s="261"/>
      <c r="Q11" s="261"/>
      <c r="R11" s="261"/>
      <c r="S11" s="261"/>
      <c r="T11" s="261"/>
      <c r="U11" s="261"/>
      <c r="V11" s="261"/>
      <c r="W11" s="261"/>
      <c r="X11" s="262"/>
    </row>
    <row r="12" spans="2:24" x14ac:dyDescent="0.2">
      <c r="B12" s="304" t="s">
        <v>107</v>
      </c>
      <c r="C12" s="295">
        <v>5.3400000000000003E-2</v>
      </c>
      <c r="D12" s="296">
        <v>5.0599999999999999E-2</v>
      </c>
      <c r="E12" s="296">
        <v>6.4399999999999999E-2</v>
      </c>
      <c r="F12" s="192">
        <v>0.05</v>
      </c>
      <c r="G12" s="192">
        <v>0.05</v>
      </c>
      <c r="H12" s="297" t="s">
        <v>173</v>
      </c>
      <c r="I12" s="298">
        <f>F12+5%</f>
        <v>0.1</v>
      </c>
      <c r="J12" s="298">
        <f>F12-5%</f>
        <v>0</v>
      </c>
      <c r="K12" s="293" t="s">
        <v>78</v>
      </c>
      <c r="L12" s="134">
        <v>0.05</v>
      </c>
      <c r="N12" s="260"/>
      <c r="O12" s="261"/>
      <c r="P12" s="261"/>
      <c r="Q12" s="261"/>
      <c r="R12" s="261"/>
      <c r="S12" s="261"/>
      <c r="T12" s="261"/>
      <c r="U12" s="261"/>
      <c r="V12" s="261"/>
      <c r="W12" s="261"/>
      <c r="X12" s="262"/>
    </row>
    <row r="13" spans="2:24" x14ac:dyDescent="0.2">
      <c r="B13" s="304" t="s">
        <v>70</v>
      </c>
      <c r="C13" s="295">
        <v>0.19650000000000001</v>
      </c>
      <c r="D13" s="296">
        <v>0.1956</v>
      </c>
      <c r="E13" s="296">
        <v>0.19919999999999999</v>
      </c>
      <c r="F13" s="192">
        <v>0.15</v>
      </c>
      <c r="G13" s="192">
        <v>0.15</v>
      </c>
      <c r="H13" s="297" t="s">
        <v>173</v>
      </c>
      <c r="I13" s="298">
        <f>F13+5%</f>
        <v>0.2</v>
      </c>
      <c r="J13" s="298">
        <f>F13-5%</f>
        <v>9.9999999999999992E-2</v>
      </c>
      <c r="K13" s="293" t="s">
        <v>78</v>
      </c>
      <c r="L13" s="134">
        <v>0.05</v>
      </c>
      <c r="N13" s="260"/>
      <c r="O13" s="261"/>
      <c r="P13" s="261"/>
      <c r="Q13" s="261"/>
      <c r="R13" s="261"/>
      <c r="S13" s="261"/>
      <c r="T13" s="261"/>
      <c r="U13" s="261"/>
      <c r="V13" s="261"/>
      <c r="W13" s="261"/>
      <c r="X13" s="262"/>
    </row>
    <row r="14" spans="2:24" x14ac:dyDescent="0.2">
      <c r="B14" s="304" t="s">
        <v>71</v>
      </c>
      <c r="C14" s="295">
        <v>1.6299999999999999E-2</v>
      </c>
      <c r="D14" s="296">
        <v>1.54E-2</v>
      </c>
      <c r="E14" s="296">
        <v>1.6899999999999998E-2</v>
      </c>
      <c r="F14" s="192">
        <v>0.05</v>
      </c>
      <c r="G14" s="192">
        <v>0.05</v>
      </c>
      <c r="H14" s="297" t="s">
        <v>173</v>
      </c>
      <c r="I14" s="298">
        <f t="shared" ref="I14" si="4">F14+5%</f>
        <v>0.1</v>
      </c>
      <c r="J14" s="298">
        <f t="shared" ref="J14" si="5">F14-5%</f>
        <v>0</v>
      </c>
      <c r="K14" s="302" t="s">
        <v>203</v>
      </c>
      <c r="L14" s="134">
        <v>0.05</v>
      </c>
      <c r="N14" s="260"/>
      <c r="O14" s="261"/>
      <c r="P14" s="261"/>
      <c r="Q14" s="261"/>
      <c r="R14" s="261"/>
      <c r="S14" s="261"/>
      <c r="T14" s="261"/>
      <c r="U14" s="261"/>
      <c r="V14" s="261"/>
      <c r="W14" s="261"/>
      <c r="X14" s="262"/>
    </row>
    <row r="15" spans="2:24" x14ac:dyDescent="0.2">
      <c r="B15" s="304" t="s">
        <v>175</v>
      </c>
      <c r="C15" s="299">
        <f>SUM(C6:C14)</f>
        <v>1.7219</v>
      </c>
      <c r="D15" s="300">
        <f>SUM(D6:D14)</f>
        <v>1.7377000000000002</v>
      </c>
      <c r="E15" s="300">
        <f>SUM(E6:E14)</f>
        <v>1.7595999999999998</v>
      </c>
      <c r="F15" s="301">
        <f>SUM(F6:F14)</f>
        <v>1.7700000000000002</v>
      </c>
      <c r="G15" s="301">
        <f>SUM(G6:G14)</f>
        <v>1.7700000000000002</v>
      </c>
      <c r="H15" s="302" t="s">
        <v>203</v>
      </c>
      <c r="I15" s="302" t="s">
        <v>203</v>
      </c>
      <c r="J15" s="302" t="s">
        <v>203</v>
      </c>
      <c r="K15" s="302" t="s">
        <v>203</v>
      </c>
      <c r="N15" s="260"/>
      <c r="O15" s="261"/>
      <c r="P15" s="261"/>
      <c r="Q15" s="261"/>
      <c r="R15" s="261"/>
      <c r="S15" s="261"/>
      <c r="T15" s="261"/>
      <c r="U15" s="261"/>
      <c r="V15" s="261"/>
      <c r="W15" s="261"/>
      <c r="X15" s="262"/>
    </row>
    <row r="16" spans="2:24" ht="13.5" thickBot="1" x14ac:dyDescent="0.25">
      <c r="B16" s="304" t="s">
        <v>176</v>
      </c>
      <c r="C16" s="295">
        <v>0.32929999999999998</v>
      </c>
      <c r="D16" s="296">
        <v>0.32879999999999998</v>
      </c>
      <c r="E16" s="296">
        <v>0.32840000000000003</v>
      </c>
      <c r="F16" s="192">
        <v>0.3</v>
      </c>
      <c r="G16" s="192">
        <v>0.3</v>
      </c>
      <c r="H16" s="297" t="s">
        <v>171</v>
      </c>
      <c r="I16" s="298">
        <f t="shared" si="0"/>
        <v>0.36</v>
      </c>
      <c r="J16" s="298">
        <f t="shared" si="1"/>
        <v>0.24</v>
      </c>
      <c r="K16" s="293" t="s">
        <v>79</v>
      </c>
      <c r="L16" s="134">
        <v>0.06</v>
      </c>
      <c r="N16" s="263"/>
      <c r="O16" s="264"/>
      <c r="P16" s="264"/>
      <c r="Q16" s="264"/>
      <c r="R16" s="264"/>
      <c r="S16" s="264"/>
      <c r="T16" s="264"/>
      <c r="U16" s="264"/>
      <c r="V16" s="264"/>
      <c r="W16" s="264"/>
      <c r="X16" s="265"/>
    </row>
    <row r="17" spans="2:24" hidden="1" x14ac:dyDescent="0.2">
      <c r="B17" s="150" t="s">
        <v>112</v>
      </c>
      <c r="C17" s="151"/>
      <c r="D17" s="151"/>
      <c r="E17" s="151"/>
      <c r="F17" s="151"/>
      <c r="G17" s="151"/>
      <c r="H17" s="152"/>
      <c r="I17" s="153"/>
      <c r="J17" s="153"/>
      <c r="K17" s="154"/>
    </row>
    <row r="18" spans="2:24" ht="28.5" hidden="1" x14ac:dyDescent="0.2">
      <c r="B18" s="53" t="s">
        <v>187</v>
      </c>
      <c r="C18" s="171">
        <v>2E-3</v>
      </c>
      <c r="D18" s="171">
        <v>2E-3</v>
      </c>
      <c r="E18" s="171">
        <v>1.5E-3</v>
      </c>
    </row>
    <row r="20" spans="2:24" ht="13.5" thickBot="1" x14ac:dyDescent="0.25"/>
    <row r="21" spans="2:24" ht="13.5" thickBot="1" x14ac:dyDescent="0.25">
      <c r="B21" s="119" t="s">
        <v>232</v>
      </c>
      <c r="C21" s="251" t="s">
        <v>230</v>
      </c>
      <c r="D21" s="252"/>
      <c r="E21" s="253"/>
    </row>
    <row r="22" spans="2:24" ht="26.25" thickBot="1" x14ac:dyDescent="0.25">
      <c r="B22" s="173" t="s">
        <v>161</v>
      </c>
      <c r="C22" s="174" t="s">
        <v>220</v>
      </c>
      <c r="D22" s="175" t="s">
        <v>224</v>
      </c>
      <c r="E22" s="176" t="s">
        <v>225</v>
      </c>
      <c r="F22" s="174" t="s">
        <v>165</v>
      </c>
      <c r="G22" s="174" t="s">
        <v>235</v>
      </c>
      <c r="H22" s="204" t="s">
        <v>166</v>
      </c>
      <c r="I22" s="175" t="s">
        <v>167</v>
      </c>
      <c r="J22" s="195" t="s">
        <v>203</v>
      </c>
      <c r="K22" s="290" t="s">
        <v>168</v>
      </c>
      <c r="N22" s="255" t="s">
        <v>169</v>
      </c>
      <c r="O22" s="256"/>
      <c r="P22" s="256"/>
      <c r="Q22" s="256"/>
      <c r="R22" s="256"/>
      <c r="S22" s="256"/>
      <c r="T22" s="256"/>
      <c r="U22" s="256"/>
      <c r="V22" s="256"/>
      <c r="W22" s="256"/>
      <c r="X22" s="257"/>
    </row>
    <row r="23" spans="2:24" ht="25.5" x14ac:dyDescent="0.2">
      <c r="B23" s="180" t="s">
        <v>170</v>
      </c>
      <c r="C23" s="127">
        <v>1.5299999999999999E-2</v>
      </c>
      <c r="D23" s="128">
        <v>1.6299999999999999E-2</v>
      </c>
      <c r="E23" s="129">
        <v>1.7000000000000001E-2</v>
      </c>
      <c r="F23" s="130">
        <v>0.06</v>
      </c>
      <c r="G23" s="130">
        <v>0.06</v>
      </c>
      <c r="H23" s="131" t="s">
        <v>171</v>
      </c>
      <c r="I23" s="132">
        <f>F23+6%</f>
        <v>0.12</v>
      </c>
      <c r="J23" s="132">
        <f>F23-6%</f>
        <v>0</v>
      </c>
      <c r="K23" s="288" t="s">
        <v>130</v>
      </c>
      <c r="L23" s="134">
        <v>0.06</v>
      </c>
      <c r="N23" s="245" t="s">
        <v>198</v>
      </c>
      <c r="O23" s="246"/>
      <c r="P23" s="246"/>
      <c r="Q23" s="246"/>
      <c r="R23" s="246"/>
      <c r="S23" s="246"/>
      <c r="T23" s="246"/>
      <c r="U23" s="246"/>
      <c r="V23" s="246"/>
      <c r="W23" s="246"/>
      <c r="X23" s="247"/>
    </row>
    <row r="24" spans="2:24" x14ac:dyDescent="0.2">
      <c r="B24" s="183" t="s">
        <v>172</v>
      </c>
      <c r="C24" s="127">
        <v>0.13089999999999999</v>
      </c>
      <c r="D24" s="128">
        <v>0.13</v>
      </c>
      <c r="E24" s="129">
        <v>0.13089999999999999</v>
      </c>
      <c r="F24" s="130">
        <v>0.18</v>
      </c>
      <c r="G24" s="230">
        <v>0.12</v>
      </c>
      <c r="H24" s="131" t="s">
        <v>173</v>
      </c>
      <c r="I24" s="132">
        <f>G24+5%</f>
        <v>0.16999999999999998</v>
      </c>
      <c r="J24" s="132">
        <f>G24-5%</f>
        <v>6.9999999999999993E-2</v>
      </c>
      <c r="K24" s="289" t="s">
        <v>73</v>
      </c>
      <c r="L24" s="134">
        <v>0.05</v>
      </c>
      <c r="N24" s="245"/>
      <c r="O24" s="246"/>
      <c r="P24" s="246"/>
      <c r="Q24" s="246"/>
      <c r="R24" s="246"/>
      <c r="S24" s="246"/>
      <c r="T24" s="246"/>
      <c r="U24" s="246"/>
      <c r="V24" s="246"/>
      <c r="W24" s="246"/>
      <c r="X24" s="247"/>
    </row>
    <row r="25" spans="2:24" ht="25.5" x14ac:dyDescent="0.2">
      <c r="B25" s="180" t="s">
        <v>174</v>
      </c>
      <c r="C25" s="127">
        <v>0.73089999999999999</v>
      </c>
      <c r="D25" s="128">
        <v>0.73060000000000003</v>
      </c>
      <c r="E25" s="129">
        <v>0.73</v>
      </c>
      <c r="F25" s="130">
        <v>0.7</v>
      </c>
      <c r="G25" s="230">
        <v>0.75</v>
      </c>
      <c r="H25" s="131" t="s">
        <v>171</v>
      </c>
      <c r="I25" s="132">
        <f>G25+6%</f>
        <v>0.81</v>
      </c>
      <c r="J25" s="132">
        <f>G25-6%</f>
        <v>0.69</v>
      </c>
      <c r="K25" s="289" t="s">
        <v>74</v>
      </c>
      <c r="L25" s="134">
        <v>0.06</v>
      </c>
      <c r="N25" s="245"/>
      <c r="O25" s="246"/>
      <c r="P25" s="246"/>
      <c r="Q25" s="246"/>
      <c r="R25" s="246"/>
      <c r="S25" s="246"/>
      <c r="T25" s="246"/>
      <c r="U25" s="246"/>
      <c r="V25" s="246"/>
      <c r="W25" s="246"/>
      <c r="X25" s="247"/>
    </row>
    <row r="26" spans="2:24" ht="25.5" x14ac:dyDescent="0.2">
      <c r="B26" s="180" t="s">
        <v>67</v>
      </c>
      <c r="C26" s="127">
        <v>3.1199999999999999E-2</v>
      </c>
      <c r="D26" s="128">
        <v>2.8000000000000001E-2</v>
      </c>
      <c r="E26" s="129">
        <v>3.2000000000000001E-2</v>
      </c>
      <c r="F26" s="130">
        <v>0.05</v>
      </c>
      <c r="G26" s="130">
        <v>0.05</v>
      </c>
      <c r="H26" s="131" t="s">
        <v>173</v>
      </c>
      <c r="I26" s="132">
        <f t="shared" ref="I26:I27" si="6">F26+5%</f>
        <v>0.1</v>
      </c>
      <c r="J26" s="132">
        <f t="shared" ref="J26:J27" si="7">F26-5%</f>
        <v>0</v>
      </c>
      <c r="K26" s="288" t="s">
        <v>76</v>
      </c>
      <c r="L26" s="134">
        <v>0.05</v>
      </c>
      <c r="N26" s="245"/>
      <c r="O26" s="246"/>
      <c r="P26" s="246"/>
      <c r="Q26" s="246"/>
      <c r="R26" s="246"/>
      <c r="S26" s="246"/>
      <c r="T26" s="246"/>
      <c r="U26" s="246"/>
      <c r="V26" s="246"/>
      <c r="W26" s="246"/>
      <c r="X26" s="247"/>
    </row>
    <row r="27" spans="2:24" x14ac:dyDescent="0.2">
      <c r="B27" s="180" t="s">
        <v>68</v>
      </c>
      <c r="C27" s="127">
        <v>1.2800000000000001E-2</v>
      </c>
      <c r="D27" s="128">
        <v>1.3899999999999999E-2</v>
      </c>
      <c r="E27" s="129">
        <v>1.34E-2</v>
      </c>
      <c r="F27" s="130">
        <v>0.05</v>
      </c>
      <c r="G27" s="130">
        <v>0.05</v>
      </c>
      <c r="H27" s="131" t="s">
        <v>173</v>
      </c>
      <c r="I27" s="132">
        <f t="shared" si="6"/>
        <v>0.1</v>
      </c>
      <c r="J27" s="132">
        <f t="shared" si="7"/>
        <v>0</v>
      </c>
      <c r="K27" s="289" t="s">
        <v>77</v>
      </c>
      <c r="L27" s="134">
        <v>0.05</v>
      </c>
      <c r="N27" s="245"/>
      <c r="O27" s="246"/>
      <c r="P27" s="246"/>
      <c r="Q27" s="246"/>
      <c r="R27" s="246"/>
      <c r="S27" s="246"/>
      <c r="T27" s="246"/>
      <c r="U27" s="246"/>
      <c r="V27" s="246"/>
      <c r="W27" s="246"/>
      <c r="X27" s="247"/>
    </row>
    <row r="28" spans="2:24" x14ac:dyDescent="0.2">
      <c r="B28" s="183" t="s">
        <v>69</v>
      </c>
      <c r="C28" s="127">
        <v>0</v>
      </c>
      <c r="D28" s="128">
        <v>0</v>
      </c>
      <c r="E28" s="129">
        <v>0</v>
      </c>
      <c r="F28" s="130">
        <v>0.05</v>
      </c>
      <c r="G28" s="130">
        <v>0.05</v>
      </c>
      <c r="H28" s="131" t="s">
        <v>173</v>
      </c>
      <c r="I28" s="132">
        <f>F28+5%</f>
        <v>0.1</v>
      </c>
      <c r="J28" s="132">
        <f>F28-5%</f>
        <v>0</v>
      </c>
      <c r="K28" s="289" t="s">
        <v>78</v>
      </c>
      <c r="L28" s="134">
        <v>0.05</v>
      </c>
      <c r="N28" s="245"/>
      <c r="O28" s="246"/>
      <c r="P28" s="246"/>
      <c r="Q28" s="246"/>
      <c r="R28" s="246"/>
      <c r="S28" s="246"/>
      <c r="T28" s="246"/>
      <c r="U28" s="246"/>
      <c r="V28" s="246"/>
      <c r="W28" s="246"/>
      <c r="X28" s="247"/>
    </row>
    <row r="29" spans="2:24" x14ac:dyDescent="0.2">
      <c r="B29" s="183" t="s">
        <v>107</v>
      </c>
      <c r="C29" s="127">
        <v>0</v>
      </c>
      <c r="D29" s="128">
        <v>0</v>
      </c>
      <c r="E29" s="129">
        <v>0</v>
      </c>
      <c r="F29" s="130">
        <v>0.05</v>
      </c>
      <c r="G29" s="130">
        <v>0.05</v>
      </c>
      <c r="H29" s="131" t="s">
        <v>173</v>
      </c>
      <c r="I29" s="132">
        <f>F29+5%</f>
        <v>0.1</v>
      </c>
      <c r="J29" s="132">
        <f>F29-5%</f>
        <v>0</v>
      </c>
      <c r="K29" s="289" t="s">
        <v>78</v>
      </c>
      <c r="L29" s="134">
        <v>0.05</v>
      </c>
      <c r="N29" s="245"/>
      <c r="O29" s="246"/>
      <c r="P29" s="246"/>
      <c r="Q29" s="246"/>
      <c r="R29" s="246"/>
      <c r="S29" s="246"/>
      <c r="T29" s="246"/>
      <c r="U29" s="246"/>
      <c r="V29" s="246"/>
      <c r="W29" s="246"/>
      <c r="X29" s="247"/>
    </row>
    <row r="30" spans="2:24" x14ac:dyDescent="0.2">
      <c r="B30" s="183" t="s">
        <v>70</v>
      </c>
      <c r="C30" s="127">
        <v>7.7799999999999994E-2</v>
      </c>
      <c r="D30" s="128">
        <v>7.8799999999999995E-2</v>
      </c>
      <c r="E30" s="129">
        <v>7.5700000000000003E-2</v>
      </c>
      <c r="F30" s="130">
        <v>0.11</v>
      </c>
      <c r="G30" s="230">
        <v>7.0000000000000007E-2</v>
      </c>
      <c r="H30" s="131" t="s">
        <v>173</v>
      </c>
      <c r="I30" s="132">
        <f>IF(G30+5%&gt;20%,20%,G30+5%)</f>
        <v>0.12000000000000001</v>
      </c>
      <c r="J30" s="132">
        <f>IF(G30+5%&gt;20%,15%,G30-5%)</f>
        <v>2.0000000000000004E-2</v>
      </c>
      <c r="K30" s="289" t="s">
        <v>78</v>
      </c>
      <c r="L30" s="134">
        <v>0.05</v>
      </c>
      <c r="N30" s="245"/>
      <c r="O30" s="246"/>
      <c r="P30" s="246"/>
      <c r="Q30" s="246"/>
      <c r="R30" s="246"/>
      <c r="S30" s="246"/>
      <c r="T30" s="246"/>
      <c r="U30" s="246"/>
      <c r="V30" s="246"/>
      <c r="W30" s="246"/>
      <c r="X30" s="247"/>
    </row>
    <row r="31" spans="2:24" x14ac:dyDescent="0.2">
      <c r="B31" s="183" t="s">
        <v>71</v>
      </c>
      <c r="C31" s="127">
        <v>1.1000000000000001E-3</v>
      </c>
      <c r="D31" s="128">
        <v>2.3999999999999998E-3</v>
      </c>
      <c r="E31" s="129">
        <v>1E-3</v>
      </c>
      <c r="F31" s="130">
        <v>0.05</v>
      </c>
      <c r="G31" s="130">
        <v>0.05</v>
      </c>
      <c r="H31" s="131" t="s">
        <v>173</v>
      </c>
      <c r="I31" s="132">
        <f t="shared" ref="I31" si="8">F31+5%</f>
        <v>0.1</v>
      </c>
      <c r="J31" s="132">
        <f t="shared" ref="J31" si="9">F31-5%</f>
        <v>0</v>
      </c>
      <c r="K31" s="294" t="s">
        <v>203</v>
      </c>
      <c r="L31" s="134">
        <v>0.05</v>
      </c>
      <c r="N31" s="245"/>
      <c r="O31" s="246"/>
      <c r="P31" s="246"/>
      <c r="Q31" s="246"/>
      <c r="R31" s="246"/>
      <c r="S31" s="246"/>
      <c r="T31" s="246"/>
      <c r="U31" s="246"/>
      <c r="V31" s="246"/>
      <c r="W31" s="246"/>
      <c r="X31" s="247"/>
    </row>
    <row r="32" spans="2:24" x14ac:dyDescent="0.2">
      <c r="B32" s="183" t="s">
        <v>175</v>
      </c>
      <c r="C32" s="137">
        <f>SUM(C23:C31)</f>
        <v>1</v>
      </c>
      <c r="D32" s="138">
        <f>SUM(D23:D31)</f>
        <v>1</v>
      </c>
      <c r="E32" s="139">
        <f>SUM(E23:E31)</f>
        <v>0.99999999999999989</v>
      </c>
      <c r="F32" s="140">
        <v>1.3000000000000003</v>
      </c>
      <c r="G32" s="140">
        <f>SUM(G23:G31)</f>
        <v>1.2500000000000002</v>
      </c>
      <c r="H32" s="185" t="s">
        <v>203</v>
      </c>
      <c r="I32" s="185" t="s">
        <v>203</v>
      </c>
      <c r="J32" s="185" t="s">
        <v>203</v>
      </c>
      <c r="K32" s="294" t="s">
        <v>203</v>
      </c>
      <c r="N32" s="245"/>
      <c r="O32" s="246"/>
      <c r="P32" s="246"/>
      <c r="Q32" s="246"/>
      <c r="R32" s="246"/>
      <c r="S32" s="246"/>
      <c r="T32" s="246"/>
      <c r="U32" s="246"/>
      <c r="V32" s="246"/>
      <c r="W32" s="246"/>
      <c r="X32" s="247"/>
    </row>
    <row r="33" spans="2:24" ht="13.5" thickBot="1" x14ac:dyDescent="0.25">
      <c r="B33" s="187" t="s">
        <v>176</v>
      </c>
      <c r="C33" s="188">
        <v>8.3900000000000002E-2</v>
      </c>
      <c r="D33" s="189">
        <v>8.3500000000000005E-2</v>
      </c>
      <c r="E33" s="190">
        <v>8.2699999999999996E-2</v>
      </c>
      <c r="F33" s="191">
        <v>0.08</v>
      </c>
      <c r="G33" s="191">
        <v>0.08</v>
      </c>
      <c r="H33" s="291" t="s">
        <v>171</v>
      </c>
      <c r="I33" s="292">
        <f t="shared" ref="I33" si="10">F33+6%</f>
        <v>0.14000000000000001</v>
      </c>
      <c r="J33" s="292">
        <f t="shared" ref="J33" si="11">F33-6%</f>
        <v>2.0000000000000004E-2</v>
      </c>
      <c r="K33" s="293" t="s">
        <v>79</v>
      </c>
      <c r="L33" s="134">
        <v>0.06</v>
      </c>
      <c r="N33" s="248"/>
      <c r="O33" s="249"/>
      <c r="P33" s="249"/>
      <c r="Q33" s="249"/>
      <c r="R33" s="249"/>
      <c r="S33" s="249"/>
      <c r="T33" s="249"/>
      <c r="U33" s="249"/>
      <c r="V33" s="249"/>
      <c r="W33" s="249"/>
      <c r="X33" s="250"/>
    </row>
    <row r="34" spans="2:24" hidden="1" x14ac:dyDescent="0.2">
      <c r="B34" s="150" t="s">
        <v>112</v>
      </c>
      <c r="C34" s="151"/>
      <c r="D34" s="151"/>
      <c r="E34" s="151"/>
      <c r="F34" s="151"/>
      <c r="G34" s="151"/>
      <c r="H34" s="152"/>
      <c r="I34" s="153"/>
      <c r="J34" s="153"/>
      <c r="K34" s="154"/>
    </row>
    <row r="35" spans="2:24" ht="28.5" hidden="1" x14ac:dyDescent="0.2">
      <c r="B35" s="53" t="s">
        <v>187</v>
      </c>
      <c r="C35" s="171">
        <v>2E-3</v>
      </c>
      <c r="D35" s="171">
        <v>2E-3</v>
      </c>
      <c r="E35" s="171">
        <v>2E-3</v>
      </c>
    </row>
    <row r="37" spans="2:24" ht="13.5" thickBot="1" x14ac:dyDescent="0.25"/>
    <row r="38" spans="2:24" ht="13.5" thickBot="1" x14ac:dyDescent="0.25">
      <c r="B38" s="119" t="s">
        <v>199</v>
      </c>
      <c r="C38" s="251" t="s">
        <v>230</v>
      </c>
      <c r="D38" s="252"/>
      <c r="E38" s="253"/>
    </row>
    <row r="39" spans="2:24" ht="26.25" thickBot="1" x14ac:dyDescent="0.25">
      <c r="B39" s="173" t="s">
        <v>161</v>
      </c>
      <c r="C39" s="310" t="s">
        <v>203</v>
      </c>
      <c r="D39" s="175" t="s">
        <v>226</v>
      </c>
      <c r="E39" s="176" t="s">
        <v>222</v>
      </c>
      <c r="F39" s="174" t="s">
        <v>165</v>
      </c>
      <c r="G39" s="174" t="s">
        <v>228</v>
      </c>
      <c r="H39" s="204" t="s">
        <v>166</v>
      </c>
      <c r="I39" s="175" t="s">
        <v>167</v>
      </c>
      <c r="J39" s="195" t="s">
        <v>236</v>
      </c>
      <c r="K39" s="290" t="s">
        <v>168</v>
      </c>
      <c r="N39" s="255" t="s">
        <v>169</v>
      </c>
      <c r="O39" s="256"/>
      <c r="P39" s="256"/>
      <c r="Q39" s="256"/>
      <c r="R39" s="256"/>
      <c r="S39" s="256"/>
      <c r="T39" s="256"/>
      <c r="U39" s="256"/>
      <c r="V39" s="256"/>
      <c r="W39" s="256"/>
      <c r="X39" s="257"/>
    </row>
    <row r="40" spans="2:24" ht="25.5" x14ac:dyDescent="0.2">
      <c r="B40" s="180" t="s">
        <v>170</v>
      </c>
      <c r="C40" s="311" t="s">
        <v>203</v>
      </c>
      <c r="D40" s="128">
        <v>0.23949999999999999</v>
      </c>
      <c r="E40" s="129">
        <v>0.24</v>
      </c>
      <c r="F40" s="130">
        <v>0.19</v>
      </c>
      <c r="G40" s="130">
        <v>0.19</v>
      </c>
      <c r="H40" s="131" t="s">
        <v>171</v>
      </c>
      <c r="I40" s="132">
        <f>F40+6%</f>
        <v>0.25</v>
      </c>
      <c r="J40" s="132">
        <f>F40-6%</f>
        <v>0.13</v>
      </c>
      <c r="K40" s="288" t="s">
        <v>130</v>
      </c>
      <c r="L40" s="134">
        <v>0.06</v>
      </c>
      <c r="N40" s="245" t="s">
        <v>200</v>
      </c>
      <c r="O40" s="261"/>
      <c r="P40" s="261"/>
      <c r="Q40" s="261"/>
      <c r="R40" s="261"/>
      <c r="S40" s="261"/>
      <c r="T40" s="261"/>
      <c r="U40" s="261"/>
      <c r="V40" s="261"/>
      <c r="W40" s="261"/>
      <c r="X40" s="262"/>
    </row>
    <row r="41" spans="2:24" x14ac:dyDescent="0.2">
      <c r="B41" s="183" t="s">
        <v>172</v>
      </c>
      <c r="C41" s="311" t="s">
        <v>203</v>
      </c>
      <c r="D41" s="128">
        <v>0.2702</v>
      </c>
      <c r="E41" s="129">
        <v>0.25519999999999998</v>
      </c>
      <c r="F41" s="130">
        <v>0.25</v>
      </c>
      <c r="G41" s="130">
        <v>0.25</v>
      </c>
      <c r="H41" s="131" t="s">
        <v>173</v>
      </c>
      <c r="I41" s="132">
        <f>F41+5%</f>
        <v>0.3</v>
      </c>
      <c r="J41" s="132">
        <f>F41-5%</f>
        <v>0.2</v>
      </c>
      <c r="K41" s="289" t="s">
        <v>73</v>
      </c>
      <c r="L41" s="134">
        <v>0.05</v>
      </c>
      <c r="N41" s="260"/>
      <c r="O41" s="261"/>
      <c r="P41" s="261"/>
      <c r="Q41" s="261"/>
      <c r="R41" s="261"/>
      <c r="S41" s="261"/>
      <c r="T41" s="261"/>
      <c r="U41" s="261"/>
      <c r="V41" s="261"/>
      <c r="W41" s="261"/>
      <c r="X41" s="262"/>
    </row>
    <row r="42" spans="2:24" ht="25.5" x14ac:dyDescent="0.2">
      <c r="B42" s="180" t="s">
        <v>174</v>
      </c>
      <c r="C42" s="311" t="s">
        <v>203</v>
      </c>
      <c r="D42" s="128">
        <v>0.37230000000000002</v>
      </c>
      <c r="E42" s="129">
        <v>0.41070000000000001</v>
      </c>
      <c r="F42" s="130">
        <v>0.39</v>
      </c>
      <c r="G42" s="130">
        <v>0.39</v>
      </c>
      <c r="H42" s="131" t="s">
        <v>171</v>
      </c>
      <c r="I42" s="132">
        <f t="shared" ref="I42" si="12">F42+6%</f>
        <v>0.45</v>
      </c>
      <c r="J42" s="132">
        <f t="shared" ref="J42" si="13">F42-6%</f>
        <v>0.33</v>
      </c>
      <c r="K42" s="289" t="s">
        <v>74</v>
      </c>
      <c r="L42" s="134">
        <v>0.06</v>
      </c>
      <c r="N42" s="260"/>
      <c r="O42" s="261"/>
      <c r="P42" s="261"/>
      <c r="Q42" s="261"/>
      <c r="R42" s="261"/>
      <c r="S42" s="261"/>
      <c r="T42" s="261"/>
      <c r="U42" s="261"/>
      <c r="V42" s="261"/>
      <c r="W42" s="261"/>
      <c r="X42" s="262"/>
    </row>
    <row r="43" spans="2:24" ht="25.5" x14ac:dyDescent="0.2">
      <c r="B43" s="180" t="s">
        <v>67</v>
      </c>
      <c r="C43" s="311" t="s">
        <v>203</v>
      </c>
      <c r="D43" s="128">
        <v>4.9200000000000001E-2</v>
      </c>
      <c r="E43" s="129">
        <v>4.8399999999999999E-2</v>
      </c>
      <c r="F43" s="130">
        <v>0.05</v>
      </c>
      <c r="G43" s="130">
        <v>0.05</v>
      </c>
      <c r="H43" s="131" t="s">
        <v>173</v>
      </c>
      <c r="I43" s="132">
        <f t="shared" ref="I43:I44" si="14">F43+5%</f>
        <v>0.1</v>
      </c>
      <c r="J43" s="132">
        <f t="shared" ref="J43:J44" si="15">F43-5%</f>
        <v>0</v>
      </c>
      <c r="K43" s="288" t="s">
        <v>76</v>
      </c>
      <c r="L43" s="134">
        <v>0.05</v>
      </c>
      <c r="N43" s="260"/>
      <c r="O43" s="261"/>
      <c r="P43" s="261"/>
      <c r="Q43" s="261"/>
      <c r="R43" s="261"/>
      <c r="S43" s="261"/>
      <c r="T43" s="261"/>
      <c r="U43" s="261"/>
      <c r="V43" s="261"/>
      <c r="W43" s="261"/>
      <c r="X43" s="262"/>
    </row>
    <row r="44" spans="2:24" x14ac:dyDescent="0.2">
      <c r="B44" s="180" t="s">
        <v>68</v>
      </c>
      <c r="C44" s="311" t="s">
        <v>203</v>
      </c>
      <c r="D44" s="128">
        <v>0.03</v>
      </c>
      <c r="E44" s="129">
        <v>3.8300000000000001E-2</v>
      </c>
      <c r="F44" s="130">
        <v>0.05</v>
      </c>
      <c r="G44" s="130">
        <v>0.05</v>
      </c>
      <c r="H44" s="131" t="s">
        <v>173</v>
      </c>
      <c r="I44" s="132">
        <f t="shared" si="14"/>
        <v>0.1</v>
      </c>
      <c r="J44" s="132">
        <f t="shared" si="15"/>
        <v>0</v>
      </c>
      <c r="K44" s="289" t="s">
        <v>77</v>
      </c>
      <c r="L44" s="134">
        <v>0.05</v>
      </c>
      <c r="N44" s="260"/>
      <c r="O44" s="261"/>
      <c r="P44" s="261"/>
      <c r="Q44" s="261"/>
      <c r="R44" s="261"/>
      <c r="S44" s="261"/>
      <c r="T44" s="261"/>
      <c r="U44" s="261"/>
      <c r="V44" s="261"/>
      <c r="W44" s="261"/>
      <c r="X44" s="262"/>
    </row>
    <row r="45" spans="2:24" x14ac:dyDescent="0.2">
      <c r="B45" s="183" t="s">
        <v>69</v>
      </c>
      <c r="C45" s="311" t="s">
        <v>203</v>
      </c>
      <c r="D45" s="128">
        <v>0</v>
      </c>
      <c r="E45" s="129">
        <v>0</v>
      </c>
      <c r="F45" s="130">
        <v>0.05</v>
      </c>
      <c r="G45" s="130">
        <v>0.05</v>
      </c>
      <c r="H45" s="131" t="s">
        <v>173</v>
      </c>
      <c r="I45" s="132">
        <f>F45+5%</f>
        <v>0.1</v>
      </c>
      <c r="J45" s="132">
        <f>F45-5%</f>
        <v>0</v>
      </c>
      <c r="K45" s="289" t="s">
        <v>78</v>
      </c>
      <c r="L45" s="134">
        <v>0.05</v>
      </c>
      <c r="N45" s="260"/>
      <c r="O45" s="261"/>
      <c r="P45" s="261"/>
      <c r="Q45" s="261"/>
      <c r="R45" s="261"/>
      <c r="S45" s="261"/>
      <c r="T45" s="261"/>
      <c r="U45" s="261"/>
      <c r="V45" s="261"/>
      <c r="W45" s="261"/>
      <c r="X45" s="262"/>
    </row>
    <row r="46" spans="2:24" x14ac:dyDescent="0.2">
      <c r="B46" s="183" t="s">
        <v>107</v>
      </c>
      <c r="C46" s="311" t="s">
        <v>203</v>
      </c>
      <c r="D46" s="128">
        <v>1.46E-2</v>
      </c>
      <c r="E46" s="129">
        <v>3.2599999999999997E-2</v>
      </c>
      <c r="F46" s="130">
        <v>0.05</v>
      </c>
      <c r="G46" s="130">
        <v>0.05</v>
      </c>
      <c r="H46" s="131" t="s">
        <v>173</v>
      </c>
      <c r="I46" s="132">
        <f>F46+5%</f>
        <v>0.1</v>
      </c>
      <c r="J46" s="132">
        <f>F46-5%</f>
        <v>0</v>
      </c>
      <c r="K46" s="289" t="s">
        <v>78</v>
      </c>
      <c r="L46" s="134">
        <v>0.05</v>
      </c>
      <c r="N46" s="260"/>
      <c r="O46" s="261"/>
      <c r="P46" s="261"/>
      <c r="Q46" s="261"/>
      <c r="R46" s="261"/>
      <c r="S46" s="261"/>
      <c r="T46" s="261"/>
      <c r="U46" s="261"/>
      <c r="V46" s="261"/>
      <c r="W46" s="261"/>
      <c r="X46" s="262"/>
    </row>
    <row r="47" spans="2:24" x14ac:dyDescent="0.2">
      <c r="B47" s="183" t="s">
        <v>70</v>
      </c>
      <c r="C47" s="311" t="s">
        <v>203</v>
      </c>
      <c r="D47" s="128">
        <v>0.1862</v>
      </c>
      <c r="E47" s="129">
        <v>0.14549999999999999</v>
      </c>
      <c r="F47" s="130">
        <v>0.15</v>
      </c>
      <c r="G47" s="130">
        <v>0.12</v>
      </c>
      <c r="H47" s="131" t="s">
        <v>173</v>
      </c>
      <c r="I47" s="132">
        <f>G47+5%</f>
        <v>0.16999999999999998</v>
      </c>
      <c r="J47" s="132">
        <f>G47-5%</f>
        <v>6.9999999999999993E-2</v>
      </c>
      <c r="K47" s="289" t="s">
        <v>78</v>
      </c>
      <c r="L47" s="134">
        <v>0.05</v>
      </c>
      <c r="N47" s="260"/>
      <c r="O47" s="261"/>
      <c r="P47" s="261"/>
      <c r="Q47" s="261"/>
      <c r="R47" s="261"/>
      <c r="S47" s="261"/>
      <c r="T47" s="261"/>
      <c r="U47" s="261"/>
      <c r="V47" s="261"/>
      <c r="W47" s="261"/>
      <c r="X47" s="262"/>
    </row>
    <row r="48" spans="2:24" x14ac:dyDescent="0.2">
      <c r="B48" s="183" t="s">
        <v>71</v>
      </c>
      <c r="C48" s="311" t="s">
        <v>203</v>
      </c>
      <c r="D48" s="128">
        <v>2.8299999999999999E-2</v>
      </c>
      <c r="E48" s="129">
        <v>3.1800000000000002E-2</v>
      </c>
      <c r="F48" s="130">
        <v>0.05</v>
      </c>
      <c r="G48" s="130">
        <v>0.05</v>
      </c>
      <c r="H48" s="131" t="s">
        <v>173</v>
      </c>
      <c r="I48" s="132">
        <f t="shared" ref="I48" si="16">F48+5%</f>
        <v>0.1</v>
      </c>
      <c r="J48" s="132">
        <f t="shared" ref="J48" si="17">F48-5%</f>
        <v>0</v>
      </c>
      <c r="K48" s="294" t="s">
        <v>203</v>
      </c>
      <c r="L48" s="134">
        <v>0.05</v>
      </c>
      <c r="N48" s="260"/>
      <c r="O48" s="261"/>
      <c r="P48" s="261"/>
      <c r="Q48" s="261"/>
      <c r="R48" s="261"/>
      <c r="S48" s="261"/>
      <c r="T48" s="261"/>
      <c r="U48" s="261"/>
      <c r="V48" s="261"/>
      <c r="W48" s="261"/>
      <c r="X48" s="262"/>
    </row>
    <row r="49" spans="2:24" x14ac:dyDescent="0.2">
      <c r="B49" s="183" t="s">
        <v>175</v>
      </c>
      <c r="C49" s="312" t="s">
        <v>203</v>
      </c>
      <c r="D49" s="138">
        <f t="shared" ref="D49:E49" si="18">SUM(D40:D48)</f>
        <v>1.1903000000000001</v>
      </c>
      <c r="E49" s="139">
        <f t="shared" si="18"/>
        <v>1.2024999999999999</v>
      </c>
      <c r="F49" s="140">
        <v>1.2300000000000002</v>
      </c>
      <c r="G49" s="140">
        <f>SUM(G40:G48)</f>
        <v>1.2000000000000004</v>
      </c>
      <c r="H49" s="185" t="s">
        <v>203</v>
      </c>
      <c r="I49" s="185" t="s">
        <v>203</v>
      </c>
      <c r="J49" s="185" t="s">
        <v>203</v>
      </c>
      <c r="K49" s="294" t="s">
        <v>203</v>
      </c>
      <c r="N49" s="260"/>
      <c r="O49" s="261"/>
      <c r="P49" s="261"/>
      <c r="Q49" s="261"/>
      <c r="R49" s="261"/>
      <c r="S49" s="261"/>
      <c r="T49" s="261"/>
      <c r="U49" s="261"/>
      <c r="V49" s="261"/>
      <c r="W49" s="261"/>
      <c r="X49" s="262"/>
    </row>
    <row r="50" spans="2:24" ht="13.5" thickBot="1" x14ac:dyDescent="0.25">
      <c r="B50" s="187" t="s">
        <v>176</v>
      </c>
      <c r="C50" s="313" t="s">
        <v>203</v>
      </c>
      <c r="D50" s="189">
        <v>0.2303</v>
      </c>
      <c r="E50" s="190">
        <v>0.2409</v>
      </c>
      <c r="F50" s="191">
        <v>0.25</v>
      </c>
      <c r="G50" s="191">
        <v>0.25</v>
      </c>
      <c r="H50" s="291" t="s">
        <v>171</v>
      </c>
      <c r="I50" s="292">
        <f t="shared" ref="I50" si="19">F50+6%</f>
        <v>0.31</v>
      </c>
      <c r="J50" s="292">
        <f t="shared" ref="J50" si="20">F50-6%</f>
        <v>0.19</v>
      </c>
      <c r="K50" s="293" t="s">
        <v>79</v>
      </c>
      <c r="L50" s="134">
        <v>0.06</v>
      </c>
      <c r="N50" s="263"/>
      <c r="O50" s="264"/>
      <c r="P50" s="264"/>
      <c r="Q50" s="264"/>
      <c r="R50" s="264"/>
      <c r="S50" s="264"/>
      <c r="T50" s="264"/>
      <c r="U50" s="264"/>
      <c r="V50" s="264"/>
      <c r="W50" s="264"/>
      <c r="X50" s="265"/>
    </row>
    <row r="51" spans="2:24" hidden="1" x14ac:dyDescent="0.2">
      <c r="B51" s="155" t="s">
        <v>112</v>
      </c>
      <c r="C51" s="128"/>
      <c r="D51" s="128"/>
      <c r="E51" s="128"/>
      <c r="F51" s="128"/>
      <c r="G51" s="128"/>
      <c r="H51" s="156"/>
      <c r="I51" s="157"/>
      <c r="J51" s="157"/>
      <c r="K51" s="158"/>
    </row>
    <row r="52" spans="2:24" ht="28.5" hidden="1" x14ac:dyDescent="0.2">
      <c r="B52" s="53" t="s">
        <v>187</v>
      </c>
      <c r="C52" s="171">
        <v>2.3999999999999998E-3</v>
      </c>
      <c r="D52" s="171">
        <v>2.3999999999999998E-3</v>
      </c>
      <c r="E52" s="171">
        <v>2E-3</v>
      </c>
    </row>
    <row r="53" spans="2:24" ht="14.25" x14ac:dyDescent="0.2">
      <c r="B53" s="32"/>
      <c r="C53" s="171"/>
      <c r="D53" s="171"/>
      <c r="E53" s="171"/>
    </row>
    <row r="54" spans="2:24" ht="15" thickBot="1" x14ac:dyDescent="0.25">
      <c r="B54" s="32"/>
      <c r="C54" s="171"/>
      <c r="D54" s="171"/>
      <c r="E54" s="171"/>
    </row>
    <row r="55" spans="2:24" ht="13.5" thickBot="1" x14ac:dyDescent="0.25">
      <c r="B55" s="119" t="s">
        <v>196</v>
      </c>
      <c r="C55" s="251" t="s">
        <v>230</v>
      </c>
      <c r="D55" s="252"/>
      <c r="E55" s="253"/>
    </row>
    <row r="56" spans="2:24" ht="26.25" thickBot="1" x14ac:dyDescent="0.25">
      <c r="B56" s="173" t="s">
        <v>161</v>
      </c>
      <c r="C56" s="174" t="s">
        <v>223</v>
      </c>
      <c r="D56" s="175" t="s">
        <v>226</v>
      </c>
      <c r="E56" s="176" t="s">
        <v>227</v>
      </c>
      <c r="F56" s="174" t="s">
        <v>165</v>
      </c>
      <c r="G56" s="174" t="s">
        <v>235</v>
      </c>
      <c r="H56" s="204" t="s">
        <v>166</v>
      </c>
      <c r="I56" s="175" t="s">
        <v>167</v>
      </c>
      <c r="J56" s="195" t="s">
        <v>203</v>
      </c>
      <c r="K56" s="290" t="s">
        <v>168</v>
      </c>
      <c r="N56" s="255" t="s">
        <v>169</v>
      </c>
      <c r="O56" s="256"/>
      <c r="P56" s="256"/>
      <c r="Q56" s="256"/>
      <c r="R56" s="256"/>
      <c r="S56" s="256"/>
      <c r="T56" s="256"/>
      <c r="U56" s="256"/>
      <c r="V56" s="256"/>
      <c r="W56" s="256"/>
      <c r="X56" s="257"/>
    </row>
    <row r="57" spans="2:24" ht="25.5" x14ac:dyDescent="0.2">
      <c r="B57" s="180" t="s">
        <v>170</v>
      </c>
      <c r="C57" s="311" t="s">
        <v>203</v>
      </c>
      <c r="D57" s="314" t="s">
        <v>203</v>
      </c>
      <c r="E57" s="315" t="s">
        <v>203</v>
      </c>
      <c r="F57" s="208" t="s">
        <v>203</v>
      </c>
      <c r="G57" s="208" t="s">
        <v>203</v>
      </c>
      <c r="H57" s="131" t="s">
        <v>171</v>
      </c>
      <c r="I57" s="185" t="s">
        <v>203</v>
      </c>
      <c r="J57" s="185" t="s">
        <v>203</v>
      </c>
      <c r="K57" s="316" t="s">
        <v>203</v>
      </c>
      <c r="L57" s="134">
        <v>0.06</v>
      </c>
      <c r="N57" s="242" t="s">
        <v>197</v>
      </c>
      <c r="O57" s="258"/>
      <c r="P57" s="258"/>
      <c r="Q57" s="258"/>
      <c r="R57" s="258"/>
      <c r="S57" s="258"/>
      <c r="T57" s="258"/>
      <c r="U57" s="258"/>
      <c r="V57" s="258"/>
      <c r="W57" s="258"/>
      <c r="X57" s="259"/>
    </row>
    <row r="58" spans="2:24" x14ac:dyDescent="0.2">
      <c r="B58" s="183" t="s">
        <v>172</v>
      </c>
      <c r="C58" s="311" t="s">
        <v>203</v>
      </c>
      <c r="D58" s="314" t="s">
        <v>203</v>
      </c>
      <c r="E58" s="315" t="s">
        <v>203</v>
      </c>
      <c r="F58" s="208" t="s">
        <v>203</v>
      </c>
      <c r="G58" s="230">
        <v>1</v>
      </c>
      <c r="H58" s="131" t="s">
        <v>173</v>
      </c>
      <c r="I58" s="167">
        <f>G58+5%</f>
        <v>1.05</v>
      </c>
      <c r="J58" s="167">
        <f>G58-5%</f>
        <v>0.95</v>
      </c>
      <c r="K58" s="316" t="s">
        <v>203</v>
      </c>
      <c r="L58" s="134">
        <v>0.05</v>
      </c>
      <c r="N58" s="260"/>
      <c r="O58" s="261"/>
      <c r="P58" s="261"/>
      <c r="Q58" s="261"/>
      <c r="R58" s="261"/>
      <c r="S58" s="261"/>
      <c r="T58" s="261"/>
      <c r="U58" s="261"/>
      <c r="V58" s="261"/>
      <c r="W58" s="261"/>
      <c r="X58" s="262"/>
    </row>
    <row r="59" spans="2:24" ht="25.5" x14ac:dyDescent="0.2">
      <c r="B59" s="180" t="s">
        <v>174</v>
      </c>
      <c r="C59" s="311" t="s">
        <v>203</v>
      </c>
      <c r="D59" s="314" t="s">
        <v>203</v>
      </c>
      <c r="E59" s="315" t="s">
        <v>203</v>
      </c>
      <c r="F59" s="208" t="s">
        <v>203</v>
      </c>
      <c r="G59" s="230">
        <v>0.06</v>
      </c>
      <c r="H59" s="131" t="s">
        <v>171</v>
      </c>
      <c r="I59" s="167">
        <f>G59+6%</f>
        <v>0.12</v>
      </c>
      <c r="J59" s="167">
        <f>G59-6%</f>
        <v>0</v>
      </c>
      <c r="K59" s="294" t="s">
        <v>203</v>
      </c>
      <c r="L59" s="134">
        <v>0.06</v>
      </c>
      <c r="N59" s="260"/>
      <c r="O59" s="261"/>
      <c r="P59" s="261"/>
      <c r="Q59" s="261"/>
      <c r="R59" s="261"/>
      <c r="S59" s="261"/>
      <c r="T59" s="261"/>
      <c r="U59" s="261"/>
      <c r="V59" s="261"/>
      <c r="W59" s="261"/>
      <c r="X59" s="262"/>
    </row>
    <row r="60" spans="2:24" x14ac:dyDescent="0.2">
      <c r="B60" s="183" t="s">
        <v>70</v>
      </c>
      <c r="C60" s="127">
        <v>1</v>
      </c>
      <c r="D60" s="128">
        <v>1</v>
      </c>
      <c r="E60" s="129">
        <v>1</v>
      </c>
      <c r="F60" s="130">
        <v>0.95</v>
      </c>
      <c r="G60" s="230">
        <v>0.15</v>
      </c>
      <c r="H60" s="131" t="s">
        <v>173</v>
      </c>
      <c r="I60" s="167">
        <f>G60+5%</f>
        <v>0.2</v>
      </c>
      <c r="J60" s="167">
        <f>G60-5%</f>
        <v>9.9999999999999992E-2</v>
      </c>
      <c r="K60" s="289" t="s">
        <v>78</v>
      </c>
      <c r="L60" s="134">
        <v>0.05</v>
      </c>
      <c r="N60" s="260"/>
      <c r="O60" s="261"/>
      <c r="P60" s="261"/>
      <c r="Q60" s="261"/>
      <c r="R60" s="261"/>
      <c r="S60" s="261"/>
      <c r="T60" s="261"/>
      <c r="U60" s="261"/>
      <c r="V60" s="261"/>
      <c r="W60" s="261"/>
      <c r="X60" s="262"/>
    </row>
    <row r="61" spans="2:24" x14ac:dyDescent="0.2">
      <c r="B61" s="183" t="s">
        <v>175</v>
      </c>
      <c r="C61" s="137">
        <f>SUM(C57:C60)</f>
        <v>1</v>
      </c>
      <c r="D61" s="138">
        <f>SUM(D57:D60)</f>
        <v>1</v>
      </c>
      <c r="E61" s="139">
        <f>SUM(E57:E60)</f>
        <v>1</v>
      </c>
      <c r="F61" s="140">
        <v>1</v>
      </c>
      <c r="G61" s="140">
        <f>SUM(G57:G60)</f>
        <v>1.21</v>
      </c>
      <c r="H61" s="185" t="s">
        <v>203</v>
      </c>
      <c r="I61" s="185" t="s">
        <v>203</v>
      </c>
      <c r="J61" s="185" t="s">
        <v>203</v>
      </c>
      <c r="K61" s="294" t="s">
        <v>203</v>
      </c>
      <c r="N61" s="260"/>
      <c r="O61" s="261"/>
      <c r="P61" s="261"/>
      <c r="Q61" s="261"/>
      <c r="R61" s="261"/>
      <c r="S61" s="261"/>
      <c r="T61" s="261"/>
      <c r="U61" s="261"/>
      <c r="V61" s="261"/>
      <c r="W61" s="261"/>
      <c r="X61" s="262"/>
    </row>
    <row r="62" spans="2:24" ht="13.5" thickBot="1" x14ac:dyDescent="0.25">
      <c r="B62" s="187" t="s">
        <v>176</v>
      </c>
      <c r="C62" s="313" t="s">
        <v>203</v>
      </c>
      <c r="D62" s="317" t="s">
        <v>203</v>
      </c>
      <c r="E62" s="318" t="s">
        <v>203</v>
      </c>
      <c r="F62" s="319" t="s">
        <v>203</v>
      </c>
      <c r="G62" s="319" t="s">
        <v>203</v>
      </c>
      <c r="H62" s="291" t="s">
        <v>171</v>
      </c>
      <c r="I62" s="320" t="s">
        <v>203</v>
      </c>
      <c r="J62" s="320" t="s">
        <v>203</v>
      </c>
      <c r="K62" s="302" t="s">
        <v>203</v>
      </c>
      <c r="L62" s="134">
        <v>0.06</v>
      </c>
      <c r="N62" s="263"/>
      <c r="O62" s="264"/>
      <c r="P62" s="264"/>
      <c r="Q62" s="264"/>
      <c r="R62" s="264"/>
      <c r="S62" s="264"/>
      <c r="T62" s="264"/>
      <c r="U62" s="264"/>
      <c r="V62" s="264"/>
      <c r="W62" s="264"/>
      <c r="X62" s="265"/>
    </row>
    <row r="63" spans="2:24" ht="28.5" hidden="1" x14ac:dyDescent="0.2">
      <c r="B63" s="53" t="s">
        <v>187</v>
      </c>
      <c r="C63" s="171">
        <v>1E-3</v>
      </c>
      <c r="D63" s="171">
        <v>1E-3</v>
      </c>
      <c r="E63" s="171">
        <v>1E-3</v>
      </c>
    </row>
    <row r="65" spans="2:24" ht="13.5" thickBot="1" x14ac:dyDescent="0.25"/>
    <row r="66" spans="2:24" ht="13.5" thickBot="1" x14ac:dyDescent="0.25">
      <c r="B66" s="119" t="s">
        <v>97</v>
      </c>
      <c r="C66" s="251" t="s">
        <v>230</v>
      </c>
      <c r="D66" s="252"/>
      <c r="E66" s="253"/>
    </row>
    <row r="67" spans="2:24" ht="26.25" thickBot="1" x14ac:dyDescent="0.25">
      <c r="B67" s="173" t="s">
        <v>161</v>
      </c>
      <c r="C67" s="174" t="s">
        <v>223</v>
      </c>
      <c r="D67" s="175" t="s">
        <v>226</v>
      </c>
      <c r="E67" s="322" t="s">
        <v>203</v>
      </c>
      <c r="F67" s="174" t="s">
        <v>165</v>
      </c>
      <c r="G67" s="174" t="s">
        <v>228</v>
      </c>
      <c r="H67" s="204" t="s">
        <v>166</v>
      </c>
      <c r="I67" s="175" t="s">
        <v>167</v>
      </c>
      <c r="J67" s="195" t="s">
        <v>236</v>
      </c>
      <c r="K67" s="290" t="s">
        <v>168</v>
      </c>
      <c r="N67" s="255" t="s">
        <v>169</v>
      </c>
      <c r="O67" s="256"/>
      <c r="P67" s="256"/>
      <c r="Q67" s="256"/>
      <c r="R67" s="256"/>
      <c r="S67" s="256"/>
      <c r="T67" s="256"/>
      <c r="U67" s="256"/>
      <c r="V67" s="256"/>
      <c r="W67" s="256"/>
      <c r="X67" s="257"/>
    </row>
    <row r="68" spans="2:24" ht="25.5" x14ac:dyDescent="0.2">
      <c r="B68" s="180" t="s">
        <v>170</v>
      </c>
      <c r="C68" s="127">
        <v>0.3624</v>
      </c>
      <c r="D68" s="211" t="s">
        <v>231</v>
      </c>
      <c r="E68" s="323" t="s">
        <v>203</v>
      </c>
      <c r="F68" s="130">
        <v>0.46</v>
      </c>
      <c r="G68" s="130">
        <v>0.46</v>
      </c>
      <c r="H68" s="131" t="s">
        <v>171</v>
      </c>
      <c r="I68" s="132">
        <f>F68+6%</f>
        <v>0.52</v>
      </c>
      <c r="J68" s="132">
        <f>F68-6%</f>
        <v>0.4</v>
      </c>
      <c r="K68" s="288" t="s">
        <v>233</v>
      </c>
      <c r="L68" s="134">
        <v>0.06</v>
      </c>
      <c r="N68" s="242" t="s">
        <v>177</v>
      </c>
      <c r="O68" s="258"/>
      <c r="P68" s="258"/>
      <c r="Q68" s="258"/>
      <c r="R68" s="258"/>
      <c r="S68" s="258"/>
      <c r="T68" s="258"/>
      <c r="U68" s="258"/>
      <c r="V68" s="258"/>
      <c r="W68" s="258"/>
      <c r="X68" s="259"/>
    </row>
    <row r="69" spans="2:24" x14ac:dyDescent="0.2">
      <c r="B69" s="183" t="s">
        <v>172</v>
      </c>
      <c r="C69" s="127">
        <v>0.3367</v>
      </c>
      <c r="D69" s="324" t="s">
        <v>203</v>
      </c>
      <c r="E69" s="323" t="s">
        <v>203</v>
      </c>
      <c r="F69" s="130">
        <v>0.38</v>
      </c>
      <c r="G69" s="130">
        <v>0.38</v>
      </c>
      <c r="H69" s="131" t="s">
        <v>173</v>
      </c>
      <c r="I69" s="132">
        <f>F69+5%</f>
        <v>0.43</v>
      </c>
      <c r="J69" s="132">
        <f>F69-5%</f>
        <v>0.33</v>
      </c>
      <c r="K69" s="321" t="s">
        <v>73</v>
      </c>
      <c r="L69" s="134">
        <v>0.05</v>
      </c>
      <c r="N69" s="260"/>
      <c r="O69" s="261"/>
      <c r="P69" s="261"/>
      <c r="Q69" s="261"/>
      <c r="R69" s="261"/>
      <c r="S69" s="261"/>
      <c r="T69" s="261"/>
      <c r="U69" s="261"/>
      <c r="V69" s="261"/>
      <c r="W69" s="261"/>
      <c r="X69" s="262"/>
    </row>
    <row r="70" spans="2:24" ht="25.5" x14ac:dyDescent="0.2">
      <c r="B70" s="180" t="s">
        <v>174</v>
      </c>
      <c r="C70" s="127">
        <v>0.3392</v>
      </c>
      <c r="D70" s="324" t="s">
        <v>203</v>
      </c>
      <c r="E70" s="323" t="s">
        <v>203</v>
      </c>
      <c r="F70" s="130">
        <v>0.33</v>
      </c>
      <c r="G70" s="130">
        <v>0.33</v>
      </c>
      <c r="H70" s="131" t="s">
        <v>171</v>
      </c>
      <c r="I70" s="132">
        <f t="shared" ref="I70" si="21">F70+6%</f>
        <v>0.39</v>
      </c>
      <c r="J70" s="132">
        <f t="shared" ref="J70" si="22">F70-6%</f>
        <v>0.27</v>
      </c>
      <c r="K70" s="288" t="s">
        <v>74</v>
      </c>
      <c r="L70" s="134">
        <v>0.06</v>
      </c>
      <c r="N70" s="260"/>
      <c r="O70" s="261"/>
      <c r="P70" s="261"/>
      <c r="Q70" s="261"/>
      <c r="R70" s="261"/>
      <c r="S70" s="261"/>
      <c r="T70" s="261"/>
      <c r="U70" s="261"/>
      <c r="V70" s="261"/>
      <c r="W70" s="261"/>
      <c r="X70" s="262"/>
    </row>
    <row r="71" spans="2:24" x14ac:dyDescent="0.2">
      <c r="B71" s="183" t="s">
        <v>70</v>
      </c>
      <c r="C71" s="127">
        <v>0.192</v>
      </c>
      <c r="D71" s="324" t="s">
        <v>203</v>
      </c>
      <c r="E71" s="323" t="s">
        <v>203</v>
      </c>
      <c r="F71" s="130">
        <v>0.15</v>
      </c>
      <c r="G71" s="130">
        <v>0.15</v>
      </c>
      <c r="H71" s="131" t="s">
        <v>173</v>
      </c>
      <c r="I71" s="132">
        <f>IF(F71+5%&gt;20%,20%,F71+5%)</f>
        <v>0.2</v>
      </c>
      <c r="J71" s="132">
        <f>IF(F71+5%&gt;20%,15%,F71-5%)</f>
        <v>9.9999999999999992E-2</v>
      </c>
      <c r="K71" s="289" t="s">
        <v>78</v>
      </c>
      <c r="L71" s="134">
        <v>0.05</v>
      </c>
      <c r="N71" s="260"/>
      <c r="O71" s="261"/>
      <c r="P71" s="261"/>
      <c r="Q71" s="261"/>
      <c r="R71" s="261"/>
      <c r="S71" s="261"/>
      <c r="T71" s="261"/>
      <c r="U71" s="261"/>
      <c r="V71" s="261"/>
      <c r="W71" s="261"/>
      <c r="X71" s="262"/>
    </row>
    <row r="72" spans="2:24" x14ac:dyDescent="0.2">
      <c r="B72" s="183" t="s">
        <v>175</v>
      </c>
      <c r="C72" s="137">
        <f>SUM(C68:C71)</f>
        <v>1.2302999999999999</v>
      </c>
      <c r="D72" s="325" t="s">
        <v>203</v>
      </c>
      <c r="E72" s="326" t="s">
        <v>203</v>
      </c>
      <c r="F72" s="140">
        <v>1.32</v>
      </c>
      <c r="G72" s="140">
        <f>SUM(G68:G71)</f>
        <v>1.32</v>
      </c>
      <c r="H72" s="185" t="s">
        <v>203</v>
      </c>
      <c r="I72" s="185" t="s">
        <v>203</v>
      </c>
      <c r="J72" s="185" t="s">
        <v>203</v>
      </c>
      <c r="K72" s="294" t="s">
        <v>203</v>
      </c>
      <c r="N72" s="260"/>
      <c r="O72" s="261"/>
      <c r="P72" s="261"/>
      <c r="Q72" s="261"/>
      <c r="R72" s="261"/>
      <c r="S72" s="261"/>
      <c r="T72" s="261"/>
      <c r="U72" s="261"/>
      <c r="V72" s="261"/>
      <c r="W72" s="261"/>
      <c r="X72" s="262"/>
    </row>
    <row r="73" spans="2:24" ht="13.5" thickBot="1" x14ac:dyDescent="0.25">
      <c r="B73" s="187" t="s">
        <v>176</v>
      </c>
      <c r="C73" s="188">
        <v>0.85609999999999997</v>
      </c>
      <c r="D73" s="327" t="s">
        <v>203</v>
      </c>
      <c r="E73" s="328" t="s">
        <v>203</v>
      </c>
      <c r="F73" s="191">
        <v>0.22</v>
      </c>
      <c r="G73" s="191">
        <v>0.22</v>
      </c>
      <c r="H73" s="291" t="s">
        <v>171</v>
      </c>
      <c r="I73" s="292">
        <f>G73+6%</f>
        <v>0.28000000000000003</v>
      </c>
      <c r="J73" s="292">
        <f>G73-6%</f>
        <v>0.16</v>
      </c>
      <c r="K73" s="293" t="s">
        <v>79</v>
      </c>
      <c r="L73" s="134">
        <v>0.06</v>
      </c>
      <c r="N73" s="263"/>
      <c r="O73" s="264"/>
      <c r="P73" s="264"/>
      <c r="Q73" s="264"/>
      <c r="R73" s="264"/>
      <c r="S73" s="264"/>
      <c r="T73" s="264"/>
      <c r="U73" s="264"/>
      <c r="V73" s="264"/>
      <c r="W73" s="264"/>
      <c r="X73" s="265"/>
    </row>
    <row r="74" spans="2:24" hidden="1" x14ac:dyDescent="0.2">
      <c r="B74" s="150" t="s">
        <v>112</v>
      </c>
      <c r="C74" s="151"/>
      <c r="D74" s="151"/>
      <c r="E74" s="151"/>
      <c r="F74" s="151"/>
      <c r="G74" s="151"/>
      <c r="H74" s="152"/>
      <c r="I74" s="153"/>
      <c r="J74" s="153"/>
      <c r="K74" s="154"/>
      <c r="P74" s="165"/>
      <c r="Q74" s="165"/>
      <c r="R74" s="165"/>
      <c r="S74" s="165"/>
      <c r="T74" s="165"/>
      <c r="U74" s="165"/>
      <c r="V74" s="165"/>
      <c r="W74" s="165"/>
      <c r="X74" s="166"/>
    </row>
    <row r="75" spans="2:24" ht="28.5" hidden="1" x14ac:dyDescent="0.2">
      <c r="B75" s="53" t="s">
        <v>187</v>
      </c>
      <c r="C75" s="171">
        <v>2E-3</v>
      </c>
    </row>
    <row r="76" spans="2:24" ht="14.25" x14ac:dyDescent="0.2">
      <c r="B76" s="32"/>
      <c r="C76" s="171"/>
    </row>
    <row r="77" spans="2:24" ht="15" thickBot="1" x14ac:dyDescent="0.25">
      <c r="B77" s="32"/>
      <c r="C77" s="171"/>
    </row>
    <row r="78" spans="2:24" ht="13.5" thickBot="1" x14ac:dyDescent="0.25">
      <c r="B78" s="119" t="s">
        <v>201</v>
      </c>
      <c r="C78" s="251" t="s">
        <v>230</v>
      </c>
      <c r="D78" s="252"/>
      <c r="E78" s="253"/>
      <c r="F78" s="80" t="s">
        <v>202</v>
      </c>
    </row>
    <row r="79" spans="2:24" ht="26.25" thickBot="1" x14ac:dyDescent="0.25">
      <c r="B79" s="173" t="s">
        <v>161</v>
      </c>
      <c r="C79" s="174" t="s">
        <v>162</v>
      </c>
      <c r="D79" s="175" t="s">
        <v>163</v>
      </c>
      <c r="E79" s="176" t="s">
        <v>164</v>
      </c>
      <c r="F79" s="174" t="s">
        <v>165</v>
      </c>
      <c r="G79" s="177" t="s">
        <v>228</v>
      </c>
      <c r="H79" s="329" t="s">
        <v>166</v>
      </c>
      <c r="I79" s="175" t="s">
        <v>167</v>
      </c>
      <c r="J79" s="195" t="s">
        <v>203</v>
      </c>
      <c r="K79" s="290" t="s">
        <v>168</v>
      </c>
      <c r="N79" s="255" t="s">
        <v>169</v>
      </c>
      <c r="O79" s="256"/>
      <c r="P79" s="256"/>
      <c r="Q79" s="256"/>
      <c r="R79" s="256"/>
      <c r="S79" s="256"/>
      <c r="T79" s="256"/>
      <c r="U79" s="256"/>
      <c r="V79" s="256"/>
      <c r="W79" s="256"/>
      <c r="X79" s="257"/>
    </row>
    <row r="80" spans="2:24" ht="25.5" x14ac:dyDescent="0.2">
      <c r="B80" s="180" t="s">
        <v>170</v>
      </c>
      <c r="C80" s="211" t="s">
        <v>231</v>
      </c>
      <c r="D80" s="211" t="s">
        <v>231</v>
      </c>
      <c r="E80" s="211" t="s">
        <v>231</v>
      </c>
      <c r="F80" s="130">
        <v>0.99</v>
      </c>
      <c r="G80" s="181">
        <v>0.99</v>
      </c>
      <c r="H80" s="182" t="s">
        <v>171</v>
      </c>
      <c r="I80" s="132">
        <f>F80+6%</f>
        <v>1.05</v>
      </c>
      <c r="J80" s="132">
        <f>F80-6%</f>
        <v>0.92999999999999994</v>
      </c>
      <c r="K80" s="288" t="s">
        <v>233</v>
      </c>
      <c r="L80" s="134">
        <v>0.06</v>
      </c>
      <c r="N80" s="245" t="s">
        <v>207</v>
      </c>
      <c r="O80" s="261"/>
      <c r="P80" s="261"/>
      <c r="Q80" s="261"/>
      <c r="R80" s="261"/>
      <c r="S80" s="261"/>
      <c r="T80" s="261"/>
      <c r="U80" s="261"/>
      <c r="V80" s="261"/>
      <c r="W80" s="261"/>
      <c r="X80" s="262"/>
    </row>
    <row r="81" spans="2:24" x14ac:dyDescent="0.2">
      <c r="B81" s="183" t="s">
        <v>172</v>
      </c>
      <c r="C81" s="311" t="s">
        <v>203</v>
      </c>
      <c r="D81" s="314" t="s">
        <v>203</v>
      </c>
      <c r="E81" s="315" t="s">
        <v>203</v>
      </c>
      <c r="F81" s="130">
        <v>0.3</v>
      </c>
      <c r="G81" s="181">
        <v>0.3</v>
      </c>
      <c r="H81" s="182" t="s">
        <v>173</v>
      </c>
      <c r="I81" s="132">
        <f>F81+5%</f>
        <v>0.35</v>
      </c>
      <c r="J81" s="132">
        <f>F81-5%</f>
        <v>0.25</v>
      </c>
      <c r="K81" s="289" t="s">
        <v>73</v>
      </c>
      <c r="L81" s="134">
        <v>0.05</v>
      </c>
      <c r="N81" s="260"/>
      <c r="O81" s="261"/>
      <c r="P81" s="261"/>
      <c r="Q81" s="261"/>
      <c r="R81" s="261"/>
      <c r="S81" s="261"/>
      <c r="T81" s="261"/>
      <c r="U81" s="261"/>
      <c r="V81" s="261"/>
      <c r="W81" s="261"/>
      <c r="X81" s="262"/>
    </row>
    <row r="82" spans="2:24" ht="25.5" x14ac:dyDescent="0.2">
      <c r="B82" s="180" t="s">
        <v>174</v>
      </c>
      <c r="C82" s="311" t="s">
        <v>203</v>
      </c>
      <c r="D82" s="314" t="s">
        <v>203</v>
      </c>
      <c r="E82" s="315" t="s">
        <v>203</v>
      </c>
      <c r="F82" s="130">
        <v>0.06</v>
      </c>
      <c r="G82" s="181">
        <v>0.06</v>
      </c>
      <c r="H82" s="182" t="s">
        <v>171</v>
      </c>
      <c r="I82" s="132">
        <f t="shared" ref="I82:I85" si="23">F82+6%</f>
        <v>0.12</v>
      </c>
      <c r="J82" s="132">
        <f t="shared" ref="J82:J85" si="24">F82-6%</f>
        <v>0</v>
      </c>
      <c r="K82" s="289" t="s">
        <v>74</v>
      </c>
      <c r="L82" s="134">
        <v>0.06</v>
      </c>
      <c r="N82" s="260"/>
      <c r="O82" s="261"/>
      <c r="P82" s="261"/>
      <c r="Q82" s="261"/>
      <c r="R82" s="261"/>
      <c r="S82" s="261"/>
      <c r="T82" s="261"/>
      <c r="U82" s="261"/>
      <c r="V82" s="261"/>
      <c r="W82" s="261"/>
      <c r="X82" s="262"/>
    </row>
    <row r="83" spans="2:24" x14ac:dyDescent="0.2">
      <c r="B83" s="183" t="s">
        <v>70</v>
      </c>
      <c r="C83" s="311" t="s">
        <v>203</v>
      </c>
      <c r="D83" s="314" t="s">
        <v>203</v>
      </c>
      <c r="E83" s="315" t="s">
        <v>203</v>
      </c>
      <c r="F83" s="130">
        <v>0.15</v>
      </c>
      <c r="G83" s="181">
        <v>0.15</v>
      </c>
      <c r="H83" s="182" t="s">
        <v>173</v>
      </c>
      <c r="I83" s="132">
        <f>F83+5%</f>
        <v>0.2</v>
      </c>
      <c r="J83" s="132">
        <f>F83-5%</f>
        <v>9.9999999999999992E-2</v>
      </c>
      <c r="K83" s="289" t="s">
        <v>78</v>
      </c>
      <c r="L83" s="134">
        <v>0.05</v>
      </c>
      <c r="N83" s="260"/>
      <c r="O83" s="261"/>
      <c r="P83" s="261"/>
      <c r="Q83" s="261"/>
      <c r="R83" s="261"/>
      <c r="S83" s="261"/>
      <c r="T83" s="261"/>
      <c r="U83" s="261"/>
      <c r="V83" s="261"/>
      <c r="W83" s="261"/>
      <c r="X83" s="262"/>
    </row>
    <row r="84" spans="2:24" x14ac:dyDescent="0.2">
      <c r="B84" s="183" t="s">
        <v>175</v>
      </c>
      <c r="C84" s="312" t="s">
        <v>203</v>
      </c>
      <c r="D84" s="331" t="s">
        <v>203</v>
      </c>
      <c r="E84" s="332" t="s">
        <v>203</v>
      </c>
      <c r="F84" s="140">
        <f>SUM(F80:F83)</f>
        <v>1.5</v>
      </c>
      <c r="G84" s="140">
        <f>SUM(G80:G83)</f>
        <v>1.5</v>
      </c>
      <c r="H84" s="184" t="s">
        <v>203</v>
      </c>
      <c r="I84" s="185" t="s">
        <v>203</v>
      </c>
      <c r="J84" s="185" t="s">
        <v>203</v>
      </c>
      <c r="K84" s="294" t="s">
        <v>203</v>
      </c>
      <c r="N84" s="260"/>
      <c r="O84" s="261"/>
      <c r="P84" s="261"/>
      <c r="Q84" s="261"/>
      <c r="R84" s="261"/>
      <c r="S84" s="261"/>
      <c r="T84" s="261"/>
      <c r="U84" s="261"/>
      <c r="V84" s="261"/>
      <c r="W84" s="261"/>
      <c r="X84" s="262"/>
    </row>
    <row r="85" spans="2:24" ht="13.5" thickBot="1" x14ac:dyDescent="0.25">
      <c r="B85" s="187" t="s">
        <v>176</v>
      </c>
      <c r="C85" s="313" t="s">
        <v>203</v>
      </c>
      <c r="D85" s="317" t="s">
        <v>203</v>
      </c>
      <c r="E85" s="318" t="s">
        <v>203</v>
      </c>
      <c r="F85" s="191">
        <v>0.3</v>
      </c>
      <c r="G85" s="192">
        <v>0.3</v>
      </c>
      <c r="H85" s="330" t="s">
        <v>171</v>
      </c>
      <c r="I85" s="292">
        <f t="shared" si="23"/>
        <v>0.36</v>
      </c>
      <c r="J85" s="292">
        <f t="shared" si="24"/>
        <v>0.24</v>
      </c>
      <c r="K85" s="293" t="s">
        <v>79</v>
      </c>
      <c r="L85" s="134">
        <v>0.06</v>
      </c>
      <c r="N85" s="263"/>
      <c r="O85" s="264"/>
      <c r="P85" s="264"/>
      <c r="Q85" s="264"/>
      <c r="R85" s="264"/>
      <c r="S85" s="264"/>
      <c r="T85" s="264"/>
      <c r="U85" s="264"/>
      <c r="V85" s="264"/>
      <c r="W85" s="264"/>
      <c r="X85" s="265"/>
    </row>
    <row r="86" spans="2:24" ht="28.5" hidden="1" x14ac:dyDescent="0.2">
      <c r="B86" s="53" t="s">
        <v>187</v>
      </c>
      <c r="C86" s="171">
        <v>2E-3</v>
      </c>
      <c r="D86" s="171">
        <v>2E-3</v>
      </c>
      <c r="E86" s="171">
        <v>1.5E-3</v>
      </c>
      <c r="F86" s="194">
        <v>1.5E-3</v>
      </c>
    </row>
    <row r="88" spans="2:24" ht="15" thickBot="1" x14ac:dyDescent="0.25">
      <c r="B88" s="32"/>
      <c r="C88" s="171"/>
      <c r="F88" s="194"/>
    </row>
    <row r="89" spans="2:24" ht="13.5" thickBot="1" x14ac:dyDescent="0.25">
      <c r="B89" s="119" t="s">
        <v>206</v>
      </c>
      <c r="C89" s="251" t="s">
        <v>230</v>
      </c>
      <c r="D89" s="252"/>
      <c r="E89" s="253"/>
      <c r="F89" s="80" t="s">
        <v>202</v>
      </c>
    </row>
    <row r="90" spans="2:24" ht="26.25" thickBot="1" x14ac:dyDescent="0.25">
      <c r="B90" s="173" t="s">
        <v>161</v>
      </c>
      <c r="C90" s="174" t="s">
        <v>220</v>
      </c>
      <c r="D90" s="175" t="s">
        <v>221</v>
      </c>
      <c r="E90" s="176" t="s">
        <v>222</v>
      </c>
      <c r="F90" s="174" t="s">
        <v>165</v>
      </c>
      <c r="G90" s="174" t="s">
        <v>228</v>
      </c>
      <c r="H90" s="196" t="s">
        <v>166</v>
      </c>
      <c r="I90" s="197" t="s">
        <v>167</v>
      </c>
      <c r="J90" s="198" t="s">
        <v>203</v>
      </c>
      <c r="K90" s="199" t="s">
        <v>168</v>
      </c>
      <c r="N90" s="255" t="s">
        <v>169</v>
      </c>
      <c r="O90" s="256"/>
      <c r="P90" s="256"/>
      <c r="Q90" s="256"/>
      <c r="R90" s="256"/>
      <c r="S90" s="256"/>
      <c r="T90" s="256"/>
      <c r="U90" s="256"/>
      <c r="V90" s="256"/>
      <c r="W90" s="256"/>
      <c r="X90" s="257"/>
    </row>
    <row r="91" spans="2:24" ht="25.5" x14ac:dyDescent="0.2">
      <c r="B91" s="180" t="s">
        <v>170</v>
      </c>
      <c r="C91" s="211" t="s">
        <v>231</v>
      </c>
      <c r="D91" s="211" t="s">
        <v>231</v>
      </c>
      <c r="E91" s="211" t="s">
        <v>231</v>
      </c>
      <c r="F91" s="130">
        <v>0.06</v>
      </c>
      <c r="G91" s="181">
        <v>0.06</v>
      </c>
      <c r="H91" s="200" t="s">
        <v>171</v>
      </c>
      <c r="I91" s="201">
        <f>G91+6%</f>
        <v>0.12</v>
      </c>
      <c r="J91" s="201">
        <f>F91-6%</f>
        <v>0</v>
      </c>
      <c r="K91" s="333" t="s">
        <v>233</v>
      </c>
      <c r="L91" s="134">
        <v>0.06</v>
      </c>
      <c r="N91" s="245" t="s">
        <v>209</v>
      </c>
      <c r="O91" s="246"/>
      <c r="P91" s="246"/>
      <c r="Q91" s="246"/>
      <c r="R91" s="246"/>
      <c r="S91" s="246"/>
      <c r="T91" s="246"/>
      <c r="U91" s="246"/>
      <c r="V91" s="246"/>
      <c r="W91" s="246"/>
      <c r="X91" s="247"/>
    </row>
    <row r="92" spans="2:24" x14ac:dyDescent="0.2">
      <c r="B92" s="183" t="s">
        <v>172</v>
      </c>
      <c r="C92" s="311" t="s">
        <v>203</v>
      </c>
      <c r="D92" s="314" t="s">
        <v>203</v>
      </c>
      <c r="E92" s="315" t="s">
        <v>203</v>
      </c>
      <c r="F92" s="130">
        <v>0.3</v>
      </c>
      <c r="G92" s="181">
        <v>0.3</v>
      </c>
      <c r="H92" s="182" t="s">
        <v>173</v>
      </c>
      <c r="I92" s="132">
        <f>F92+5%</f>
        <v>0.35</v>
      </c>
      <c r="J92" s="132">
        <f>F92-5%</f>
        <v>0.25</v>
      </c>
      <c r="K92" s="289" t="s">
        <v>73</v>
      </c>
      <c r="L92" s="134">
        <v>0.05</v>
      </c>
      <c r="N92" s="245"/>
      <c r="O92" s="246"/>
      <c r="P92" s="246"/>
      <c r="Q92" s="246"/>
      <c r="R92" s="246"/>
      <c r="S92" s="246"/>
      <c r="T92" s="246"/>
      <c r="U92" s="246"/>
      <c r="V92" s="246"/>
      <c r="W92" s="246"/>
      <c r="X92" s="247"/>
    </row>
    <row r="93" spans="2:24" ht="25.5" x14ac:dyDescent="0.2">
      <c r="B93" s="180" t="s">
        <v>174</v>
      </c>
      <c r="C93" s="311" t="s">
        <v>203</v>
      </c>
      <c r="D93" s="314" t="s">
        <v>203</v>
      </c>
      <c r="E93" s="315" t="s">
        <v>203</v>
      </c>
      <c r="F93" s="130">
        <v>0.7</v>
      </c>
      <c r="G93" s="181">
        <v>0.7</v>
      </c>
      <c r="H93" s="182" t="s">
        <v>171</v>
      </c>
      <c r="I93" s="132">
        <f>F93+6%</f>
        <v>0.76</v>
      </c>
      <c r="J93" s="132">
        <f t="shared" ref="J93" si="25">F93-6%</f>
        <v>0.6399999999999999</v>
      </c>
      <c r="K93" s="289" t="s">
        <v>74</v>
      </c>
      <c r="L93" s="134">
        <v>0.06</v>
      </c>
      <c r="N93" s="245"/>
      <c r="O93" s="246"/>
      <c r="P93" s="246"/>
      <c r="Q93" s="246"/>
      <c r="R93" s="246"/>
      <c r="S93" s="246"/>
      <c r="T93" s="246"/>
      <c r="U93" s="246"/>
      <c r="V93" s="246"/>
      <c r="W93" s="246"/>
      <c r="X93" s="247"/>
    </row>
    <row r="94" spans="2:24" x14ac:dyDescent="0.2">
      <c r="B94" s="183" t="s">
        <v>70</v>
      </c>
      <c r="C94" s="311" t="s">
        <v>203</v>
      </c>
      <c r="D94" s="314" t="s">
        <v>203</v>
      </c>
      <c r="E94" s="315" t="s">
        <v>203</v>
      </c>
      <c r="F94" s="130">
        <v>0.11</v>
      </c>
      <c r="G94" s="181">
        <v>0.11</v>
      </c>
      <c r="H94" s="182" t="s">
        <v>173</v>
      </c>
      <c r="I94" s="132">
        <f>IF(F94+5%&gt;20%,20%,F94+5%)</f>
        <v>0.16</v>
      </c>
      <c r="J94" s="132">
        <f>IF(F94+5%&gt;20%,15%,F94-5%)</f>
        <v>0.06</v>
      </c>
      <c r="K94" s="289" t="s">
        <v>78</v>
      </c>
      <c r="L94" s="134">
        <v>0.05</v>
      </c>
      <c r="N94" s="245"/>
      <c r="O94" s="246"/>
      <c r="P94" s="246"/>
      <c r="Q94" s="246"/>
      <c r="R94" s="246"/>
      <c r="S94" s="246"/>
      <c r="T94" s="246"/>
      <c r="U94" s="246"/>
      <c r="V94" s="246"/>
      <c r="W94" s="246"/>
      <c r="X94" s="247"/>
    </row>
    <row r="95" spans="2:24" x14ac:dyDescent="0.2">
      <c r="B95" s="183" t="s">
        <v>175</v>
      </c>
      <c r="C95" s="312" t="s">
        <v>203</v>
      </c>
      <c r="D95" s="331" t="s">
        <v>203</v>
      </c>
      <c r="E95" s="332" t="s">
        <v>203</v>
      </c>
      <c r="F95" s="140">
        <f>SUM(F91:F94)</f>
        <v>1.1700000000000002</v>
      </c>
      <c r="G95" s="140">
        <f>SUM(G91:G94)</f>
        <v>1.1700000000000002</v>
      </c>
      <c r="H95" s="184" t="s">
        <v>203</v>
      </c>
      <c r="I95" s="185" t="s">
        <v>203</v>
      </c>
      <c r="J95" s="185" t="s">
        <v>203</v>
      </c>
      <c r="K95" s="294" t="s">
        <v>203</v>
      </c>
      <c r="N95" s="245"/>
      <c r="O95" s="246"/>
      <c r="P95" s="246"/>
      <c r="Q95" s="246"/>
      <c r="R95" s="246"/>
      <c r="S95" s="246"/>
      <c r="T95" s="246"/>
      <c r="U95" s="246"/>
      <c r="V95" s="246"/>
      <c r="W95" s="246"/>
      <c r="X95" s="247"/>
    </row>
    <row r="96" spans="2:24" ht="13.5" thickBot="1" x14ac:dyDescent="0.25">
      <c r="B96" s="187" t="s">
        <v>176</v>
      </c>
      <c r="C96" s="313" t="s">
        <v>203</v>
      </c>
      <c r="D96" s="317" t="s">
        <v>203</v>
      </c>
      <c r="E96" s="318" t="s">
        <v>203</v>
      </c>
      <c r="F96" s="191">
        <v>0.08</v>
      </c>
      <c r="G96" s="192">
        <v>0.08</v>
      </c>
      <c r="H96" s="330" t="s">
        <v>171</v>
      </c>
      <c r="I96" s="292">
        <f t="shared" ref="I96" si="26">F96+6%</f>
        <v>0.14000000000000001</v>
      </c>
      <c r="J96" s="292">
        <f t="shared" ref="J96" si="27">F96-6%</f>
        <v>2.0000000000000004E-2</v>
      </c>
      <c r="K96" s="293" t="s">
        <v>79</v>
      </c>
      <c r="L96" s="134">
        <v>0.06</v>
      </c>
      <c r="N96" s="248"/>
      <c r="O96" s="249"/>
      <c r="P96" s="249"/>
      <c r="Q96" s="249"/>
      <c r="R96" s="249"/>
      <c r="S96" s="249"/>
      <c r="T96" s="249"/>
      <c r="U96" s="249"/>
      <c r="V96" s="249"/>
      <c r="W96" s="249"/>
      <c r="X96" s="250"/>
    </row>
    <row r="97" spans="2:24" ht="28.5" hidden="1" x14ac:dyDescent="0.2">
      <c r="B97" s="53" t="s">
        <v>187</v>
      </c>
      <c r="C97" s="171">
        <v>2E-3</v>
      </c>
      <c r="D97" s="171">
        <v>2E-3</v>
      </c>
      <c r="E97" s="171">
        <v>2E-3</v>
      </c>
      <c r="F97" s="194">
        <v>1.5E-3</v>
      </c>
    </row>
    <row r="99" spans="2:24" ht="13.5" thickBot="1" x14ac:dyDescent="0.25"/>
    <row r="100" spans="2:24" ht="13.5" thickBot="1" x14ac:dyDescent="0.25">
      <c r="B100" s="119" t="s">
        <v>204</v>
      </c>
      <c r="C100" s="251" t="s">
        <v>230</v>
      </c>
      <c r="D100" s="252"/>
      <c r="E100" s="253"/>
      <c r="F100" s="80" t="s">
        <v>205</v>
      </c>
    </row>
    <row r="101" spans="2:24" ht="26.25" thickBot="1" x14ac:dyDescent="0.25">
      <c r="B101" s="173" t="s">
        <v>161</v>
      </c>
      <c r="C101" s="174" t="s">
        <v>220</v>
      </c>
      <c r="D101" s="175" t="s">
        <v>221</v>
      </c>
      <c r="E101" s="176" t="s">
        <v>222</v>
      </c>
      <c r="F101" s="174" t="s">
        <v>165</v>
      </c>
      <c r="G101" s="177" t="s">
        <v>228</v>
      </c>
      <c r="H101" s="329" t="s">
        <v>166</v>
      </c>
      <c r="I101" s="175" t="s">
        <v>167</v>
      </c>
      <c r="J101" s="195" t="s">
        <v>203</v>
      </c>
      <c r="K101" s="290" t="s">
        <v>168</v>
      </c>
      <c r="N101" s="255" t="s">
        <v>169</v>
      </c>
      <c r="O101" s="256"/>
      <c r="P101" s="256"/>
      <c r="Q101" s="256"/>
      <c r="R101" s="256"/>
      <c r="S101" s="256"/>
      <c r="T101" s="256"/>
      <c r="U101" s="256"/>
      <c r="V101" s="256"/>
      <c r="W101" s="256"/>
      <c r="X101" s="257"/>
    </row>
    <row r="102" spans="2:24" ht="25.5" x14ac:dyDescent="0.2">
      <c r="B102" s="180" t="s">
        <v>170</v>
      </c>
      <c r="C102" s="211" t="s">
        <v>231</v>
      </c>
      <c r="D102" s="211" t="s">
        <v>231</v>
      </c>
      <c r="E102" s="211" t="s">
        <v>231</v>
      </c>
      <c r="F102" s="130">
        <v>0.19</v>
      </c>
      <c r="G102" s="181">
        <v>0.19</v>
      </c>
      <c r="H102" s="182" t="s">
        <v>171</v>
      </c>
      <c r="I102" s="132">
        <f>F102+6%</f>
        <v>0.25</v>
      </c>
      <c r="J102" s="132">
        <f>F102-6%</f>
        <v>0.13</v>
      </c>
      <c r="K102" s="288" t="s">
        <v>233</v>
      </c>
      <c r="L102" s="134">
        <v>0.06</v>
      </c>
      <c r="N102" s="245" t="s">
        <v>208</v>
      </c>
      <c r="O102" s="261"/>
      <c r="P102" s="261"/>
      <c r="Q102" s="261"/>
      <c r="R102" s="261"/>
      <c r="S102" s="261"/>
      <c r="T102" s="261"/>
      <c r="U102" s="261"/>
      <c r="V102" s="261"/>
      <c r="W102" s="261"/>
      <c r="X102" s="262"/>
    </row>
    <row r="103" spans="2:24" x14ac:dyDescent="0.2">
      <c r="B103" s="183" t="s">
        <v>172</v>
      </c>
      <c r="C103" s="311" t="s">
        <v>203</v>
      </c>
      <c r="D103" s="314" t="s">
        <v>203</v>
      </c>
      <c r="E103" s="315" t="s">
        <v>203</v>
      </c>
      <c r="F103" s="130">
        <v>0.3</v>
      </c>
      <c r="G103" s="181">
        <v>0.3</v>
      </c>
      <c r="H103" s="182" t="s">
        <v>173</v>
      </c>
      <c r="I103" s="132">
        <f>F103+5%</f>
        <v>0.35</v>
      </c>
      <c r="J103" s="132">
        <f>F103-5%</f>
        <v>0.25</v>
      </c>
      <c r="K103" s="289" t="s">
        <v>73</v>
      </c>
      <c r="L103" s="134">
        <v>0.05</v>
      </c>
      <c r="N103" s="260"/>
      <c r="O103" s="261"/>
      <c r="P103" s="261"/>
      <c r="Q103" s="261"/>
      <c r="R103" s="261"/>
      <c r="S103" s="261"/>
      <c r="T103" s="261"/>
      <c r="U103" s="261"/>
      <c r="V103" s="261"/>
      <c r="W103" s="261"/>
      <c r="X103" s="262"/>
    </row>
    <row r="104" spans="2:24" ht="25.5" x14ac:dyDescent="0.2">
      <c r="B104" s="180" t="s">
        <v>174</v>
      </c>
      <c r="C104" s="311" t="s">
        <v>203</v>
      </c>
      <c r="D104" s="314" t="s">
        <v>203</v>
      </c>
      <c r="E104" s="315" t="s">
        <v>203</v>
      </c>
      <c r="F104" s="130">
        <v>0.5</v>
      </c>
      <c r="G104" s="181">
        <v>0.5</v>
      </c>
      <c r="H104" s="182" t="s">
        <v>171</v>
      </c>
      <c r="I104" s="132">
        <f t="shared" ref="I104" si="28">F104+6%</f>
        <v>0.56000000000000005</v>
      </c>
      <c r="J104" s="132">
        <f t="shared" ref="J104" si="29">F104-6%</f>
        <v>0.44</v>
      </c>
      <c r="K104" s="289" t="s">
        <v>74</v>
      </c>
      <c r="L104" s="134">
        <v>0.06</v>
      </c>
      <c r="N104" s="260"/>
      <c r="O104" s="261"/>
      <c r="P104" s="261"/>
      <c r="Q104" s="261"/>
      <c r="R104" s="261"/>
      <c r="S104" s="261"/>
      <c r="T104" s="261"/>
      <c r="U104" s="261"/>
      <c r="V104" s="261"/>
      <c r="W104" s="261"/>
      <c r="X104" s="262"/>
    </row>
    <row r="105" spans="2:24" x14ac:dyDescent="0.2">
      <c r="B105" s="183" t="s">
        <v>70</v>
      </c>
      <c r="C105" s="311" t="s">
        <v>203</v>
      </c>
      <c r="D105" s="314" t="s">
        <v>203</v>
      </c>
      <c r="E105" s="315" t="s">
        <v>203</v>
      </c>
      <c r="F105" s="130">
        <v>0.15</v>
      </c>
      <c r="G105" s="181">
        <v>0.15</v>
      </c>
      <c r="H105" s="182" t="s">
        <v>173</v>
      </c>
      <c r="I105" s="132">
        <f>G105+5%</f>
        <v>0.2</v>
      </c>
      <c r="J105" s="132">
        <f>G105-5%</f>
        <v>9.9999999999999992E-2</v>
      </c>
      <c r="K105" s="289" t="s">
        <v>78</v>
      </c>
      <c r="L105" s="134">
        <v>0.05</v>
      </c>
      <c r="N105" s="260"/>
      <c r="O105" s="261"/>
      <c r="P105" s="261"/>
      <c r="Q105" s="261"/>
      <c r="R105" s="261"/>
      <c r="S105" s="261"/>
      <c r="T105" s="261"/>
      <c r="U105" s="261"/>
      <c r="V105" s="261"/>
      <c r="W105" s="261"/>
      <c r="X105" s="262"/>
    </row>
    <row r="106" spans="2:24" x14ac:dyDescent="0.2">
      <c r="B106" s="183" t="s">
        <v>175</v>
      </c>
      <c r="C106" s="312" t="s">
        <v>203</v>
      </c>
      <c r="D106" s="331" t="s">
        <v>203</v>
      </c>
      <c r="E106" s="332" t="s">
        <v>203</v>
      </c>
      <c r="F106" s="140">
        <f>SUM(F102:F105)</f>
        <v>1.1399999999999999</v>
      </c>
      <c r="G106" s="140">
        <f>SUM(G102:G105)</f>
        <v>1.1399999999999999</v>
      </c>
      <c r="H106" s="184" t="s">
        <v>203</v>
      </c>
      <c r="I106" s="185" t="s">
        <v>203</v>
      </c>
      <c r="J106" s="185" t="s">
        <v>203</v>
      </c>
      <c r="K106" s="294" t="s">
        <v>203</v>
      </c>
      <c r="N106" s="260"/>
      <c r="O106" s="261"/>
      <c r="P106" s="261"/>
      <c r="Q106" s="261"/>
      <c r="R106" s="261"/>
      <c r="S106" s="261"/>
      <c r="T106" s="261"/>
      <c r="U106" s="261"/>
      <c r="V106" s="261"/>
      <c r="W106" s="261"/>
      <c r="X106" s="262"/>
    </row>
    <row r="107" spans="2:24" ht="36.75" customHeight="1" thickBot="1" x14ac:dyDescent="0.25">
      <c r="B107" s="187" t="s">
        <v>176</v>
      </c>
      <c r="C107" s="313" t="s">
        <v>203</v>
      </c>
      <c r="D107" s="317" t="s">
        <v>203</v>
      </c>
      <c r="E107" s="318" t="s">
        <v>203</v>
      </c>
      <c r="F107" s="191">
        <v>0.25</v>
      </c>
      <c r="G107" s="192">
        <v>0.25</v>
      </c>
      <c r="H107" s="330" t="s">
        <v>171</v>
      </c>
      <c r="I107" s="292">
        <f t="shared" ref="I107" si="30">F107+6%</f>
        <v>0.31</v>
      </c>
      <c r="J107" s="292">
        <f t="shared" ref="J107" si="31">F107-6%</f>
        <v>0.19</v>
      </c>
      <c r="K107" s="293" t="s">
        <v>79</v>
      </c>
      <c r="L107" s="134">
        <v>0.06</v>
      </c>
      <c r="N107" s="263"/>
      <c r="O107" s="264"/>
      <c r="P107" s="264"/>
      <c r="Q107" s="264"/>
      <c r="R107" s="264"/>
      <c r="S107" s="264"/>
      <c r="T107" s="264"/>
      <c r="U107" s="264"/>
      <c r="V107" s="264"/>
      <c r="W107" s="264"/>
      <c r="X107" s="265"/>
    </row>
    <row r="108" spans="2:24" ht="28.5" hidden="1" x14ac:dyDescent="0.2">
      <c r="B108" s="53" t="s">
        <v>187</v>
      </c>
      <c r="C108" s="171">
        <v>2.3999999999999998E-3</v>
      </c>
      <c r="D108" s="171">
        <v>2.3999999999999998E-3</v>
      </c>
      <c r="E108" s="171">
        <v>2E-3</v>
      </c>
      <c r="F108" s="194">
        <v>1.5E-3</v>
      </c>
    </row>
    <row r="110" spans="2:24" ht="13.5" thickBot="1" x14ac:dyDescent="0.25"/>
    <row r="111" spans="2:24" ht="13.5" thickBot="1" x14ac:dyDescent="0.25">
      <c r="B111" s="119" t="s">
        <v>180</v>
      </c>
      <c r="C111" s="251" t="s">
        <v>230</v>
      </c>
      <c r="D111" s="252"/>
      <c r="E111" s="253"/>
    </row>
    <row r="112" spans="2:24" ht="26.25" customHeight="1" thickBot="1" x14ac:dyDescent="0.25">
      <c r="B112" s="173" t="s">
        <v>161</v>
      </c>
      <c r="C112" s="174" t="s">
        <v>180</v>
      </c>
      <c r="D112" s="195" t="s">
        <v>203</v>
      </c>
      <c r="E112" s="322" t="s">
        <v>236</v>
      </c>
      <c r="F112" s="174" t="s">
        <v>165</v>
      </c>
      <c r="G112" s="174" t="s">
        <v>228</v>
      </c>
      <c r="H112" s="204" t="s">
        <v>166</v>
      </c>
      <c r="I112" s="334" t="s">
        <v>167</v>
      </c>
      <c r="J112" s="335" t="s">
        <v>237</v>
      </c>
      <c r="K112" s="290" t="s">
        <v>168</v>
      </c>
      <c r="N112" s="255" t="s">
        <v>169</v>
      </c>
      <c r="O112" s="256"/>
      <c r="P112" s="256"/>
      <c r="Q112" s="256"/>
      <c r="R112" s="256"/>
      <c r="S112" s="256"/>
      <c r="T112" s="256"/>
      <c r="U112" s="256"/>
      <c r="V112" s="256"/>
      <c r="W112" s="256"/>
      <c r="X112" s="257"/>
    </row>
    <row r="113" spans="2:24" ht="25.5" customHeight="1" x14ac:dyDescent="0.2">
      <c r="B113" s="180" t="s">
        <v>170</v>
      </c>
      <c r="C113" s="127">
        <v>0.80530000000000002</v>
      </c>
      <c r="D113" s="324" t="s">
        <v>203</v>
      </c>
      <c r="E113" s="323" t="s">
        <v>203</v>
      </c>
      <c r="F113" s="130">
        <v>0.81</v>
      </c>
      <c r="G113" s="130">
        <v>0.95</v>
      </c>
      <c r="H113" s="131" t="s">
        <v>171</v>
      </c>
      <c r="I113" s="132">
        <f>G113+6%</f>
        <v>1.01</v>
      </c>
      <c r="J113" s="132">
        <f>G113-6%</f>
        <v>0.8899999999999999</v>
      </c>
      <c r="K113" s="288" t="s">
        <v>130</v>
      </c>
      <c r="L113" s="134">
        <v>0.06</v>
      </c>
      <c r="N113" s="242" t="s">
        <v>129</v>
      </c>
      <c r="O113" s="243"/>
      <c r="P113" s="243"/>
      <c r="Q113" s="243"/>
      <c r="R113" s="243"/>
      <c r="S113" s="243"/>
      <c r="T113" s="243"/>
      <c r="U113" s="243"/>
      <c r="V113" s="243"/>
      <c r="W113" s="243"/>
      <c r="X113" s="244"/>
    </row>
    <row r="114" spans="2:24" ht="14.25" customHeight="1" x14ac:dyDescent="0.2">
      <c r="B114" s="183" t="s">
        <v>172</v>
      </c>
      <c r="C114" s="127">
        <v>0.20880000000000001</v>
      </c>
      <c r="D114" s="324" t="s">
        <v>203</v>
      </c>
      <c r="E114" s="323" t="s">
        <v>203</v>
      </c>
      <c r="F114" s="130">
        <v>0.2</v>
      </c>
      <c r="G114" s="130">
        <v>0.3</v>
      </c>
      <c r="H114" s="131" t="s">
        <v>173</v>
      </c>
      <c r="I114" s="132">
        <f>F114+5%</f>
        <v>0.25</v>
      </c>
      <c r="J114" s="132">
        <f>F114-5%</f>
        <v>0.15000000000000002</v>
      </c>
      <c r="K114" s="289" t="s">
        <v>73</v>
      </c>
      <c r="L114" s="134">
        <v>0.05</v>
      </c>
      <c r="N114" s="245"/>
      <c r="O114" s="246"/>
      <c r="P114" s="246"/>
      <c r="Q114" s="246"/>
      <c r="R114" s="246"/>
      <c r="S114" s="246"/>
      <c r="T114" s="246"/>
      <c r="U114" s="246"/>
      <c r="V114" s="246"/>
      <c r="W114" s="246"/>
      <c r="X114" s="247"/>
    </row>
    <row r="115" spans="2:24" ht="25.5" x14ac:dyDescent="0.2">
      <c r="B115" s="180" t="s">
        <v>174</v>
      </c>
      <c r="C115" s="127">
        <v>0.14729999999999999</v>
      </c>
      <c r="D115" s="324" t="s">
        <v>203</v>
      </c>
      <c r="E115" s="323" t="s">
        <v>203</v>
      </c>
      <c r="F115" s="130">
        <v>0.15</v>
      </c>
      <c r="G115" s="130">
        <v>0.06</v>
      </c>
      <c r="H115" s="131" t="s">
        <v>171</v>
      </c>
      <c r="I115" s="132">
        <f>G115+6%</f>
        <v>0.12</v>
      </c>
      <c r="J115" s="132">
        <f>G115-6%</f>
        <v>0</v>
      </c>
      <c r="K115" s="289" t="s">
        <v>74</v>
      </c>
      <c r="L115" s="134">
        <v>0.06</v>
      </c>
      <c r="N115" s="245"/>
      <c r="O115" s="246"/>
      <c r="P115" s="246"/>
      <c r="Q115" s="246"/>
      <c r="R115" s="246"/>
      <c r="S115" s="246"/>
      <c r="T115" s="246"/>
      <c r="U115" s="246"/>
      <c r="V115" s="246"/>
      <c r="W115" s="246"/>
      <c r="X115" s="247"/>
    </row>
    <row r="116" spans="2:24" ht="25.5" x14ac:dyDescent="0.2">
      <c r="B116" s="180" t="s">
        <v>67</v>
      </c>
      <c r="C116" s="127">
        <v>0</v>
      </c>
      <c r="D116" s="324" t="s">
        <v>203</v>
      </c>
      <c r="E116" s="323" t="s">
        <v>203</v>
      </c>
      <c r="F116" s="130">
        <v>0.05</v>
      </c>
      <c r="G116" s="130">
        <v>0.05</v>
      </c>
      <c r="H116" s="131" t="s">
        <v>173</v>
      </c>
      <c r="I116" s="132">
        <f t="shared" ref="I116:I117" si="32">F116+5%</f>
        <v>0.1</v>
      </c>
      <c r="J116" s="132">
        <f>G116-5%</f>
        <v>0</v>
      </c>
      <c r="K116" s="288" t="s">
        <v>76</v>
      </c>
      <c r="L116" s="134"/>
      <c r="N116" s="245"/>
      <c r="O116" s="246"/>
      <c r="P116" s="246"/>
      <c r="Q116" s="246"/>
      <c r="R116" s="246"/>
      <c r="S116" s="246"/>
      <c r="T116" s="246"/>
      <c r="U116" s="246"/>
      <c r="V116" s="246"/>
      <c r="W116" s="246"/>
      <c r="X116" s="247"/>
    </row>
    <row r="117" spans="2:24" ht="14.25" customHeight="1" x14ac:dyDescent="0.2">
      <c r="B117" s="180" t="s">
        <v>68</v>
      </c>
      <c r="C117" s="127">
        <v>0</v>
      </c>
      <c r="D117" s="324" t="s">
        <v>203</v>
      </c>
      <c r="E117" s="323" t="s">
        <v>203</v>
      </c>
      <c r="F117" s="130">
        <v>0.05</v>
      </c>
      <c r="G117" s="130">
        <v>0.05</v>
      </c>
      <c r="H117" s="131" t="s">
        <v>173</v>
      </c>
      <c r="I117" s="132">
        <f t="shared" si="32"/>
        <v>0.1</v>
      </c>
      <c r="J117" s="132">
        <f t="shared" ref="J117" si="33">F117-5%</f>
        <v>0</v>
      </c>
      <c r="K117" s="289" t="s">
        <v>77</v>
      </c>
      <c r="L117" s="134"/>
      <c r="N117" s="245"/>
      <c r="O117" s="246"/>
      <c r="P117" s="246"/>
      <c r="Q117" s="246"/>
      <c r="R117" s="246"/>
      <c r="S117" s="246"/>
      <c r="T117" s="246"/>
      <c r="U117" s="246"/>
      <c r="V117" s="246"/>
      <c r="W117" s="246"/>
      <c r="X117" s="247"/>
    </row>
    <row r="118" spans="2:24" ht="14.25" customHeight="1" x14ac:dyDescent="0.2">
      <c r="B118" s="183" t="s">
        <v>69</v>
      </c>
      <c r="C118" s="127">
        <v>0</v>
      </c>
      <c r="D118" s="324" t="s">
        <v>203</v>
      </c>
      <c r="E118" s="323" t="s">
        <v>203</v>
      </c>
      <c r="F118" s="130">
        <v>0.05</v>
      </c>
      <c r="G118" s="130">
        <v>0.05</v>
      </c>
      <c r="H118" s="131" t="s">
        <v>173</v>
      </c>
      <c r="I118" s="132">
        <f>F118+5%</f>
        <v>0.1</v>
      </c>
      <c r="J118" s="132">
        <f>F118-5%</f>
        <v>0</v>
      </c>
      <c r="K118" s="289" t="s">
        <v>78</v>
      </c>
      <c r="L118" s="134"/>
      <c r="N118" s="245"/>
      <c r="O118" s="246"/>
      <c r="P118" s="246"/>
      <c r="Q118" s="246"/>
      <c r="R118" s="246"/>
      <c r="S118" s="246"/>
      <c r="T118" s="246"/>
      <c r="U118" s="246"/>
      <c r="V118" s="246"/>
      <c r="W118" s="246"/>
      <c r="X118" s="247"/>
    </row>
    <row r="119" spans="2:24" ht="14.25" customHeight="1" x14ac:dyDescent="0.2">
      <c r="B119" s="183" t="s">
        <v>107</v>
      </c>
      <c r="C119" s="127">
        <v>0</v>
      </c>
      <c r="D119" s="324" t="s">
        <v>203</v>
      </c>
      <c r="E119" s="323" t="s">
        <v>203</v>
      </c>
      <c r="F119" s="130">
        <v>0.05</v>
      </c>
      <c r="G119" s="130">
        <v>0.05</v>
      </c>
      <c r="H119" s="131" t="s">
        <v>173</v>
      </c>
      <c r="I119" s="132">
        <f>F119+5%</f>
        <v>0.1</v>
      </c>
      <c r="J119" s="132">
        <f>F119-5%</f>
        <v>0</v>
      </c>
      <c r="K119" s="289" t="s">
        <v>78</v>
      </c>
      <c r="L119" s="134">
        <v>0.05</v>
      </c>
      <c r="N119" s="245"/>
      <c r="O119" s="246"/>
      <c r="P119" s="246"/>
      <c r="Q119" s="246"/>
      <c r="R119" s="246"/>
      <c r="S119" s="246"/>
      <c r="T119" s="246"/>
      <c r="U119" s="246"/>
      <c r="V119" s="246"/>
      <c r="W119" s="246"/>
      <c r="X119" s="247"/>
    </row>
    <row r="120" spans="2:24" ht="14.25" customHeight="1" x14ac:dyDescent="0.2">
      <c r="B120" s="183" t="s">
        <v>70</v>
      </c>
      <c r="C120" s="127">
        <v>5.3499999999999999E-2</v>
      </c>
      <c r="D120" s="324" t="s">
        <v>203</v>
      </c>
      <c r="E120" s="323" t="s">
        <v>203</v>
      </c>
      <c r="F120" s="130">
        <v>0.05</v>
      </c>
      <c r="G120" s="130">
        <v>0.12</v>
      </c>
      <c r="H120" s="131" t="s">
        <v>173</v>
      </c>
      <c r="I120" s="132">
        <f>G120+5%</f>
        <v>0.16999999999999998</v>
      </c>
      <c r="J120" s="132">
        <f>G120-5%</f>
        <v>6.9999999999999993E-2</v>
      </c>
      <c r="K120" s="289" t="s">
        <v>78</v>
      </c>
      <c r="L120" s="134"/>
      <c r="N120" s="245"/>
      <c r="O120" s="246"/>
      <c r="P120" s="246"/>
      <c r="Q120" s="246"/>
      <c r="R120" s="246"/>
      <c r="S120" s="246"/>
      <c r="T120" s="246"/>
      <c r="U120" s="246"/>
      <c r="V120" s="246"/>
      <c r="W120" s="246"/>
      <c r="X120" s="247"/>
    </row>
    <row r="121" spans="2:24" ht="14.25" customHeight="1" x14ac:dyDescent="0.2">
      <c r="B121" s="183" t="s">
        <v>71</v>
      </c>
      <c r="C121" s="127">
        <v>0</v>
      </c>
      <c r="D121" s="324" t="s">
        <v>203</v>
      </c>
      <c r="E121" s="323" t="s">
        <v>203</v>
      </c>
      <c r="F121" s="130">
        <v>0.05</v>
      </c>
      <c r="G121" s="130">
        <v>0.05</v>
      </c>
      <c r="H121" s="131" t="s">
        <v>173</v>
      </c>
      <c r="I121" s="132">
        <f t="shared" ref="I121" si="34">F121+5%</f>
        <v>0.1</v>
      </c>
      <c r="J121" s="132">
        <f t="shared" ref="J121" si="35">F121-5%</f>
        <v>0</v>
      </c>
      <c r="K121" s="294" t="s">
        <v>203</v>
      </c>
      <c r="N121" s="245"/>
      <c r="O121" s="246"/>
      <c r="P121" s="246"/>
      <c r="Q121" s="246"/>
      <c r="R121" s="246"/>
      <c r="S121" s="246"/>
      <c r="T121" s="246"/>
      <c r="U121" s="246"/>
      <c r="V121" s="246"/>
      <c r="W121" s="246"/>
      <c r="X121" s="247"/>
    </row>
    <row r="122" spans="2:24" ht="14.25" customHeight="1" x14ac:dyDescent="0.2">
      <c r="B122" s="183" t="s">
        <v>175</v>
      </c>
      <c r="C122" s="137">
        <f>SUM(C113:C121)</f>
        <v>1.2149000000000001</v>
      </c>
      <c r="D122" s="325" t="s">
        <v>203</v>
      </c>
      <c r="E122" s="326" t="s">
        <v>203</v>
      </c>
      <c r="F122" s="140">
        <v>1.8000000000000003</v>
      </c>
      <c r="G122" s="140">
        <f>SUM(G113:G121)</f>
        <v>1.6800000000000004</v>
      </c>
      <c r="H122" s="185" t="s">
        <v>203</v>
      </c>
      <c r="I122" s="185" t="s">
        <v>203</v>
      </c>
      <c r="J122" s="185" t="s">
        <v>203</v>
      </c>
      <c r="K122" s="294" t="s">
        <v>203</v>
      </c>
      <c r="L122" s="134">
        <v>0.06</v>
      </c>
      <c r="N122" s="245"/>
      <c r="O122" s="246"/>
      <c r="P122" s="246"/>
      <c r="Q122" s="246"/>
      <c r="R122" s="246"/>
      <c r="S122" s="246"/>
      <c r="T122" s="246"/>
      <c r="U122" s="246"/>
      <c r="V122" s="246"/>
      <c r="W122" s="246"/>
      <c r="X122" s="247"/>
    </row>
    <row r="123" spans="2:24" ht="15" customHeight="1" thickBot="1" x14ac:dyDescent="0.25">
      <c r="B123" s="187" t="s">
        <v>176</v>
      </c>
      <c r="C123" s="188">
        <v>0.29449999999999998</v>
      </c>
      <c r="D123" s="327" t="s">
        <v>203</v>
      </c>
      <c r="E123" s="328" t="s">
        <v>203</v>
      </c>
      <c r="F123" s="191">
        <v>0.3</v>
      </c>
      <c r="G123" s="191">
        <v>0.3</v>
      </c>
      <c r="H123" s="291" t="s">
        <v>171</v>
      </c>
      <c r="I123" s="292">
        <f t="shared" ref="I123" si="36">F123+6%</f>
        <v>0.36</v>
      </c>
      <c r="J123" s="292">
        <f t="shared" ref="J123" si="37">F123-6%</f>
        <v>0.24</v>
      </c>
      <c r="K123" s="293" t="s">
        <v>79</v>
      </c>
      <c r="N123" s="248"/>
      <c r="O123" s="249"/>
      <c r="P123" s="249"/>
      <c r="Q123" s="249"/>
      <c r="R123" s="249"/>
      <c r="S123" s="249"/>
      <c r="T123" s="249"/>
      <c r="U123" s="249"/>
      <c r="V123" s="249"/>
      <c r="W123" s="249"/>
      <c r="X123" s="250"/>
    </row>
    <row r="124" spans="2:24" ht="29.25" hidden="1" thickBot="1" x14ac:dyDescent="0.25">
      <c r="B124" s="53" t="s">
        <v>187</v>
      </c>
      <c r="C124" s="171">
        <v>2E-3</v>
      </c>
    </row>
    <row r="126" spans="2:24" ht="13.5" thickBot="1" x14ac:dyDescent="0.25"/>
    <row r="127" spans="2:24" ht="13.5" thickBot="1" x14ac:dyDescent="0.25">
      <c r="B127" s="119" t="s">
        <v>181</v>
      </c>
      <c r="C127" s="251" t="s">
        <v>230</v>
      </c>
      <c r="D127" s="252"/>
      <c r="E127" s="253"/>
    </row>
    <row r="128" spans="2:24" ht="26.25" thickBot="1" x14ac:dyDescent="0.25">
      <c r="B128" s="173" t="s">
        <v>161</v>
      </c>
      <c r="C128" s="174" t="s">
        <v>181</v>
      </c>
      <c r="D128" s="195" t="s">
        <v>203</v>
      </c>
      <c r="E128" s="322" t="s">
        <v>236</v>
      </c>
      <c r="F128" s="174" t="s">
        <v>165</v>
      </c>
      <c r="G128" s="174" t="s">
        <v>228</v>
      </c>
      <c r="H128" s="204" t="s">
        <v>166</v>
      </c>
      <c r="I128" s="175" t="s">
        <v>167</v>
      </c>
      <c r="J128" s="195" t="s">
        <v>237</v>
      </c>
      <c r="K128" s="290" t="s">
        <v>168</v>
      </c>
      <c r="N128" s="255" t="s">
        <v>169</v>
      </c>
      <c r="O128" s="256"/>
      <c r="P128" s="256"/>
      <c r="Q128" s="256"/>
      <c r="R128" s="256"/>
      <c r="S128" s="256"/>
      <c r="T128" s="256"/>
      <c r="U128" s="256"/>
      <c r="V128" s="256"/>
      <c r="W128" s="256"/>
      <c r="X128" s="257"/>
    </row>
    <row r="129" spans="2:24" ht="25.5" x14ac:dyDescent="0.2">
      <c r="B129" s="180" t="s">
        <v>170</v>
      </c>
      <c r="C129" s="127">
        <v>0.8296</v>
      </c>
      <c r="D129" s="324" t="s">
        <v>203</v>
      </c>
      <c r="E129" s="323" t="s">
        <v>203</v>
      </c>
      <c r="F129" s="130">
        <v>0.8</v>
      </c>
      <c r="G129" s="130">
        <v>0.94</v>
      </c>
      <c r="H129" s="131" t="s">
        <v>171</v>
      </c>
      <c r="I129" s="132">
        <f>G129+6%</f>
        <v>1</v>
      </c>
      <c r="J129" s="132">
        <f>G129-6%</f>
        <v>0.87999999999999989</v>
      </c>
      <c r="K129" s="288" t="s">
        <v>178</v>
      </c>
      <c r="L129" s="134">
        <v>0.06</v>
      </c>
      <c r="N129" s="242" t="s">
        <v>53</v>
      </c>
      <c r="O129" s="243"/>
      <c r="P129" s="243"/>
      <c r="Q129" s="243"/>
      <c r="R129" s="243"/>
      <c r="S129" s="243"/>
      <c r="T129" s="243"/>
      <c r="U129" s="243"/>
      <c r="V129" s="243"/>
      <c r="W129" s="243"/>
      <c r="X129" s="244"/>
    </row>
    <row r="130" spans="2:24" x14ac:dyDescent="0.2">
      <c r="B130" s="183" t="s">
        <v>172</v>
      </c>
      <c r="C130" s="127">
        <v>0.25159999999999999</v>
      </c>
      <c r="D130" s="324" t="s">
        <v>203</v>
      </c>
      <c r="E130" s="323" t="s">
        <v>203</v>
      </c>
      <c r="F130" s="130">
        <v>0.25</v>
      </c>
      <c r="G130" s="130">
        <v>0.25</v>
      </c>
      <c r="H130" s="131" t="s">
        <v>173</v>
      </c>
      <c r="I130" s="132">
        <f>F130+5%</f>
        <v>0.3</v>
      </c>
      <c r="J130" s="132">
        <f>F130-5%</f>
        <v>0.2</v>
      </c>
      <c r="K130" s="289" t="s">
        <v>73</v>
      </c>
      <c r="L130" s="134">
        <v>0.05</v>
      </c>
      <c r="N130" s="245"/>
      <c r="O130" s="246"/>
      <c r="P130" s="246"/>
      <c r="Q130" s="246"/>
      <c r="R130" s="246"/>
      <c r="S130" s="246"/>
      <c r="T130" s="246"/>
      <c r="U130" s="246"/>
      <c r="V130" s="246"/>
      <c r="W130" s="246"/>
      <c r="X130" s="247"/>
    </row>
    <row r="131" spans="2:24" ht="25.5" x14ac:dyDescent="0.2">
      <c r="B131" s="180" t="s">
        <v>174</v>
      </c>
      <c r="C131" s="127">
        <v>0.1404</v>
      </c>
      <c r="D131" s="324" t="s">
        <v>203</v>
      </c>
      <c r="E131" s="323" t="s">
        <v>203</v>
      </c>
      <c r="F131" s="130">
        <v>0.14000000000000001</v>
      </c>
      <c r="G131" s="130">
        <v>0.14000000000000001</v>
      </c>
      <c r="H131" s="131" t="s">
        <v>171</v>
      </c>
      <c r="I131" s="132">
        <f t="shared" ref="I131" si="38">F131+6%</f>
        <v>0.2</v>
      </c>
      <c r="J131" s="132">
        <f t="shared" ref="J131" si="39">F131-6%</f>
        <v>8.0000000000000016E-2</v>
      </c>
      <c r="K131" s="289" t="s">
        <v>74</v>
      </c>
      <c r="L131" s="134">
        <v>0.06</v>
      </c>
      <c r="N131" s="245"/>
      <c r="O131" s="246"/>
      <c r="P131" s="246"/>
      <c r="Q131" s="246"/>
      <c r="R131" s="246"/>
      <c r="S131" s="246"/>
      <c r="T131" s="246"/>
      <c r="U131" s="246"/>
      <c r="V131" s="246"/>
      <c r="W131" s="246"/>
      <c r="X131" s="247"/>
    </row>
    <row r="132" spans="2:24" x14ac:dyDescent="0.2">
      <c r="B132" s="183" t="s">
        <v>70</v>
      </c>
      <c r="C132" s="127">
        <v>0.1497</v>
      </c>
      <c r="D132" s="324" t="s">
        <v>203</v>
      </c>
      <c r="E132" s="323" t="s">
        <v>203</v>
      </c>
      <c r="F132" s="130">
        <v>0.15</v>
      </c>
      <c r="G132" s="130">
        <v>0.15</v>
      </c>
      <c r="H132" s="131" t="s">
        <v>173</v>
      </c>
      <c r="I132" s="167">
        <f>F132+5%</f>
        <v>0.2</v>
      </c>
      <c r="J132" s="167">
        <f>F132-5%</f>
        <v>9.9999999999999992E-2</v>
      </c>
      <c r="K132" s="289" t="s">
        <v>78</v>
      </c>
      <c r="L132" s="134">
        <v>0.05</v>
      </c>
      <c r="N132" s="245"/>
      <c r="O132" s="246"/>
      <c r="P132" s="246"/>
      <c r="Q132" s="246"/>
      <c r="R132" s="246"/>
      <c r="S132" s="246"/>
      <c r="T132" s="246"/>
      <c r="U132" s="246"/>
      <c r="V132" s="246"/>
      <c r="W132" s="246"/>
      <c r="X132" s="247"/>
    </row>
    <row r="133" spans="2:24" x14ac:dyDescent="0.2">
      <c r="B133" s="183" t="s">
        <v>175</v>
      </c>
      <c r="C133" s="137">
        <f>SUM(C129:C132)</f>
        <v>1.3713</v>
      </c>
      <c r="D133" s="325" t="s">
        <v>203</v>
      </c>
      <c r="E133" s="326" t="s">
        <v>203</v>
      </c>
      <c r="F133" s="140">
        <v>1</v>
      </c>
      <c r="G133" s="140">
        <f>SUM(G129:G132)</f>
        <v>1.48</v>
      </c>
      <c r="H133" s="185" t="s">
        <v>203</v>
      </c>
      <c r="I133" s="185" t="s">
        <v>203</v>
      </c>
      <c r="J133" s="185" t="s">
        <v>203</v>
      </c>
      <c r="K133" s="294" t="s">
        <v>203</v>
      </c>
      <c r="N133" s="245"/>
      <c r="O133" s="246"/>
      <c r="P133" s="246"/>
      <c r="Q133" s="246"/>
      <c r="R133" s="246"/>
      <c r="S133" s="246"/>
      <c r="T133" s="246"/>
      <c r="U133" s="246"/>
      <c r="V133" s="246"/>
      <c r="W133" s="246"/>
      <c r="X133" s="247"/>
    </row>
    <row r="134" spans="2:24" ht="13.5" thickBot="1" x14ac:dyDescent="0.25">
      <c r="B134" s="187" t="s">
        <v>176</v>
      </c>
      <c r="C134" s="188">
        <v>0.2354</v>
      </c>
      <c r="D134" s="327" t="s">
        <v>203</v>
      </c>
      <c r="E134" s="328" t="s">
        <v>203</v>
      </c>
      <c r="F134" s="191">
        <v>0.24</v>
      </c>
      <c r="G134" s="191">
        <v>0.24</v>
      </c>
      <c r="H134" s="291" t="s">
        <v>171</v>
      </c>
      <c r="I134" s="292">
        <f t="shared" ref="I134" si="40">F134+6%</f>
        <v>0.3</v>
      </c>
      <c r="J134" s="292">
        <f t="shared" ref="J134" si="41">F134-6%</f>
        <v>0.18</v>
      </c>
      <c r="K134" s="293" t="s">
        <v>79</v>
      </c>
      <c r="L134" s="134">
        <v>0.06</v>
      </c>
      <c r="N134" s="248"/>
      <c r="O134" s="249"/>
      <c r="P134" s="249"/>
      <c r="Q134" s="249"/>
      <c r="R134" s="249"/>
      <c r="S134" s="249"/>
      <c r="T134" s="249"/>
      <c r="U134" s="249"/>
      <c r="V134" s="249"/>
      <c r="W134" s="249"/>
      <c r="X134" s="250"/>
    </row>
    <row r="135" spans="2:24" ht="28.5" hidden="1" x14ac:dyDescent="0.2">
      <c r="B135" s="53" t="s">
        <v>187</v>
      </c>
      <c r="C135" s="171">
        <v>1.5E-3</v>
      </c>
    </row>
    <row r="137" spans="2:24" ht="13.5" thickBot="1" x14ac:dyDescent="0.25"/>
    <row r="138" spans="2:24" ht="13.5" thickBot="1" x14ac:dyDescent="0.25">
      <c r="B138" s="119" t="s">
        <v>182</v>
      </c>
      <c r="C138" s="251" t="s">
        <v>230</v>
      </c>
      <c r="D138" s="252"/>
      <c r="E138" s="253"/>
    </row>
    <row r="139" spans="2:24" ht="26.25" thickBot="1" x14ac:dyDescent="0.25">
      <c r="B139" s="173" t="s">
        <v>161</v>
      </c>
      <c r="C139" s="174" t="s">
        <v>182</v>
      </c>
      <c r="D139" s="195" t="s">
        <v>203</v>
      </c>
      <c r="E139" s="322" t="s">
        <v>236</v>
      </c>
      <c r="F139" s="174" t="s">
        <v>165</v>
      </c>
      <c r="G139" s="174" t="s">
        <v>228</v>
      </c>
      <c r="H139" s="204" t="s">
        <v>166</v>
      </c>
      <c r="I139" s="175" t="s">
        <v>167</v>
      </c>
      <c r="J139" s="195" t="s">
        <v>237</v>
      </c>
      <c r="K139" s="290" t="s">
        <v>168</v>
      </c>
      <c r="N139" s="255" t="s">
        <v>169</v>
      </c>
      <c r="O139" s="256"/>
      <c r="P139" s="256"/>
      <c r="Q139" s="256"/>
      <c r="R139" s="256"/>
      <c r="S139" s="256"/>
      <c r="T139" s="256"/>
      <c r="U139" s="256"/>
      <c r="V139" s="256"/>
      <c r="W139" s="256"/>
      <c r="X139" s="257"/>
    </row>
    <row r="140" spans="2:24" ht="25.5" x14ac:dyDescent="0.2">
      <c r="B140" s="180" t="s">
        <v>170</v>
      </c>
      <c r="C140" s="127">
        <v>0.17080000000000001</v>
      </c>
      <c r="D140" s="324" t="s">
        <v>203</v>
      </c>
      <c r="E140" s="323" t="s">
        <v>203</v>
      </c>
      <c r="F140" s="130">
        <v>0.17</v>
      </c>
      <c r="G140" s="130">
        <v>0.2</v>
      </c>
      <c r="H140" s="131" t="s">
        <v>171</v>
      </c>
      <c r="I140" s="132">
        <f>G140+6%</f>
        <v>0.26</v>
      </c>
      <c r="J140" s="132">
        <f>G140-6%</f>
        <v>0.14000000000000001</v>
      </c>
      <c r="K140" s="288" t="s">
        <v>183</v>
      </c>
      <c r="L140" s="134">
        <v>0.06</v>
      </c>
      <c r="N140" s="242" t="s">
        <v>54</v>
      </c>
      <c r="O140" s="243"/>
      <c r="P140" s="243"/>
      <c r="Q140" s="243"/>
      <c r="R140" s="243"/>
      <c r="S140" s="243"/>
      <c r="T140" s="243"/>
      <c r="U140" s="243"/>
      <c r="V140" s="243"/>
      <c r="W140" s="243"/>
      <c r="X140" s="244"/>
    </row>
    <row r="141" spans="2:24" x14ac:dyDescent="0.2">
      <c r="B141" s="183" t="s">
        <v>172</v>
      </c>
      <c r="C141" s="127">
        <v>0.25990000000000002</v>
      </c>
      <c r="D141" s="324" t="s">
        <v>203</v>
      </c>
      <c r="E141" s="323" t="s">
        <v>203</v>
      </c>
      <c r="F141" s="130">
        <v>0.26</v>
      </c>
      <c r="G141" s="130">
        <v>0.25</v>
      </c>
      <c r="H141" s="131" t="s">
        <v>173</v>
      </c>
      <c r="I141" s="132">
        <f>G141+5%</f>
        <v>0.3</v>
      </c>
      <c r="J141" s="132">
        <f>G141-5%</f>
        <v>0.2</v>
      </c>
      <c r="K141" s="289" t="s">
        <v>184</v>
      </c>
      <c r="L141" s="134">
        <v>0.05</v>
      </c>
      <c r="N141" s="245"/>
      <c r="O141" s="246"/>
      <c r="P141" s="246"/>
      <c r="Q141" s="246"/>
      <c r="R141" s="246"/>
      <c r="S141" s="246"/>
      <c r="T141" s="246"/>
      <c r="U141" s="246"/>
      <c r="V141" s="246"/>
      <c r="W141" s="246"/>
      <c r="X141" s="247"/>
    </row>
    <row r="142" spans="2:24" ht="25.5" x14ac:dyDescent="0.2">
      <c r="B142" s="180" t="s">
        <v>174</v>
      </c>
      <c r="C142" s="127">
        <v>0.33689999999999998</v>
      </c>
      <c r="D142" s="324" t="s">
        <v>203</v>
      </c>
      <c r="E142" s="323" t="s">
        <v>203</v>
      </c>
      <c r="F142" s="130">
        <v>0.34</v>
      </c>
      <c r="G142" s="130">
        <v>0.34</v>
      </c>
      <c r="H142" s="131" t="s">
        <v>171</v>
      </c>
      <c r="I142" s="132">
        <f>G142+6%</f>
        <v>0.4</v>
      </c>
      <c r="J142" s="132">
        <f>G142-6%</f>
        <v>0.28000000000000003</v>
      </c>
      <c r="K142" s="289" t="s">
        <v>184</v>
      </c>
      <c r="L142" s="134">
        <v>0.06</v>
      </c>
      <c r="N142" s="245"/>
      <c r="O142" s="246"/>
      <c r="P142" s="246"/>
      <c r="Q142" s="246"/>
      <c r="R142" s="246"/>
      <c r="S142" s="246"/>
      <c r="T142" s="246"/>
      <c r="U142" s="246"/>
      <c r="V142" s="246"/>
      <c r="W142" s="246"/>
      <c r="X142" s="247"/>
    </row>
    <row r="143" spans="2:24" x14ac:dyDescent="0.2">
      <c r="B143" s="183" t="s">
        <v>70</v>
      </c>
      <c r="C143" s="127">
        <v>0.23269999999999999</v>
      </c>
      <c r="D143" s="324" t="s">
        <v>203</v>
      </c>
      <c r="E143" s="323" t="s">
        <v>203</v>
      </c>
      <c r="F143" s="130">
        <v>0.15</v>
      </c>
      <c r="G143" s="130">
        <v>0.21</v>
      </c>
      <c r="H143" s="131" t="s">
        <v>173</v>
      </c>
      <c r="I143" s="167">
        <f>G143+5%</f>
        <v>0.26</v>
      </c>
      <c r="J143" s="167">
        <f>G143-5%</f>
        <v>0.15999999999999998</v>
      </c>
      <c r="K143" s="289" t="s">
        <v>78</v>
      </c>
      <c r="L143" s="134">
        <v>0.05</v>
      </c>
      <c r="N143" s="245"/>
      <c r="O143" s="246"/>
      <c r="P143" s="246"/>
      <c r="Q143" s="246"/>
      <c r="R143" s="246"/>
      <c r="S143" s="246"/>
      <c r="T143" s="246"/>
      <c r="U143" s="246"/>
      <c r="V143" s="246"/>
      <c r="W143" s="246"/>
      <c r="X143" s="247"/>
    </row>
    <row r="144" spans="2:24" x14ac:dyDescent="0.2">
      <c r="B144" s="183" t="s">
        <v>175</v>
      </c>
      <c r="C144" s="137">
        <f>SUM(C140:C143)</f>
        <v>1.0003</v>
      </c>
      <c r="D144" s="325" t="s">
        <v>203</v>
      </c>
      <c r="E144" s="326" t="s">
        <v>203</v>
      </c>
      <c r="F144" s="140">
        <v>1</v>
      </c>
      <c r="G144" s="140">
        <f>SUM(G140:G143)</f>
        <v>1</v>
      </c>
      <c r="H144" s="185" t="s">
        <v>203</v>
      </c>
      <c r="I144" s="185" t="s">
        <v>203</v>
      </c>
      <c r="J144" s="185" t="s">
        <v>203</v>
      </c>
      <c r="K144" s="294" t="s">
        <v>203</v>
      </c>
      <c r="N144" s="245"/>
      <c r="O144" s="246"/>
      <c r="P144" s="246"/>
      <c r="Q144" s="246"/>
      <c r="R144" s="246"/>
      <c r="S144" s="246"/>
      <c r="T144" s="246"/>
      <c r="U144" s="246"/>
      <c r="V144" s="246"/>
      <c r="W144" s="246"/>
      <c r="X144" s="247"/>
    </row>
    <row r="145" spans="2:24" ht="13.5" thickBot="1" x14ac:dyDescent="0.25">
      <c r="B145" s="187" t="s">
        <v>176</v>
      </c>
      <c r="C145" s="188">
        <v>0.81200000000000006</v>
      </c>
      <c r="D145" s="327" t="s">
        <v>203</v>
      </c>
      <c r="E145" s="328" t="s">
        <v>203</v>
      </c>
      <c r="F145" s="191">
        <v>0.81</v>
      </c>
      <c r="G145" s="191">
        <v>0.81</v>
      </c>
      <c r="H145" s="291" t="s">
        <v>171</v>
      </c>
      <c r="I145" s="292">
        <f t="shared" ref="I145" si="42">F145+6%</f>
        <v>0.87000000000000011</v>
      </c>
      <c r="J145" s="292">
        <f t="shared" ref="J145" si="43">F145-6%</f>
        <v>0.75</v>
      </c>
      <c r="K145" s="293" t="s">
        <v>79</v>
      </c>
      <c r="L145" s="134">
        <v>0.06</v>
      </c>
      <c r="N145" s="248"/>
      <c r="O145" s="249"/>
      <c r="P145" s="249"/>
      <c r="Q145" s="249"/>
      <c r="R145" s="249"/>
      <c r="S145" s="249"/>
      <c r="T145" s="249"/>
      <c r="U145" s="249"/>
      <c r="V145" s="249"/>
      <c r="W145" s="249"/>
      <c r="X145" s="250"/>
    </row>
    <row r="146" spans="2:24" ht="28.5" hidden="1" x14ac:dyDescent="0.2">
      <c r="B146" s="53" t="s">
        <v>187</v>
      </c>
      <c r="C146" s="170">
        <v>2.5000000000000001E-3</v>
      </c>
    </row>
    <row r="10000" spans="52:52" x14ac:dyDescent="0.2">
      <c r="AZ10000" s="80">
        <v>12</v>
      </c>
    </row>
  </sheetData>
  <mergeCells count="35">
    <mergeCell ref="C100:E100"/>
    <mergeCell ref="C89:E89"/>
    <mergeCell ref="N90:X90"/>
    <mergeCell ref="C38:E38"/>
    <mergeCell ref="N39:X39"/>
    <mergeCell ref="N40:X50"/>
    <mergeCell ref="C78:E78"/>
    <mergeCell ref="N79:X79"/>
    <mergeCell ref="N80:X85"/>
    <mergeCell ref="N140:X145"/>
    <mergeCell ref="N128:X128"/>
    <mergeCell ref="N67:X67"/>
    <mergeCell ref="N68:X73"/>
    <mergeCell ref="N101:X101"/>
    <mergeCell ref="N102:X107"/>
    <mergeCell ref="N91:X96"/>
    <mergeCell ref="C4:E4"/>
    <mergeCell ref="N5:X5"/>
    <mergeCell ref="N6:X16"/>
    <mergeCell ref="C66:E66"/>
    <mergeCell ref="C21:E21"/>
    <mergeCell ref="N23:X33"/>
    <mergeCell ref="N22:X22"/>
    <mergeCell ref="B1:J1"/>
    <mergeCell ref="N129:X134"/>
    <mergeCell ref="C138:E138"/>
    <mergeCell ref="N139:X139"/>
    <mergeCell ref="B2:J2"/>
    <mergeCell ref="N112:X112"/>
    <mergeCell ref="N113:X123"/>
    <mergeCell ref="C127:E127"/>
    <mergeCell ref="C55:E55"/>
    <mergeCell ref="N56:X56"/>
    <mergeCell ref="N57:X62"/>
    <mergeCell ref="C111:E111"/>
  </mergeCells>
  <pageMargins left="0.7" right="0.7" top="0.75" bottom="0.75" header="0.3" footer="0.3"/>
  <pageSetup paperSize="9" orientation="landscape" r:id="rId1"/>
  <tableParts count="11">
    <tablePart r:id="rId2"/>
    <tablePart r:id="rId3"/>
    <tablePart r:id="rId4"/>
    <tablePart r:id="rId5"/>
    <tablePart r:id="rId6"/>
    <tablePart r:id="rId7"/>
    <tablePart r:id="rId8"/>
    <tablePart r:id="rId9"/>
    <tablePart r:id="rId10"/>
    <tablePart r:id="rId11"/>
    <tablePart r:id="rId1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DD953-E3FB-4668-A401-3E13092BB4E3}">
  <dimension ref="B1:X173"/>
  <sheetViews>
    <sheetView showGridLines="0" rightToLeft="1" zoomScale="85" zoomScaleNormal="85" workbookViewId="0">
      <selection activeCell="G4" sqref="G4"/>
    </sheetView>
  </sheetViews>
  <sheetFormatPr defaultColWidth="9" defaultRowHeight="12.75" x14ac:dyDescent="0.2"/>
  <cols>
    <col min="1" max="1" width="9" style="80"/>
    <col min="2" max="2" width="26.625" style="118" customWidth="1"/>
    <col min="3" max="5" width="17.75" style="80" hidden="1" customWidth="1"/>
    <col min="6" max="6" width="12.75" style="80" hidden="1" customWidth="1"/>
    <col min="7" max="7" width="12.75" style="80" customWidth="1"/>
    <col min="8" max="8" width="9" style="80"/>
    <col min="9" max="10" width="12.125" style="80" customWidth="1"/>
    <col min="11" max="11" width="25.375" style="80" customWidth="1"/>
    <col min="12" max="12" width="9" style="80" customWidth="1"/>
    <col min="13" max="22" width="0" style="80" hidden="1" customWidth="1"/>
    <col min="23" max="23" width="17" style="80" hidden="1" customWidth="1"/>
    <col min="24" max="24" width="0" style="80" hidden="1" customWidth="1"/>
    <col min="25" max="16384" width="9" style="80"/>
  </cols>
  <sheetData>
    <row r="1" spans="2:24" ht="19.5" x14ac:dyDescent="0.2">
      <c r="B1" s="241" t="s">
        <v>185</v>
      </c>
      <c r="C1" s="241"/>
      <c r="D1" s="241"/>
      <c r="E1" s="241"/>
      <c r="F1" s="241"/>
      <c r="G1" s="241"/>
      <c r="H1" s="241"/>
      <c r="I1" s="241"/>
      <c r="J1" s="241"/>
    </row>
    <row r="2" spans="2:24" ht="19.5" x14ac:dyDescent="0.2">
      <c r="B2" s="241" t="s">
        <v>210</v>
      </c>
      <c r="C2" s="241"/>
      <c r="D2" s="241"/>
      <c r="E2" s="241"/>
      <c r="F2" s="241"/>
      <c r="G2" s="241"/>
      <c r="H2" s="241"/>
      <c r="I2" s="241"/>
      <c r="J2" s="241"/>
    </row>
    <row r="3" spans="2:24" ht="13.5" thickBot="1" x14ac:dyDescent="0.25"/>
    <row r="4" spans="2:24" customFormat="1" ht="15" thickBot="1" x14ac:dyDescent="0.25">
      <c r="B4" s="119" t="s">
        <v>100</v>
      </c>
      <c r="C4" s="251" t="s">
        <v>230</v>
      </c>
      <c r="D4" s="252"/>
      <c r="E4" s="253"/>
      <c r="F4" s="80"/>
      <c r="G4" s="80"/>
      <c r="H4" s="80"/>
      <c r="I4" s="80"/>
      <c r="J4" s="80"/>
      <c r="K4" s="80"/>
      <c r="L4" s="80"/>
      <c r="M4" s="80"/>
      <c r="N4" s="80"/>
      <c r="O4" s="80"/>
      <c r="P4" s="80"/>
      <c r="Q4" s="80"/>
      <c r="R4" s="80"/>
      <c r="S4" s="80"/>
      <c r="T4" s="80"/>
      <c r="U4" s="80"/>
      <c r="V4" s="80"/>
      <c r="W4" s="80"/>
      <c r="X4" s="80"/>
    </row>
    <row r="5" spans="2:24" customFormat="1" ht="26.25" customHeight="1" thickBot="1" x14ac:dyDescent="0.25">
      <c r="B5" s="120" t="s">
        <v>161</v>
      </c>
      <c r="C5" s="121" t="s">
        <v>220</v>
      </c>
      <c r="D5" s="122" t="s">
        <v>221</v>
      </c>
      <c r="E5" s="123" t="s">
        <v>222</v>
      </c>
      <c r="F5" s="121" t="s">
        <v>165</v>
      </c>
      <c r="G5" s="121" t="s">
        <v>228</v>
      </c>
      <c r="H5" s="124" t="s">
        <v>166</v>
      </c>
      <c r="I5" s="122" t="s">
        <v>167</v>
      </c>
      <c r="J5" s="195" t="s">
        <v>234</v>
      </c>
      <c r="K5" s="125" t="s">
        <v>168</v>
      </c>
      <c r="L5" s="80"/>
      <c r="M5" s="80"/>
      <c r="N5" s="255" t="s">
        <v>169</v>
      </c>
      <c r="O5" s="256"/>
      <c r="P5" s="256"/>
      <c r="Q5" s="256"/>
      <c r="R5" s="256"/>
      <c r="S5" s="256"/>
      <c r="T5" s="256"/>
      <c r="U5" s="256"/>
      <c r="V5" s="256"/>
      <c r="W5" s="256"/>
      <c r="X5" s="257"/>
    </row>
    <row r="6" spans="2:24" customFormat="1" ht="25.5" x14ac:dyDescent="0.2">
      <c r="B6" s="126" t="s">
        <v>170</v>
      </c>
      <c r="C6" s="127">
        <v>0.39019999999999999</v>
      </c>
      <c r="D6" s="211" t="s">
        <v>231</v>
      </c>
      <c r="E6" s="160"/>
      <c r="F6" s="130">
        <v>0.43</v>
      </c>
      <c r="G6" s="130">
        <v>0.43</v>
      </c>
      <c r="H6" s="131" t="s">
        <v>171</v>
      </c>
      <c r="I6" s="132">
        <f>G6+6%</f>
        <v>0.49</v>
      </c>
      <c r="J6" s="132">
        <f>G6-6%</f>
        <v>0.37</v>
      </c>
      <c r="K6" s="133" t="s">
        <v>213</v>
      </c>
      <c r="L6" s="134"/>
      <c r="M6" s="80"/>
      <c r="N6" s="242" t="s">
        <v>179</v>
      </c>
      <c r="O6" s="243"/>
      <c r="P6" s="243"/>
      <c r="Q6" s="243"/>
      <c r="R6" s="243"/>
      <c r="S6" s="243"/>
      <c r="T6" s="243"/>
      <c r="U6" s="243"/>
      <c r="V6" s="243"/>
      <c r="W6" s="243"/>
      <c r="X6" s="244"/>
    </row>
    <row r="7" spans="2:24" customFormat="1" ht="14.25" x14ac:dyDescent="0.2">
      <c r="B7" s="135" t="s">
        <v>172</v>
      </c>
      <c r="C7" s="127">
        <v>0.1933</v>
      </c>
      <c r="D7" s="159"/>
      <c r="E7" s="160"/>
      <c r="F7" s="130">
        <v>0.19</v>
      </c>
      <c r="G7" s="130">
        <v>0.19</v>
      </c>
      <c r="H7" s="131" t="s">
        <v>173</v>
      </c>
      <c r="I7" s="132">
        <f>G7+5%</f>
        <v>0.24</v>
      </c>
      <c r="J7" s="132">
        <f>G7-5%</f>
        <v>0.14000000000000001</v>
      </c>
      <c r="K7" s="133" t="s">
        <v>214</v>
      </c>
      <c r="L7" s="134"/>
      <c r="M7" s="80"/>
      <c r="N7" s="245"/>
      <c r="O7" s="246"/>
      <c r="P7" s="246"/>
      <c r="Q7" s="246"/>
      <c r="R7" s="246"/>
      <c r="S7" s="246"/>
      <c r="T7" s="246"/>
      <c r="U7" s="246"/>
      <c r="V7" s="246"/>
      <c r="W7" s="246"/>
      <c r="X7" s="247"/>
    </row>
    <row r="8" spans="2:24" customFormat="1" ht="25.5" x14ac:dyDescent="0.2">
      <c r="B8" s="126" t="s">
        <v>174</v>
      </c>
      <c r="C8" s="127">
        <v>0.37109999999999999</v>
      </c>
      <c r="D8" s="159"/>
      <c r="E8" s="160"/>
      <c r="F8" s="130">
        <v>0.33</v>
      </c>
      <c r="G8" s="130">
        <v>0.33</v>
      </c>
      <c r="H8" s="131" t="s">
        <v>171</v>
      </c>
      <c r="I8" s="132">
        <f>G8+6%</f>
        <v>0.39</v>
      </c>
      <c r="J8" s="132">
        <f>G8-6%</f>
        <v>0.27</v>
      </c>
      <c r="K8" s="133" t="s">
        <v>215</v>
      </c>
      <c r="L8" s="134"/>
      <c r="M8" s="80"/>
      <c r="N8" s="245"/>
      <c r="O8" s="246"/>
      <c r="P8" s="246"/>
      <c r="Q8" s="246"/>
      <c r="R8" s="246"/>
      <c r="S8" s="246"/>
      <c r="T8" s="246"/>
      <c r="U8" s="246"/>
      <c r="V8" s="246"/>
      <c r="W8" s="246"/>
      <c r="X8" s="247"/>
    </row>
    <row r="9" spans="2:24" customFormat="1" ht="14.25" x14ac:dyDescent="0.2">
      <c r="B9" s="135" t="s">
        <v>70</v>
      </c>
      <c r="C9" s="127">
        <v>4.5400000000000003E-2</v>
      </c>
      <c r="D9" s="159"/>
      <c r="E9" s="160"/>
      <c r="F9" s="130">
        <v>0.05</v>
      </c>
      <c r="G9" s="130">
        <v>0.05</v>
      </c>
      <c r="H9" s="131" t="s">
        <v>173</v>
      </c>
      <c r="I9" s="167">
        <f>F9+5%</f>
        <v>0.1</v>
      </c>
      <c r="J9" s="167">
        <f>F9-5%</f>
        <v>0</v>
      </c>
      <c r="K9" s="136" t="s">
        <v>78</v>
      </c>
      <c r="L9" s="134"/>
      <c r="M9" s="80"/>
      <c r="N9" s="245"/>
      <c r="O9" s="246"/>
      <c r="P9" s="246"/>
      <c r="Q9" s="246"/>
      <c r="R9" s="246"/>
      <c r="S9" s="246"/>
      <c r="T9" s="246"/>
      <c r="U9" s="246"/>
      <c r="V9" s="246"/>
      <c r="W9" s="246"/>
      <c r="X9" s="247"/>
    </row>
    <row r="10" spans="2:24" customFormat="1" ht="14.25" x14ac:dyDescent="0.2">
      <c r="B10" s="135" t="s">
        <v>175</v>
      </c>
      <c r="C10" s="137">
        <f>SUM(C6:C9)</f>
        <v>1</v>
      </c>
      <c r="D10" s="161"/>
      <c r="E10" s="162"/>
      <c r="F10" s="140">
        <v>1</v>
      </c>
      <c r="G10" s="140">
        <f>SUM(G6:G9)</f>
        <v>1</v>
      </c>
      <c r="H10" s="141"/>
      <c r="I10" s="141"/>
      <c r="J10" s="141"/>
      <c r="K10" s="136"/>
      <c r="L10" s="80"/>
      <c r="M10" s="80"/>
      <c r="N10" s="245"/>
      <c r="O10" s="246"/>
      <c r="P10" s="246"/>
      <c r="Q10" s="246"/>
      <c r="R10" s="246"/>
      <c r="S10" s="246"/>
      <c r="T10" s="246"/>
      <c r="U10" s="246"/>
      <c r="V10" s="246"/>
      <c r="W10" s="246"/>
      <c r="X10" s="247"/>
    </row>
    <row r="11" spans="2:24" customFormat="1" ht="15" thickBot="1" x14ac:dyDescent="0.25">
      <c r="B11" s="142" t="s">
        <v>176</v>
      </c>
      <c r="C11" s="143">
        <v>0.27279999999999999</v>
      </c>
      <c r="D11" s="163"/>
      <c r="E11" s="164"/>
      <c r="F11" s="146">
        <v>0.27</v>
      </c>
      <c r="G11" s="146">
        <v>0.94</v>
      </c>
      <c r="H11" s="147" t="s">
        <v>171</v>
      </c>
      <c r="I11" s="148">
        <f>G11+6%</f>
        <v>1</v>
      </c>
      <c r="J11" s="148">
        <f>G11-6%</f>
        <v>0.87999999999999989</v>
      </c>
      <c r="K11" s="149" t="s">
        <v>79</v>
      </c>
      <c r="L11" s="134"/>
      <c r="M11" s="80"/>
      <c r="N11" s="248"/>
      <c r="O11" s="249"/>
      <c r="P11" s="249"/>
      <c r="Q11" s="249"/>
      <c r="R11" s="249"/>
      <c r="S11" s="249"/>
      <c r="T11" s="249"/>
      <c r="U11" s="249"/>
      <c r="V11" s="249"/>
      <c r="W11" s="249"/>
      <c r="X11" s="250"/>
    </row>
    <row r="12" spans="2:24" customFormat="1" ht="28.5" hidden="1" x14ac:dyDescent="0.2">
      <c r="B12" s="53" t="s">
        <v>187</v>
      </c>
      <c r="C12" s="171">
        <v>1.5E-3</v>
      </c>
      <c r="D12" s="207" t="s">
        <v>203</v>
      </c>
      <c r="E12" s="207" t="s">
        <v>203</v>
      </c>
      <c r="F12" s="206"/>
      <c r="G12" s="207" t="s">
        <v>203</v>
      </c>
      <c r="H12" s="207" t="s">
        <v>203</v>
      </c>
      <c r="I12" s="207" t="s">
        <v>203</v>
      </c>
      <c r="J12" s="207" t="s">
        <v>203</v>
      </c>
      <c r="K12" s="207" t="s">
        <v>203</v>
      </c>
    </row>
    <row r="13" spans="2:24" customFormat="1" ht="14.25" x14ac:dyDescent="0.2">
      <c r="B13" s="32"/>
      <c r="C13" s="171"/>
      <c r="D13" s="207"/>
      <c r="E13" s="207"/>
      <c r="F13" s="206"/>
      <c r="G13" s="207"/>
      <c r="H13" s="207"/>
      <c r="I13" s="207"/>
      <c r="J13" s="207"/>
      <c r="K13" s="207"/>
    </row>
    <row r="14" spans="2:24" customFormat="1" ht="15" thickBot="1" x14ac:dyDescent="0.25">
      <c r="B14" s="32"/>
      <c r="C14" s="80"/>
      <c r="D14" s="80"/>
      <c r="E14" s="80"/>
      <c r="F14" s="80"/>
      <c r="G14" s="80"/>
      <c r="H14" s="80"/>
      <c r="I14" s="80"/>
      <c r="J14" s="80"/>
      <c r="K14" s="80"/>
    </row>
    <row r="15" spans="2:24" customFormat="1" ht="15" thickBot="1" x14ac:dyDescent="0.25">
      <c r="B15" s="119" t="s">
        <v>212</v>
      </c>
      <c r="C15" s="251" t="s">
        <v>230</v>
      </c>
      <c r="D15" s="252"/>
      <c r="E15" s="253"/>
      <c r="F15" s="80"/>
      <c r="G15" s="80"/>
      <c r="H15" s="80"/>
      <c r="I15" s="80"/>
      <c r="J15" s="80"/>
      <c r="K15" s="80"/>
    </row>
    <row r="16" spans="2:24" customFormat="1" ht="26.25" thickBot="1" x14ac:dyDescent="0.25">
      <c r="B16" s="203" t="s">
        <v>161</v>
      </c>
      <c r="C16" s="174" t="s">
        <v>220</v>
      </c>
      <c r="D16" s="175" t="s">
        <v>221</v>
      </c>
      <c r="E16" s="176" t="s">
        <v>222</v>
      </c>
      <c r="F16" s="174" t="s">
        <v>165</v>
      </c>
      <c r="G16" s="174" t="s">
        <v>228</v>
      </c>
      <c r="H16" s="204" t="s">
        <v>166</v>
      </c>
      <c r="I16" s="175" t="s">
        <v>167</v>
      </c>
      <c r="J16" s="195" t="s">
        <v>203</v>
      </c>
      <c r="K16" s="205" t="s">
        <v>168</v>
      </c>
      <c r="M16" s="255" t="s">
        <v>169</v>
      </c>
      <c r="N16" s="256"/>
      <c r="O16" s="256"/>
      <c r="P16" s="256"/>
      <c r="Q16" s="256"/>
      <c r="R16" s="256"/>
      <c r="S16" s="256"/>
      <c r="T16" s="256"/>
      <c r="U16" s="256"/>
      <c r="V16" s="256"/>
      <c r="W16" s="257"/>
    </row>
    <row r="17" spans="2:23" customFormat="1" ht="25.5" x14ac:dyDescent="0.2">
      <c r="B17" s="126" t="s">
        <v>170</v>
      </c>
      <c r="C17" s="211" t="s">
        <v>231</v>
      </c>
      <c r="D17" s="211" t="s">
        <v>231</v>
      </c>
      <c r="E17" s="211" t="s">
        <v>231</v>
      </c>
      <c r="F17" s="130">
        <v>0.94</v>
      </c>
      <c r="G17" s="130">
        <v>0.94</v>
      </c>
      <c r="H17" s="131" t="s">
        <v>171</v>
      </c>
      <c r="I17" s="132">
        <f>F17+6%</f>
        <v>1</v>
      </c>
      <c r="J17" s="132">
        <f>F17-6%</f>
        <v>0.87999999999999989</v>
      </c>
      <c r="K17" s="133" t="s">
        <v>213</v>
      </c>
      <c r="M17" s="242" t="s">
        <v>218</v>
      </c>
      <c r="N17" s="243"/>
      <c r="O17" s="243"/>
      <c r="P17" s="243"/>
      <c r="Q17" s="243"/>
      <c r="R17" s="243"/>
      <c r="S17" s="243"/>
      <c r="T17" s="243"/>
      <c r="U17" s="243"/>
      <c r="V17" s="243"/>
      <c r="W17" s="244"/>
    </row>
    <row r="18" spans="2:23" customFormat="1" ht="14.25" x14ac:dyDescent="0.2">
      <c r="B18" s="135" t="s">
        <v>172</v>
      </c>
      <c r="C18" s="127"/>
      <c r="D18" s="128"/>
      <c r="E18" s="129"/>
      <c r="F18" s="130">
        <v>0.05</v>
      </c>
      <c r="G18" s="130">
        <v>0.05</v>
      </c>
      <c r="H18" s="131" t="s">
        <v>173</v>
      </c>
      <c r="I18" s="132">
        <f>G18+5%</f>
        <v>0.1</v>
      </c>
      <c r="J18" s="132">
        <f>G18-5%</f>
        <v>0</v>
      </c>
      <c r="K18" s="136" t="s">
        <v>73</v>
      </c>
      <c r="M18" s="245"/>
      <c r="N18" s="246"/>
      <c r="O18" s="246"/>
      <c r="P18" s="246"/>
      <c r="Q18" s="246"/>
      <c r="R18" s="246"/>
      <c r="S18" s="246"/>
      <c r="T18" s="246"/>
      <c r="U18" s="246"/>
      <c r="V18" s="246"/>
      <c r="W18" s="247"/>
    </row>
    <row r="19" spans="2:23" customFormat="1" ht="25.5" x14ac:dyDescent="0.2">
      <c r="B19" s="126" t="s">
        <v>174</v>
      </c>
      <c r="C19" s="127"/>
      <c r="D19" s="128"/>
      <c r="E19" s="129"/>
      <c r="F19" s="130"/>
      <c r="G19" s="130"/>
      <c r="H19" s="131" t="s">
        <v>171</v>
      </c>
      <c r="I19" s="185" t="s">
        <v>203</v>
      </c>
      <c r="J19" s="185" t="s">
        <v>203</v>
      </c>
      <c r="K19" s="186" t="s">
        <v>203</v>
      </c>
      <c r="M19" s="245"/>
      <c r="N19" s="246"/>
      <c r="O19" s="246"/>
      <c r="P19" s="246"/>
      <c r="Q19" s="246"/>
      <c r="R19" s="246"/>
      <c r="S19" s="246"/>
      <c r="T19" s="246"/>
      <c r="U19" s="246"/>
      <c r="V19" s="246"/>
      <c r="W19" s="247"/>
    </row>
    <row r="20" spans="2:23" customFormat="1" ht="14.25" x14ac:dyDescent="0.2">
      <c r="B20" s="135" t="s">
        <v>70</v>
      </c>
      <c r="C20" s="127"/>
      <c r="D20" s="128"/>
      <c r="E20" s="129"/>
      <c r="F20" s="130">
        <v>0.15</v>
      </c>
      <c r="G20" s="130">
        <v>0.15</v>
      </c>
      <c r="H20" s="131" t="s">
        <v>173</v>
      </c>
      <c r="I20" s="167">
        <f>G20+5%</f>
        <v>0.2</v>
      </c>
      <c r="J20" s="167">
        <f>G20-5%</f>
        <v>9.9999999999999992E-2</v>
      </c>
      <c r="K20" s="136" t="s">
        <v>78</v>
      </c>
      <c r="M20" s="245"/>
      <c r="N20" s="246"/>
      <c r="O20" s="246"/>
      <c r="P20" s="246"/>
      <c r="Q20" s="246"/>
      <c r="R20" s="246"/>
      <c r="S20" s="246"/>
      <c r="T20" s="246"/>
      <c r="U20" s="246"/>
      <c r="V20" s="246"/>
      <c r="W20" s="247"/>
    </row>
    <row r="21" spans="2:23" customFormat="1" ht="14.25" x14ac:dyDescent="0.2">
      <c r="B21" s="135" t="s">
        <v>175</v>
      </c>
      <c r="C21" s="137"/>
      <c r="D21" s="138"/>
      <c r="E21" s="139"/>
      <c r="F21" s="140">
        <f>SUM(F17:F20)</f>
        <v>1.1399999999999999</v>
      </c>
      <c r="G21" s="140">
        <f>SUM(G17:G20)</f>
        <v>1.1399999999999999</v>
      </c>
      <c r="H21" s="185" t="s">
        <v>203</v>
      </c>
      <c r="I21" s="185" t="s">
        <v>203</v>
      </c>
      <c r="J21" s="185" t="s">
        <v>203</v>
      </c>
      <c r="K21" s="186" t="s">
        <v>203</v>
      </c>
      <c r="M21" s="245"/>
      <c r="N21" s="246"/>
      <c r="O21" s="246"/>
      <c r="P21" s="246"/>
      <c r="Q21" s="246"/>
      <c r="R21" s="246"/>
      <c r="S21" s="246"/>
      <c r="T21" s="246"/>
      <c r="U21" s="246"/>
      <c r="V21" s="246"/>
      <c r="W21" s="247"/>
    </row>
    <row r="22" spans="2:23" customFormat="1" ht="15" thickBot="1" x14ac:dyDescent="0.25">
      <c r="B22" s="142" t="s">
        <v>176</v>
      </c>
      <c r="C22" s="143"/>
      <c r="D22" s="144"/>
      <c r="E22" s="145"/>
      <c r="F22" s="146">
        <v>0.94</v>
      </c>
      <c r="G22" s="146">
        <v>0.94</v>
      </c>
      <c r="H22" s="147" t="s">
        <v>171</v>
      </c>
      <c r="I22" s="148">
        <f>G22+6%</f>
        <v>1</v>
      </c>
      <c r="J22" s="148">
        <f>G22-6%</f>
        <v>0.87999999999999989</v>
      </c>
      <c r="K22" s="149" t="s">
        <v>79</v>
      </c>
      <c r="M22" s="248"/>
      <c r="N22" s="249"/>
      <c r="O22" s="249"/>
      <c r="P22" s="249"/>
      <c r="Q22" s="249"/>
      <c r="R22" s="249"/>
      <c r="S22" s="249"/>
      <c r="T22" s="249"/>
      <c r="U22" s="249"/>
      <c r="V22" s="249"/>
      <c r="W22" s="250"/>
    </row>
    <row r="23" spans="2:23" customFormat="1" ht="28.5" hidden="1" x14ac:dyDescent="0.2">
      <c r="B23" s="53" t="s">
        <v>187</v>
      </c>
      <c r="C23" s="171">
        <v>1.5E-3</v>
      </c>
      <c r="D23" s="171">
        <v>1.5E-3</v>
      </c>
      <c r="E23" s="171">
        <v>1.5E-3</v>
      </c>
      <c r="F23" s="206"/>
      <c r="G23" s="207" t="s">
        <v>203</v>
      </c>
      <c r="H23" s="207" t="s">
        <v>203</v>
      </c>
      <c r="I23" s="207" t="s">
        <v>203</v>
      </c>
      <c r="J23" s="207" t="s">
        <v>203</v>
      </c>
      <c r="K23" s="207" t="s">
        <v>203</v>
      </c>
    </row>
    <row r="24" spans="2:23" customFormat="1" ht="14.25" x14ac:dyDescent="0.2">
      <c r="B24" s="118"/>
      <c r="C24" s="80"/>
      <c r="D24" s="80"/>
      <c r="E24" s="80"/>
      <c r="F24" s="80"/>
      <c r="G24" s="80"/>
      <c r="H24" s="80"/>
      <c r="I24" s="80"/>
      <c r="J24" s="80"/>
      <c r="K24" s="80"/>
    </row>
    <row r="25" spans="2:23" customFormat="1" ht="15" thickBot="1" x14ac:dyDescent="0.25">
      <c r="B25" s="118"/>
      <c r="C25" s="80"/>
      <c r="D25" s="80"/>
      <c r="E25" s="80"/>
      <c r="F25" s="80"/>
      <c r="G25" s="80"/>
      <c r="H25" s="80"/>
      <c r="I25" s="80"/>
      <c r="J25" s="80"/>
      <c r="K25" s="80"/>
    </row>
    <row r="26" spans="2:23" customFormat="1" ht="15" thickBot="1" x14ac:dyDescent="0.25">
      <c r="B26" s="119" t="s">
        <v>216</v>
      </c>
      <c r="C26" s="251" t="s">
        <v>230</v>
      </c>
      <c r="D26" s="252"/>
      <c r="E26" s="253"/>
      <c r="F26" s="80"/>
      <c r="G26" s="80"/>
      <c r="H26" s="80"/>
      <c r="I26" s="80"/>
      <c r="J26" s="80"/>
      <c r="K26" s="80"/>
    </row>
    <row r="27" spans="2:23" customFormat="1" ht="26.25" thickBot="1" x14ac:dyDescent="0.25">
      <c r="B27" s="203" t="s">
        <v>161</v>
      </c>
      <c r="C27" s="174" t="s">
        <v>220</v>
      </c>
      <c r="D27" s="175" t="s">
        <v>221</v>
      </c>
      <c r="E27" s="176" t="s">
        <v>222</v>
      </c>
      <c r="F27" s="174" t="s">
        <v>165</v>
      </c>
      <c r="G27" s="174" t="s">
        <v>228</v>
      </c>
      <c r="H27" s="204" t="s">
        <v>166</v>
      </c>
      <c r="I27" s="175" t="s">
        <v>167</v>
      </c>
      <c r="J27" s="195" t="s">
        <v>203</v>
      </c>
      <c r="K27" s="205" t="s">
        <v>168</v>
      </c>
      <c r="M27" s="255" t="s">
        <v>169</v>
      </c>
      <c r="N27" s="256"/>
      <c r="O27" s="256"/>
      <c r="P27" s="256"/>
      <c r="Q27" s="256"/>
      <c r="R27" s="256"/>
      <c r="S27" s="256"/>
      <c r="T27" s="256"/>
      <c r="U27" s="256"/>
      <c r="V27" s="256"/>
      <c r="W27" s="257"/>
    </row>
    <row r="28" spans="2:23" customFormat="1" ht="32.25" customHeight="1" x14ac:dyDescent="0.2">
      <c r="B28" s="126" t="s">
        <v>170</v>
      </c>
      <c r="C28" s="211" t="s">
        <v>231</v>
      </c>
      <c r="D28" s="211" t="s">
        <v>231</v>
      </c>
      <c r="E28" s="211" t="s">
        <v>231</v>
      </c>
      <c r="F28" s="208"/>
      <c r="G28" s="208" t="s">
        <v>203</v>
      </c>
      <c r="H28" s="131" t="s">
        <v>171</v>
      </c>
      <c r="I28" s="185" t="s">
        <v>203</v>
      </c>
      <c r="J28" s="185" t="s">
        <v>203</v>
      </c>
      <c r="K28" s="209" t="s">
        <v>203</v>
      </c>
      <c r="M28" s="242" t="s">
        <v>219</v>
      </c>
      <c r="N28" s="243"/>
      <c r="O28" s="243"/>
      <c r="P28" s="243"/>
      <c r="Q28" s="243"/>
      <c r="R28" s="243"/>
      <c r="S28" s="243"/>
      <c r="T28" s="243"/>
      <c r="U28" s="243"/>
      <c r="V28" s="243"/>
      <c r="W28" s="244"/>
    </row>
    <row r="29" spans="2:23" customFormat="1" ht="14.25" x14ac:dyDescent="0.2">
      <c r="B29" s="135" t="s">
        <v>172</v>
      </c>
      <c r="C29" s="127"/>
      <c r="D29" s="128"/>
      <c r="E29" s="129"/>
      <c r="F29" s="130">
        <v>0.3</v>
      </c>
      <c r="G29" s="130">
        <v>0.3</v>
      </c>
      <c r="H29" s="131" t="s">
        <v>173</v>
      </c>
      <c r="I29" s="167">
        <f>F29+5%</f>
        <v>0.35</v>
      </c>
      <c r="J29" s="167">
        <f>F29-5%</f>
        <v>0.25</v>
      </c>
      <c r="K29" s="133" t="s">
        <v>214</v>
      </c>
      <c r="M29" s="245"/>
      <c r="N29" s="246"/>
      <c r="O29" s="246"/>
      <c r="P29" s="246"/>
      <c r="Q29" s="246"/>
      <c r="R29" s="246"/>
      <c r="S29" s="246"/>
      <c r="T29" s="246"/>
      <c r="U29" s="246"/>
      <c r="V29" s="246"/>
      <c r="W29" s="247"/>
    </row>
    <row r="30" spans="2:23" customFormat="1" ht="25.5" x14ac:dyDescent="0.2">
      <c r="B30" s="126" t="s">
        <v>174</v>
      </c>
      <c r="C30" s="127"/>
      <c r="D30" s="128"/>
      <c r="E30" s="129"/>
      <c r="F30" s="130">
        <v>0.7</v>
      </c>
      <c r="G30" s="130">
        <v>0.7</v>
      </c>
      <c r="H30" s="131" t="s">
        <v>171</v>
      </c>
      <c r="I30" s="132">
        <f>F30+6%</f>
        <v>0.76</v>
      </c>
      <c r="J30" s="132">
        <f>F30-6%</f>
        <v>0.6399999999999999</v>
      </c>
      <c r="K30" s="133" t="s">
        <v>215</v>
      </c>
      <c r="M30" s="245"/>
      <c r="N30" s="246"/>
      <c r="O30" s="246"/>
      <c r="P30" s="246"/>
      <c r="Q30" s="246"/>
      <c r="R30" s="246"/>
      <c r="S30" s="246"/>
      <c r="T30" s="246"/>
      <c r="U30" s="246"/>
      <c r="V30" s="246"/>
      <c r="W30" s="247"/>
    </row>
    <row r="31" spans="2:23" customFormat="1" ht="14.25" x14ac:dyDescent="0.2">
      <c r="B31" s="135" t="s">
        <v>70</v>
      </c>
      <c r="C31" s="127"/>
      <c r="D31" s="128"/>
      <c r="E31" s="129"/>
      <c r="F31" s="130">
        <v>0.15</v>
      </c>
      <c r="G31" s="130">
        <v>0.15</v>
      </c>
      <c r="H31" s="131" t="s">
        <v>173</v>
      </c>
      <c r="I31" s="167">
        <f>F31+5%</f>
        <v>0.2</v>
      </c>
      <c r="J31" s="167">
        <f>F31-5%</f>
        <v>9.9999999999999992E-2</v>
      </c>
      <c r="K31" s="136" t="s">
        <v>78</v>
      </c>
      <c r="M31" s="245"/>
      <c r="N31" s="246"/>
      <c r="O31" s="246"/>
      <c r="P31" s="246"/>
      <c r="Q31" s="246"/>
      <c r="R31" s="246"/>
      <c r="S31" s="246"/>
      <c r="T31" s="246"/>
      <c r="U31" s="246"/>
      <c r="V31" s="246"/>
      <c r="W31" s="247"/>
    </row>
    <row r="32" spans="2:23" customFormat="1" ht="14.25" x14ac:dyDescent="0.2">
      <c r="B32" s="135" t="s">
        <v>175</v>
      </c>
      <c r="C32" s="137"/>
      <c r="D32" s="138"/>
      <c r="E32" s="139"/>
      <c r="F32" s="140">
        <f>SUM(F28:F31)</f>
        <v>1.1499999999999999</v>
      </c>
      <c r="G32" s="218">
        <f>SUM(G28:G31)</f>
        <v>1.1499999999999999</v>
      </c>
      <c r="H32" s="185" t="s">
        <v>203</v>
      </c>
      <c r="I32" s="185" t="s">
        <v>203</v>
      </c>
      <c r="J32" s="185" t="s">
        <v>203</v>
      </c>
      <c r="K32" s="186" t="s">
        <v>203</v>
      </c>
      <c r="M32" s="245"/>
      <c r="N32" s="246"/>
      <c r="O32" s="246"/>
      <c r="P32" s="246"/>
      <c r="Q32" s="246"/>
      <c r="R32" s="246"/>
      <c r="S32" s="246"/>
      <c r="T32" s="246"/>
      <c r="U32" s="246"/>
      <c r="V32" s="246"/>
      <c r="W32" s="247"/>
    </row>
    <row r="33" spans="2:24" customFormat="1" ht="15" thickBot="1" x14ac:dyDescent="0.25">
      <c r="B33" s="142" t="s">
        <v>176</v>
      </c>
      <c r="C33" s="143"/>
      <c r="D33" s="144"/>
      <c r="E33" s="145"/>
      <c r="F33" s="146">
        <v>0.94</v>
      </c>
      <c r="G33" s="146">
        <v>0.94</v>
      </c>
      <c r="H33" s="147" t="s">
        <v>171</v>
      </c>
      <c r="I33" s="148">
        <f>F33+6%</f>
        <v>1</v>
      </c>
      <c r="J33" s="148">
        <f>F33-6%</f>
        <v>0.87999999999999989</v>
      </c>
      <c r="K33" s="149" t="s">
        <v>79</v>
      </c>
      <c r="M33" s="248"/>
      <c r="N33" s="249"/>
      <c r="O33" s="249"/>
      <c r="P33" s="249"/>
      <c r="Q33" s="249"/>
      <c r="R33" s="249"/>
      <c r="S33" s="249"/>
      <c r="T33" s="249"/>
      <c r="U33" s="249"/>
      <c r="V33" s="249"/>
      <c r="W33" s="250"/>
    </row>
    <row r="34" spans="2:24" customFormat="1" ht="28.5" hidden="1" x14ac:dyDescent="0.2">
      <c r="B34" s="53" t="s">
        <v>187</v>
      </c>
      <c r="C34" s="171">
        <v>1.5E-3</v>
      </c>
      <c r="D34" s="171">
        <v>1.5E-3</v>
      </c>
      <c r="E34" s="171">
        <v>1.5E-3</v>
      </c>
      <c r="F34" s="206"/>
      <c r="G34" s="207" t="s">
        <v>203</v>
      </c>
      <c r="H34" s="207" t="s">
        <v>203</v>
      </c>
      <c r="I34" s="207" t="s">
        <v>203</v>
      </c>
      <c r="J34" s="207" t="s">
        <v>203</v>
      </c>
      <c r="K34" s="207" t="s">
        <v>203</v>
      </c>
    </row>
    <row r="35" spans="2:24" customFormat="1" ht="14.25" x14ac:dyDescent="0.2"/>
    <row r="36" spans="2:24" customFormat="1" ht="15" thickBot="1" x14ac:dyDescent="0.25"/>
    <row r="37" spans="2:24" customFormat="1" ht="15" thickBot="1" x14ac:dyDescent="0.25">
      <c r="B37" s="119" t="s">
        <v>211</v>
      </c>
      <c r="C37" s="251" t="s">
        <v>230</v>
      </c>
      <c r="D37" s="252"/>
      <c r="E37" s="253"/>
      <c r="F37" s="80" t="s">
        <v>205</v>
      </c>
      <c r="G37" s="80"/>
      <c r="H37" s="80"/>
      <c r="I37" s="80"/>
      <c r="J37" s="80"/>
      <c r="K37" s="80"/>
    </row>
    <row r="38" spans="2:24" customFormat="1" ht="26.25" thickBot="1" x14ac:dyDescent="0.25">
      <c r="B38" s="173" t="s">
        <v>161</v>
      </c>
      <c r="C38" s="174" t="s">
        <v>220</v>
      </c>
      <c r="D38" s="175" t="s">
        <v>221</v>
      </c>
      <c r="E38" s="176" t="s">
        <v>222</v>
      </c>
      <c r="F38" s="174" t="s">
        <v>165</v>
      </c>
      <c r="G38" s="177" t="s">
        <v>228</v>
      </c>
      <c r="H38" s="178" t="s">
        <v>166</v>
      </c>
      <c r="I38" s="122" t="s">
        <v>167</v>
      </c>
      <c r="J38" s="179" t="s">
        <v>203</v>
      </c>
      <c r="K38" s="125" t="s">
        <v>168</v>
      </c>
      <c r="M38" s="255" t="s">
        <v>169</v>
      </c>
      <c r="N38" s="256"/>
      <c r="O38" s="256"/>
      <c r="P38" s="256"/>
      <c r="Q38" s="256"/>
      <c r="R38" s="256"/>
      <c r="S38" s="256"/>
      <c r="T38" s="256"/>
      <c r="U38" s="256"/>
      <c r="V38" s="256"/>
      <c r="W38" s="257"/>
    </row>
    <row r="39" spans="2:24" customFormat="1" ht="25.5" customHeight="1" x14ac:dyDescent="0.2">
      <c r="B39" s="180" t="s">
        <v>170</v>
      </c>
      <c r="C39" s="211" t="s">
        <v>231</v>
      </c>
      <c r="D39" s="211" t="s">
        <v>231</v>
      </c>
      <c r="E39" s="211" t="s">
        <v>231</v>
      </c>
      <c r="F39" s="130">
        <v>0.19</v>
      </c>
      <c r="G39" s="181">
        <v>0.19</v>
      </c>
      <c r="H39" s="182" t="s">
        <v>171</v>
      </c>
      <c r="I39" s="132">
        <f>F39+6%</f>
        <v>0.25</v>
      </c>
      <c r="J39" s="132">
        <f>F39-6%</f>
        <v>0.13</v>
      </c>
      <c r="K39" s="133" t="s">
        <v>213</v>
      </c>
      <c r="M39" s="242" t="s">
        <v>217</v>
      </c>
      <c r="N39" s="243"/>
      <c r="O39" s="243"/>
      <c r="P39" s="243"/>
      <c r="Q39" s="243"/>
      <c r="R39" s="243"/>
      <c r="S39" s="243"/>
      <c r="T39" s="243"/>
      <c r="U39" s="243"/>
      <c r="V39" s="243"/>
      <c r="W39" s="244"/>
    </row>
    <row r="40" spans="2:24" customFormat="1" ht="14.25" x14ac:dyDescent="0.2">
      <c r="B40" s="183" t="s">
        <v>172</v>
      </c>
      <c r="C40" s="127"/>
      <c r="D40" s="128"/>
      <c r="E40" s="129"/>
      <c r="F40" s="130">
        <v>0.3</v>
      </c>
      <c r="G40" s="181">
        <v>0.3</v>
      </c>
      <c r="H40" s="182" t="s">
        <v>173</v>
      </c>
      <c r="I40" s="132">
        <f>F40+5%</f>
        <v>0.35</v>
      </c>
      <c r="J40" s="132">
        <f>F40-5%</f>
        <v>0.25</v>
      </c>
      <c r="K40" s="133" t="s">
        <v>214</v>
      </c>
      <c r="M40" s="245"/>
      <c r="N40" s="246"/>
      <c r="O40" s="246"/>
      <c r="P40" s="246"/>
      <c r="Q40" s="246"/>
      <c r="R40" s="246"/>
      <c r="S40" s="246"/>
      <c r="T40" s="246"/>
      <c r="U40" s="246"/>
      <c r="V40" s="246"/>
      <c r="W40" s="247"/>
    </row>
    <row r="41" spans="2:24" customFormat="1" ht="43.5" customHeight="1" x14ac:dyDescent="0.2">
      <c r="B41" s="180" t="s">
        <v>174</v>
      </c>
      <c r="C41" s="127"/>
      <c r="D41" s="128"/>
      <c r="E41" s="129"/>
      <c r="F41" s="130">
        <v>0.5</v>
      </c>
      <c r="G41" s="181">
        <v>0.5</v>
      </c>
      <c r="H41" s="182" t="s">
        <v>171</v>
      </c>
      <c r="I41" s="132">
        <f t="shared" ref="I41" si="0">F41+6%</f>
        <v>0.56000000000000005</v>
      </c>
      <c r="J41" s="132">
        <f t="shared" ref="J41" si="1">F41-6%</f>
        <v>0.44</v>
      </c>
      <c r="K41" s="133" t="s">
        <v>215</v>
      </c>
      <c r="M41" s="245"/>
      <c r="N41" s="246"/>
      <c r="O41" s="246"/>
      <c r="P41" s="246"/>
      <c r="Q41" s="246"/>
      <c r="R41" s="246"/>
      <c r="S41" s="246"/>
      <c r="T41" s="246"/>
      <c r="U41" s="246"/>
      <c r="V41" s="246"/>
      <c r="W41" s="247"/>
    </row>
    <row r="42" spans="2:24" customFormat="1" ht="14.25" x14ac:dyDescent="0.2">
      <c r="B42" s="183" t="s">
        <v>70</v>
      </c>
      <c r="C42" s="127"/>
      <c r="D42" s="128"/>
      <c r="E42" s="129"/>
      <c r="F42" s="130">
        <v>0.15</v>
      </c>
      <c r="G42" s="181">
        <v>0.15</v>
      </c>
      <c r="H42" s="182" t="s">
        <v>173</v>
      </c>
      <c r="I42" s="132">
        <f>G42+5%</f>
        <v>0.2</v>
      </c>
      <c r="J42" s="132">
        <f>G42-5%</f>
        <v>9.9999999999999992E-2</v>
      </c>
      <c r="K42" s="136" t="s">
        <v>78</v>
      </c>
      <c r="M42" s="245"/>
      <c r="N42" s="246"/>
      <c r="O42" s="246"/>
      <c r="P42" s="246"/>
      <c r="Q42" s="246"/>
      <c r="R42" s="246"/>
      <c r="S42" s="246"/>
      <c r="T42" s="246"/>
      <c r="U42" s="246"/>
      <c r="V42" s="246"/>
      <c r="W42" s="247"/>
    </row>
    <row r="43" spans="2:24" customFormat="1" ht="14.25" x14ac:dyDescent="0.2">
      <c r="B43" s="183" t="s">
        <v>175</v>
      </c>
      <c r="C43" s="137"/>
      <c r="D43" s="138"/>
      <c r="E43" s="139"/>
      <c r="F43" s="140">
        <f>SUM(F39:F42)</f>
        <v>1.1399999999999999</v>
      </c>
      <c r="G43" s="140">
        <f>SUM(G39:G42)</f>
        <v>1.1399999999999999</v>
      </c>
      <c r="H43" s="184" t="s">
        <v>203</v>
      </c>
      <c r="I43" s="185" t="s">
        <v>203</v>
      </c>
      <c r="J43" s="185" t="s">
        <v>203</v>
      </c>
      <c r="K43" s="186" t="s">
        <v>203</v>
      </c>
      <c r="M43" s="245"/>
      <c r="N43" s="246"/>
      <c r="O43" s="246"/>
      <c r="P43" s="246"/>
      <c r="Q43" s="246"/>
      <c r="R43" s="246"/>
      <c r="S43" s="246"/>
      <c r="T43" s="246"/>
      <c r="U43" s="246"/>
      <c r="V43" s="246"/>
      <c r="W43" s="247"/>
    </row>
    <row r="44" spans="2:24" customFormat="1" ht="22.5" customHeight="1" thickBot="1" x14ac:dyDescent="0.25">
      <c r="B44" s="187" t="s">
        <v>176</v>
      </c>
      <c r="C44" s="188"/>
      <c r="D44" s="189"/>
      <c r="E44" s="190"/>
      <c r="F44" s="191">
        <v>0.25</v>
      </c>
      <c r="G44" s="192">
        <v>0.94</v>
      </c>
      <c r="H44" s="193" t="s">
        <v>171</v>
      </c>
      <c r="I44" s="148">
        <f>G44+6%</f>
        <v>1</v>
      </c>
      <c r="J44" s="148">
        <f>G44-6%</f>
        <v>0.87999999999999989</v>
      </c>
      <c r="K44" s="149" t="s">
        <v>79</v>
      </c>
      <c r="M44" s="248"/>
      <c r="N44" s="249"/>
      <c r="O44" s="249"/>
      <c r="P44" s="249"/>
      <c r="Q44" s="249"/>
      <c r="R44" s="249"/>
      <c r="S44" s="249"/>
      <c r="T44" s="249"/>
      <c r="U44" s="249"/>
      <c r="V44" s="249"/>
      <c r="W44" s="250"/>
    </row>
    <row r="45" spans="2:24" customFormat="1" ht="28.5" hidden="1" x14ac:dyDescent="0.2">
      <c r="B45" s="53" t="s">
        <v>187</v>
      </c>
      <c r="C45" s="171">
        <v>1.5E-3</v>
      </c>
      <c r="D45" s="171">
        <v>1.5E-3</v>
      </c>
      <c r="E45" s="171">
        <v>1.5E-3</v>
      </c>
      <c r="F45" s="202"/>
      <c r="G45" s="80"/>
      <c r="H45" s="80"/>
      <c r="I45" s="80"/>
      <c r="J45" s="80"/>
      <c r="K45" s="80"/>
    </row>
    <row r="46" spans="2:24" customFormat="1" ht="14.25" x14ac:dyDescent="0.2">
      <c r="B46" s="118"/>
      <c r="C46" s="80"/>
      <c r="D46" s="80"/>
      <c r="E46" s="80"/>
      <c r="F46" s="80"/>
      <c r="G46" s="80"/>
      <c r="H46" s="80"/>
      <c r="I46" s="80"/>
      <c r="J46" s="80"/>
      <c r="K46" s="80"/>
    </row>
    <row r="47" spans="2:24" customFormat="1" ht="15" thickBot="1" x14ac:dyDescent="0.25">
      <c r="B47" s="118"/>
      <c r="C47" s="80"/>
      <c r="D47" s="80"/>
      <c r="E47" s="80"/>
      <c r="F47" s="80"/>
      <c r="G47" s="80"/>
      <c r="H47" s="80"/>
      <c r="I47" s="80"/>
      <c r="J47" s="80"/>
      <c r="K47" s="80"/>
    </row>
    <row r="48" spans="2:24" customFormat="1" ht="15" thickBot="1" x14ac:dyDescent="0.25">
      <c r="B48" s="119" t="s">
        <v>195</v>
      </c>
      <c r="C48" s="251" t="s">
        <v>230</v>
      </c>
      <c r="D48" s="252"/>
      <c r="E48" s="253"/>
      <c r="F48" s="80"/>
      <c r="G48" s="80"/>
      <c r="H48" s="80"/>
      <c r="I48" s="80"/>
      <c r="J48" s="80"/>
      <c r="K48" s="80"/>
      <c r="L48" s="80"/>
      <c r="M48" s="80"/>
      <c r="N48" s="80"/>
      <c r="O48" s="80"/>
      <c r="P48" s="80"/>
      <c r="Q48" s="80"/>
      <c r="R48" s="80"/>
      <c r="S48" s="80"/>
      <c r="T48" s="80"/>
      <c r="U48" s="80"/>
      <c r="V48" s="80"/>
      <c r="W48" s="80"/>
      <c r="X48" s="80"/>
    </row>
    <row r="49" spans="2:24" customFormat="1" ht="26.25" thickBot="1" x14ac:dyDescent="0.25">
      <c r="B49" s="120" t="s">
        <v>161</v>
      </c>
      <c r="C49" s="121" t="s">
        <v>223</v>
      </c>
      <c r="D49" s="122" t="s">
        <v>226</v>
      </c>
      <c r="E49" s="123" t="s">
        <v>227</v>
      </c>
      <c r="F49" s="121" t="s">
        <v>165</v>
      </c>
      <c r="G49" s="121" t="s">
        <v>228</v>
      </c>
      <c r="H49" s="124" t="s">
        <v>166</v>
      </c>
      <c r="I49" s="254" t="s">
        <v>167</v>
      </c>
      <c r="J49" s="254"/>
      <c r="K49" s="125" t="s">
        <v>168</v>
      </c>
      <c r="L49" s="80"/>
      <c r="M49" s="80"/>
      <c r="N49" s="255" t="s">
        <v>169</v>
      </c>
      <c r="O49" s="256"/>
      <c r="P49" s="256"/>
      <c r="Q49" s="256"/>
      <c r="R49" s="256"/>
      <c r="S49" s="256"/>
      <c r="T49" s="256"/>
      <c r="U49" s="256"/>
      <c r="V49" s="256"/>
      <c r="W49" s="256"/>
      <c r="X49" s="257"/>
    </row>
    <row r="50" spans="2:24" customFormat="1" ht="25.5" x14ac:dyDescent="0.2">
      <c r="B50" s="126" t="s">
        <v>170</v>
      </c>
      <c r="C50" s="127">
        <v>0.99709999999999999</v>
      </c>
      <c r="D50" s="128">
        <v>0.99560000000000004</v>
      </c>
      <c r="E50" s="129">
        <v>0.99550000000000005</v>
      </c>
      <c r="F50" s="130">
        <v>0.94</v>
      </c>
      <c r="G50" s="130">
        <v>0.94</v>
      </c>
      <c r="H50" s="131" t="s">
        <v>171</v>
      </c>
      <c r="I50" s="132">
        <f>F50+6%</f>
        <v>1</v>
      </c>
      <c r="J50" s="132">
        <f>F50-6%</f>
        <v>0.87999999999999989</v>
      </c>
      <c r="K50" s="133" t="s">
        <v>36</v>
      </c>
      <c r="L50" s="134"/>
      <c r="M50" s="80"/>
      <c r="N50" s="242" t="s">
        <v>35</v>
      </c>
      <c r="O50" s="258"/>
      <c r="P50" s="258"/>
      <c r="Q50" s="258"/>
      <c r="R50" s="258"/>
      <c r="S50" s="258"/>
      <c r="T50" s="258"/>
      <c r="U50" s="258"/>
      <c r="V50" s="258"/>
      <c r="W50" s="258"/>
      <c r="X50" s="259"/>
    </row>
    <row r="51" spans="2:24" customFormat="1" ht="14.25" x14ac:dyDescent="0.2">
      <c r="B51" s="135" t="s">
        <v>172</v>
      </c>
      <c r="C51" s="127">
        <v>0.1053</v>
      </c>
      <c r="D51" s="128">
        <v>9.6100000000000005E-2</v>
      </c>
      <c r="E51" s="129">
        <v>8.3900000000000002E-2</v>
      </c>
      <c r="F51" s="130">
        <v>0.1</v>
      </c>
      <c r="G51" s="130">
        <v>0.1</v>
      </c>
      <c r="H51" s="131" t="s">
        <v>173</v>
      </c>
      <c r="I51" s="132">
        <f>F51+5%</f>
        <v>0.15000000000000002</v>
      </c>
      <c r="J51" s="132">
        <f>F51-5%</f>
        <v>0.05</v>
      </c>
      <c r="K51" s="136" t="s">
        <v>73</v>
      </c>
      <c r="L51" s="134"/>
      <c r="M51" s="80"/>
      <c r="N51" s="260"/>
      <c r="O51" s="261"/>
      <c r="P51" s="261"/>
      <c r="Q51" s="261"/>
      <c r="R51" s="261"/>
      <c r="S51" s="261"/>
      <c r="T51" s="261"/>
      <c r="U51" s="261"/>
      <c r="V51" s="261"/>
      <c r="W51" s="261"/>
      <c r="X51" s="262"/>
    </row>
    <row r="52" spans="2:24" customFormat="1" ht="25.5" x14ac:dyDescent="0.2">
      <c r="B52" s="126" t="s">
        <v>174</v>
      </c>
      <c r="C52" s="127">
        <v>0</v>
      </c>
      <c r="D52" s="128">
        <v>0</v>
      </c>
      <c r="E52" s="129">
        <v>0</v>
      </c>
      <c r="F52" s="130">
        <v>0</v>
      </c>
      <c r="G52" s="130">
        <v>0</v>
      </c>
      <c r="H52" s="131" t="s">
        <v>171</v>
      </c>
      <c r="I52" s="132"/>
      <c r="J52" s="132"/>
      <c r="K52" s="136"/>
      <c r="L52" s="134"/>
      <c r="M52" s="80"/>
      <c r="N52" s="260"/>
      <c r="O52" s="261"/>
      <c r="P52" s="261"/>
      <c r="Q52" s="261"/>
      <c r="R52" s="261"/>
      <c r="S52" s="261"/>
      <c r="T52" s="261"/>
      <c r="U52" s="261"/>
      <c r="V52" s="261"/>
      <c r="W52" s="261"/>
      <c r="X52" s="262"/>
    </row>
    <row r="53" spans="2:24" customFormat="1" ht="14.25" x14ac:dyDescent="0.2">
      <c r="B53" s="135" t="s">
        <v>70</v>
      </c>
      <c r="C53" s="127">
        <v>0.1598</v>
      </c>
      <c r="D53" s="128">
        <v>0.14399999999999999</v>
      </c>
      <c r="E53" s="129">
        <v>0.17510000000000001</v>
      </c>
      <c r="F53" s="130">
        <v>0.15</v>
      </c>
      <c r="G53" s="130">
        <v>0.15</v>
      </c>
      <c r="H53" s="131" t="s">
        <v>173</v>
      </c>
      <c r="I53" s="167">
        <f>F53+5%</f>
        <v>0.2</v>
      </c>
      <c r="J53" s="167">
        <f>F53-5%</f>
        <v>9.9999999999999992E-2</v>
      </c>
      <c r="K53" s="136" t="s">
        <v>78</v>
      </c>
      <c r="L53" s="134"/>
      <c r="M53" s="80"/>
      <c r="N53" s="260"/>
      <c r="O53" s="261"/>
      <c r="P53" s="261"/>
      <c r="Q53" s="261"/>
      <c r="R53" s="261"/>
      <c r="S53" s="261"/>
      <c r="T53" s="261"/>
      <c r="U53" s="261"/>
      <c r="V53" s="261"/>
      <c r="W53" s="261"/>
      <c r="X53" s="262"/>
    </row>
    <row r="54" spans="2:24" customFormat="1" ht="14.25" x14ac:dyDescent="0.2">
      <c r="B54" s="135" t="s">
        <v>175</v>
      </c>
      <c r="C54" s="137">
        <f>SUM(C50:C53)</f>
        <v>1.2622</v>
      </c>
      <c r="D54" s="138">
        <f>SUM(D50:D53)</f>
        <v>1.2357</v>
      </c>
      <c r="E54" s="139">
        <f>SUM(E50:E53)</f>
        <v>1.2545000000000002</v>
      </c>
      <c r="F54" s="140">
        <v>1.19</v>
      </c>
      <c r="G54" s="140">
        <f>SUM(G50:G53)</f>
        <v>1.19</v>
      </c>
      <c r="H54" s="141"/>
      <c r="I54" s="141"/>
      <c r="J54" s="141"/>
      <c r="K54" s="136"/>
      <c r="L54" s="80"/>
      <c r="M54" s="80"/>
      <c r="N54" s="260"/>
      <c r="O54" s="261"/>
      <c r="P54" s="261"/>
      <c r="Q54" s="261"/>
      <c r="R54" s="261"/>
      <c r="S54" s="261"/>
      <c r="T54" s="261"/>
      <c r="U54" s="261"/>
      <c r="V54" s="261"/>
      <c r="W54" s="261"/>
      <c r="X54" s="262"/>
    </row>
    <row r="55" spans="2:24" customFormat="1" ht="15" thickBot="1" x14ac:dyDescent="0.25">
      <c r="B55" s="142" t="s">
        <v>176</v>
      </c>
      <c r="C55" s="143">
        <v>0.98799999999999999</v>
      </c>
      <c r="D55" s="144">
        <v>0.98619999999999997</v>
      </c>
      <c r="E55" s="145">
        <v>0.97989999999999999</v>
      </c>
      <c r="F55" s="146">
        <v>0.94</v>
      </c>
      <c r="G55" s="146">
        <v>0.94</v>
      </c>
      <c r="H55" s="147" t="s">
        <v>171</v>
      </c>
      <c r="I55" s="148">
        <f t="shared" ref="I55" si="2">F55+6%</f>
        <v>1</v>
      </c>
      <c r="J55" s="148">
        <f t="shared" ref="J55" si="3">F55-6%</f>
        <v>0.87999999999999989</v>
      </c>
      <c r="K55" s="149" t="s">
        <v>79</v>
      </c>
      <c r="L55" s="134"/>
      <c r="M55" s="80"/>
      <c r="N55" s="263"/>
      <c r="O55" s="264"/>
      <c r="P55" s="264"/>
      <c r="Q55" s="264"/>
      <c r="R55" s="264"/>
      <c r="S55" s="264"/>
      <c r="T55" s="264"/>
      <c r="U55" s="264"/>
      <c r="V55" s="264"/>
      <c r="W55" s="264"/>
      <c r="X55" s="265"/>
    </row>
    <row r="56" spans="2:24" customFormat="1" ht="28.5" hidden="1" x14ac:dyDescent="0.2">
      <c r="B56" s="53" t="s">
        <v>187</v>
      </c>
      <c r="C56" s="171">
        <v>2E-3</v>
      </c>
      <c r="D56" s="171">
        <v>2E-3</v>
      </c>
      <c r="E56" s="171">
        <v>2E-3</v>
      </c>
      <c r="F56" s="80"/>
      <c r="G56" s="80"/>
      <c r="H56" s="80"/>
      <c r="I56" s="80"/>
      <c r="J56" s="80"/>
      <c r="K56" s="80"/>
      <c r="L56" s="80"/>
      <c r="M56" s="80"/>
      <c r="N56" s="80"/>
      <c r="O56" s="80"/>
      <c r="P56" s="80"/>
      <c r="Q56" s="80"/>
      <c r="R56" s="80"/>
      <c r="S56" s="80"/>
      <c r="T56" s="80"/>
      <c r="U56" s="80"/>
      <c r="V56" s="80"/>
      <c r="W56" s="80"/>
      <c r="X56" s="80"/>
    </row>
    <row r="57" spans="2:24" customFormat="1" ht="14.25" x14ac:dyDescent="0.2"/>
    <row r="58" spans="2:24" customFormat="1" ht="14.25" x14ac:dyDescent="0.2"/>
    <row r="59" spans="2:24" customFormat="1" ht="14.25" x14ac:dyDescent="0.2"/>
    <row r="60" spans="2:24" customFormat="1" ht="14.25" x14ac:dyDescent="0.2"/>
    <row r="61" spans="2:24" customFormat="1" ht="14.25" x14ac:dyDescent="0.2"/>
    <row r="62" spans="2:24" customFormat="1" ht="14.25" x14ac:dyDescent="0.2"/>
    <row r="63" spans="2:24" customFormat="1" ht="14.25" x14ac:dyDescent="0.2"/>
    <row r="64" spans="2:24" customFormat="1" ht="14.25" x14ac:dyDescent="0.2"/>
    <row r="65" customFormat="1" ht="14.25" x14ac:dyDescent="0.2"/>
    <row r="66" customFormat="1" ht="14.25" x14ac:dyDescent="0.2"/>
    <row r="67" customFormat="1" ht="14.25" x14ac:dyDescent="0.2"/>
    <row r="68" customFormat="1" ht="14.25" x14ac:dyDescent="0.2"/>
    <row r="69" customFormat="1" ht="14.25" x14ac:dyDescent="0.2"/>
    <row r="70" customFormat="1" ht="14.25" x14ac:dyDescent="0.2"/>
    <row r="71" customFormat="1" ht="14.25" x14ac:dyDescent="0.2"/>
    <row r="72" customFormat="1" ht="14.25" x14ac:dyDescent="0.2"/>
    <row r="73" customFormat="1" ht="14.25" x14ac:dyDescent="0.2"/>
    <row r="74" customFormat="1" ht="14.25" x14ac:dyDescent="0.2"/>
    <row r="75" customFormat="1" ht="14.25" x14ac:dyDescent="0.2"/>
    <row r="76" customFormat="1" ht="14.25" x14ac:dyDescent="0.2"/>
    <row r="77" customFormat="1" ht="14.25" x14ac:dyDescent="0.2"/>
    <row r="78" customFormat="1" ht="14.25" x14ac:dyDescent="0.2"/>
    <row r="79" customFormat="1" ht="14.25" x14ac:dyDescent="0.2"/>
    <row r="80" customFormat="1" ht="14.25" x14ac:dyDescent="0.2"/>
    <row r="81" customFormat="1" ht="14.25" x14ac:dyDescent="0.2"/>
    <row r="82" customFormat="1" ht="26.25" customHeight="1" x14ac:dyDescent="0.2"/>
    <row r="83" customFormat="1" ht="25.5" customHeight="1" x14ac:dyDescent="0.2"/>
    <row r="84" customFormat="1" ht="14.25" customHeight="1" x14ac:dyDescent="0.2"/>
    <row r="85" customFormat="1" ht="14.25" x14ac:dyDescent="0.2"/>
    <row r="86" customFormat="1" ht="14.25" x14ac:dyDescent="0.2"/>
    <row r="87" customFormat="1" ht="14.25" customHeight="1" x14ac:dyDescent="0.2"/>
    <row r="88" customFormat="1" ht="14.25" customHeight="1" x14ac:dyDescent="0.2"/>
    <row r="89" customFormat="1" ht="14.25" customHeight="1" x14ac:dyDescent="0.2"/>
    <row r="90" customFormat="1" ht="14.25" customHeight="1" x14ac:dyDescent="0.2"/>
    <row r="91" customFormat="1" ht="14.25" customHeight="1" x14ac:dyDescent="0.2"/>
    <row r="92" customFormat="1" ht="14.25" customHeight="1" x14ac:dyDescent="0.2"/>
    <row r="93" customFormat="1" ht="15" customHeight="1" x14ac:dyDescent="0.2"/>
    <row r="94" customFormat="1" ht="14.25" x14ac:dyDescent="0.2"/>
    <row r="95" customFormat="1" ht="14.25" x14ac:dyDescent="0.2"/>
    <row r="96" customFormat="1" ht="14.25" x14ac:dyDescent="0.2"/>
    <row r="97" customFormat="1" ht="14.25" x14ac:dyDescent="0.2"/>
    <row r="98" customFormat="1" ht="14.25" x14ac:dyDescent="0.2"/>
    <row r="99" customFormat="1" ht="14.25" x14ac:dyDescent="0.2"/>
    <row r="100" customFormat="1" ht="14.25" x14ac:dyDescent="0.2"/>
    <row r="101" customFormat="1" ht="14.25" x14ac:dyDescent="0.2"/>
    <row r="102" customFormat="1" ht="14.25" x14ac:dyDescent="0.2"/>
    <row r="103" customFormat="1" ht="14.25" x14ac:dyDescent="0.2"/>
    <row r="104" customFormat="1" ht="14.25" x14ac:dyDescent="0.2"/>
    <row r="105" customFormat="1" ht="14.25" x14ac:dyDescent="0.2"/>
    <row r="106" customFormat="1" ht="14.25" x14ac:dyDescent="0.2"/>
    <row r="107" customFormat="1" ht="14.25" x14ac:dyDescent="0.2"/>
    <row r="108" customFormat="1" ht="14.25" x14ac:dyDescent="0.2"/>
    <row r="109" customFormat="1" ht="14.25" x14ac:dyDescent="0.2"/>
    <row r="110" customFormat="1" ht="14.25" x14ac:dyDescent="0.2"/>
    <row r="111" customFormat="1" ht="14.25" x14ac:dyDescent="0.2"/>
    <row r="112" customFormat="1" ht="14.25" x14ac:dyDescent="0.2"/>
    <row r="113" customFormat="1" ht="14.25" x14ac:dyDescent="0.2"/>
    <row r="114" customFormat="1" ht="14.25" x14ac:dyDescent="0.2"/>
    <row r="115" customFormat="1" ht="14.25" x14ac:dyDescent="0.2"/>
    <row r="116" customFormat="1" ht="14.25" x14ac:dyDescent="0.2"/>
    <row r="117" customFormat="1" ht="14.25" x14ac:dyDescent="0.2"/>
    <row r="118" customFormat="1" ht="14.25" x14ac:dyDescent="0.2"/>
    <row r="119" customFormat="1" ht="14.25" x14ac:dyDescent="0.2"/>
    <row r="120" customFormat="1" ht="14.25" x14ac:dyDescent="0.2"/>
    <row r="121" customFormat="1" ht="14.25" x14ac:dyDescent="0.2"/>
    <row r="122" customFormat="1" ht="14.25" x14ac:dyDescent="0.2"/>
    <row r="123" customFormat="1" ht="14.25" x14ac:dyDescent="0.2"/>
    <row r="124" customFormat="1" ht="14.25" x14ac:dyDescent="0.2"/>
    <row r="125" customFormat="1" ht="14.25" x14ac:dyDescent="0.2"/>
    <row r="126" customFormat="1" ht="14.25" x14ac:dyDescent="0.2"/>
    <row r="127" customFormat="1" ht="14.25" x14ac:dyDescent="0.2"/>
    <row r="128" customFormat="1" ht="14.25" x14ac:dyDescent="0.2"/>
    <row r="129" customFormat="1" ht="14.25" x14ac:dyDescent="0.2"/>
    <row r="130" customFormat="1" ht="14.25" x14ac:dyDescent="0.2"/>
    <row r="131" customFormat="1" ht="14.25" x14ac:dyDescent="0.2"/>
    <row r="132" customFormat="1" ht="14.25" x14ac:dyDescent="0.2"/>
    <row r="133" customFormat="1" ht="14.25" x14ac:dyDescent="0.2"/>
    <row r="134" customFormat="1" ht="14.25" x14ac:dyDescent="0.2"/>
    <row r="135" customFormat="1" ht="14.25" x14ac:dyDescent="0.2"/>
    <row r="136" customFormat="1" ht="14.25" x14ac:dyDescent="0.2"/>
    <row r="137" customFormat="1" ht="14.25" x14ac:dyDescent="0.2"/>
    <row r="138" customFormat="1" ht="14.25" x14ac:dyDescent="0.2"/>
    <row r="139" customFormat="1" ht="14.25" x14ac:dyDescent="0.2"/>
    <row r="140" customFormat="1" ht="14.25" x14ac:dyDescent="0.2"/>
    <row r="141" customFormat="1" ht="14.25" x14ac:dyDescent="0.2"/>
    <row r="142" customFormat="1" ht="14.25" x14ac:dyDescent="0.2"/>
    <row r="143" customFormat="1" ht="14.25" x14ac:dyDescent="0.2"/>
    <row r="144" customFormat="1" ht="14.25" x14ac:dyDescent="0.2"/>
    <row r="145" customFormat="1" ht="14.25" x14ac:dyDescent="0.2"/>
    <row r="146" customFormat="1" ht="14.25" x14ac:dyDescent="0.2"/>
    <row r="147" customFormat="1" ht="14.25" x14ac:dyDescent="0.2"/>
    <row r="148" customFormat="1" ht="14.25" x14ac:dyDescent="0.2"/>
    <row r="149" customFormat="1" ht="36.75" customHeight="1" x14ac:dyDescent="0.2"/>
    <row r="150" customFormat="1" ht="14.25" x14ac:dyDescent="0.2"/>
    <row r="151" customFormat="1" ht="14.25" x14ac:dyDescent="0.2"/>
    <row r="152" customFormat="1" ht="14.25" x14ac:dyDescent="0.2"/>
    <row r="153" customFormat="1" ht="14.25" x14ac:dyDescent="0.2"/>
    <row r="154" customFormat="1" ht="14.25" x14ac:dyDescent="0.2"/>
    <row r="155" customFormat="1" ht="14.25" x14ac:dyDescent="0.2"/>
    <row r="156" customFormat="1" ht="14.25" x14ac:dyDescent="0.2"/>
    <row r="157" customFormat="1" ht="14.25" x14ac:dyDescent="0.2"/>
    <row r="158" customFormat="1" ht="14.25" x14ac:dyDescent="0.2"/>
    <row r="159" customFormat="1" ht="14.25" x14ac:dyDescent="0.2"/>
    <row r="160" customFormat="1" ht="14.25" x14ac:dyDescent="0.2"/>
    <row r="161" customFormat="1" ht="14.25" x14ac:dyDescent="0.2"/>
    <row r="162" customFormat="1" ht="14.25" x14ac:dyDescent="0.2"/>
    <row r="163" customFormat="1" ht="14.25" x14ac:dyDescent="0.2"/>
    <row r="164" customFormat="1" ht="14.25" x14ac:dyDescent="0.2"/>
    <row r="165" customFormat="1" ht="14.25" x14ac:dyDescent="0.2"/>
    <row r="166" customFormat="1" ht="14.25" x14ac:dyDescent="0.2"/>
    <row r="167" customFormat="1" ht="14.25" x14ac:dyDescent="0.2"/>
    <row r="168" customFormat="1" ht="14.25" x14ac:dyDescent="0.2"/>
    <row r="169" customFormat="1" ht="14.25" x14ac:dyDescent="0.2"/>
    <row r="170" customFormat="1" ht="14.25" x14ac:dyDescent="0.2"/>
    <row r="171" customFormat="1" ht="14.25" x14ac:dyDescent="0.2"/>
    <row r="172" customFormat="1" ht="14.25" x14ac:dyDescent="0.2"/>
    <row r="173" customFormat="1" ht="14.25" x14ac:dyDescent="0.2"/>
  </sheetData>
  <mergeCells count="18">
    <mergeCell ref="N50:X55"/>
    <mergeCell ref="M28:W33"/>
    <mergeCell ref="C15:E15"/>
    <mergeCell ref="C48:E48"/>
    <mergeCell ref="M38:W38"/>
    <mergeCell ref="M27:W27"/>
    <mergeCell ref="M17:W22"/>
    <mergeCell ref="I49:J49"/>
    <mergeCell ref="N49:X49"/>
    <mergeCell ref="B1:J1"/>
    <mergeCell ref="B2:J2"/>
    <mergeCell ref="C37:E37"/>
    <mergeCell ref="M16:W16"/>
    <mergeCell ref="M39:W44"/>
    <mergeCell ref="N5:X5"/>
    <mergeCell ref="N6:X11"/>
    <mergeCell ref="C4:E4"/>
    <mergeCell ref="C26:E26"/>
  </mergeCells>
  <phoneticPr fontId="31" type="noConversion"/>
  <pageMargins left="0.7" right="0.7" top="0.75" bottom="0.75" header="0.3" footer="0.3"/>
  <tableParts count="4">
    <tablePart r:id="rId1"/>
    <tablePart r:id="rId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33A8D-F653-485C-9D6F-ED31C26DAE80}">
  <dimension ref="A1:AZ10000"/>
  <sheetViews>
    <sheetView showGridLines="0" rightToLeft="1" topLeftCell="A16" zoomScale="85" zoomScaleNormal="85" workbookViewId="0">
      <selection activeCell="A51" sqref="A51:F62"/>
    </sheetView>
  </sheetViews>
  <sheetFormatPr defaultRowHeight="14.25" x14ac:dyDescent="0.2"/>
  <cols>
    <col min="1" max="1" width="38.875" style="103" customWidth="1"/>
    <col min="2" max="2" width="15" hidden="1" customWidth="1"/>
    <col min="3" max="3" width="22.625" customWidth="1"/>
    <col min="4" max="4" width="18.875" customWidth="1"/>
    <col min="5" max="5" width="23.375" customWidth="1"/>
    <col min="6" max="6" width="18.875" style="103" customWidth="1"/>
    <col min="7" max="7" width="32.75" customWidth="1"/>
    <col min="11" max="11" width="24.25" customWidth="1"/>
  </cols>
  <sheetData>
    <row r="1" spans="1:32" hidden="1" x14ac:dyDescent="0.2">
      <c r="A1" s="100"/>
      <c r="B1" s="1"/>
      <c r="C1" s="1"/>
      <c r="D1" s="1"/>
      <c r="E1" s="1"/>
      <c r="F1" s="116"/>
      <c r="G1" s="18"/>
      <c r="H1" s="18"/>
      <c r="I1" s="18"/>
      <c r="J1" s="18"/>
      <c r="K1" s="18"/>
      <c r="L1" s="18"/>
      <c r="M1" s="18"/>
      <c r="N1" s="18"/>
      <c r="O1" s="18"/>
      <c r="P1" s="18"/>
      <c r="Q1" s="18"/>
      <c r="R1" s="18"/>
      <c r="S1" s="18"/>
      <c r="T1" s="18"/>
      <c r="U1" s="18"/>
      <c r="V1" s="18"/>
      <c r="W1" s="18"/>
      <c r="X1" s="18"/>
      <c r="Y1" s="18"/>
      <c r="Z1" s="18"/>
      <c r="AA1" s="18"/>
      <c r="AB1" s="18"/>
      <c r="AC1" s="18"/>
      <c r="AD1" s="18"/>
      <c r="AE1" s="18"/>
      <c r="AF1" s="18"/>
    </row>
    <row r="2" spans="1:32" hidden="1" x14ac:dyDescent="0.2">
      <c r="A2" s="100"/>
      <c r="B2" s="1"/>
      <c r="C2" s="1"/>
      <c r="D2" s="1"/>
      <c r="E2" s="1"/>
      <c r="F2" s="116"/>
      <c r="G2" s="18"/>
      <c r="H2" s="18"/>
      <c r="I2" s="18"/>
      <c r="J2" s="18"/>
      <c r="K2" s="18"/>
      <c r="L2" s="18"/>
      <c r="M2" s="18"/>
      <c r="N2" s="18"/>
      <c r="O2" s="18"/>
      <c r="P2" s="18"/>
      <c r="Q2" s="18"/>
      <c r="R2" s="18"/>
      <c r="S2" s="18"/>
      <c r="T2" s="18"/>
      <c r="U2" s="18"/>
      <c r="V2" s="18"/>
      <c r="W2" s="18"/>
      <c r="X2" s="18"/>
      <c r="Y2" s="18"/>
      <c r="Z2" s="18"/>
      <c r="AA2" s="18"/>
      <c r="AB2" s="18"/>
      <c r="AC2" s="18"/>
      <c r="AD2" s="18"/>
      <c r="AE2" s="18"/>
      <c r="AF2" s="18"/>
    </row>
    <row r="3" spans="1:32" ht="20.45" hidden="1" customHeight="1" x14ac:dyDescent="0.2">
      <c r="A3" s="241"/>
      <c r="B3" s="241"/>
      <c r="C3" s="241"/>
      <c r="D3" s="241"/>
      <c r="E3" s="39"/>
      <c r="F3" s="99"/>
      <c r="G3" s="18"/>
      <c r="H3" s="18"/>
      <c r="I3" s="18"/>
      <c r="J3" s="18"/>
      <c r="K3" s="18"/>
      <c r="L3" s="18"/>
      <c r="M3" s="18"/>
      <c r="N3" s="18"/>
      <c r="O3" s="18"/>
      <c r="P3" s="18"/>
      <c r="Q3" s="18"/>
      <c r="R3" s="18"/>
      <c r="S3" s="18"/>
      <c r="T3" s="18"/>
      <c r="U3" s="18"/>
      <c r="V3" s="18"/>
      <c r="W3" s="18"/>
      <c r="X3" s="18"/>
      <c r="Y3" s="18"/>
      <c r="Z3" s="18"/>
      <c r="AA3" s="18"/>
      <c r="AB3" s="18"/>
      <c r="AC3" s="18"/>
      <c r="AD3" s="18"/>
      <c r="AE3" s="18"/>
      <c r="AF3" s="18"/>
    </row>
    <row r="4" spans="1:32" ht="13.9" hidden="1" customHeight="1" x14ac:dyDescent="0.2">
      <c r="A4" s="241"/>
      <c r="B4" s="241"/>
      <c r="C4" s="241"/>
      <c r="D4" s="241"/>
      <c r="E4" s="1"/>
      <c r="F4" s="116"/>
      <c r="G4" s="18"/>
      <c r="H4" s="18"/>
      <c r="I4" s="18"/>
      <c r="J4" s="18"/>
      <c r="K4" s="18"/>
      <c r="L4" s="18"/>
      <c r="M4" s="18"/>
      <c r="N4" s="18"/>
      <c r="O4" s="18"/>
      <c r="P4" s="18"/>
      <c r="Q4" s="18"/>
      <c r="R4" s="18"/>
      <c r="S4" s="18"/>
      <c r="T4" s="18"/>
      <c r="U4" s="18"/>
      <c r="V4" s="18"/>
      <c r="W4" s="18"/>
      <c r="X4" s="18"/>
      <c r="Y4" s="18"/>
      <c r="Z4" s="18"/>
      <c r="AA4" s="18"/>
      <c r="AB4" s="18"/>
      <c r="AC4" s="18"/>
      <c r="AD4" s="18"/>
      <c r="AE4" s="18"/>
      <c r="AF4" s="18"/>
    </row>
    <row r="5" spans="1:32" ht="13.9" hidden="1" customHeight="1" x14ac:dyDescent="0.2">
      <c r="A5" s="241"/>
      <c r="B5" s="241"/>
      <c r="C5" s="241"/>
      <c r="D5" s="241"/>
      <c r="E5" s="1"/>
      <c r="F5" s="116"/>
      <c r="G5" s="18"/>
      <c r="H5" s="18"/>
      <c r="I5" s="18"/>
      <c r="J5" s="18"/>
      <c r="K5" s="18"/>
      <c r="L5" s="18"/>
      <c r="M5" s="18"/>
      <c r="N5" s="18"/>
      <c r="O5" s="18"/>
      <c r="P5" s="18"/>
      <c r="Q5" s="18"/>
      <c r="R5" s="18"/>
      <c r="S5" s="18"/>
      <c r="T5" s="18"/>
      <c r="U5" s="18"/>
      <c r="V5" s="18"/>
      <c r="W5" s="18"/>
      <c r="X5" s="18"/>
      <c r="Y5" s="18"/>
      <c r="Z5" s="18"/>
      <c r="AA5" s="18"/>
      <c r="AB5" s="18"/>
      <c r="AC5" s="18"/>
      <c r="AD5" s="18"/>
      <c r="AE5" s="18"/>
      <c r="AF5" s="18"/>
    </row>
    <row r="6" spans="1:32" ht="13.9" hidden="1" customHeight="1" x14ac:dyDescent="0.2">
      <c r="A6" s="241"/>
      <c r="B6" s="241"/>
      <c r="C6" s="241"/>
      <c r="D6" s="241"/>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row>
    <row r="7" spans="1:32" hidden="1" x14ac:dyDescent="0.2">
      <c r="A7" s="101"/>
      <c r="B7" s="17"/>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row>
    <row r="8" spans="1:32" hidden="1" x14ac:dyDescent="0.2">
      <c r="A8" s="101"/>
      <c r="B8" s="17"/>
      <c r="C8" s="18"/>
      <c r="D8" s="18"/>
      <c r="E8" s="18"/>
      <c r="F8" s="18"/>
      <c r="H8" s="18"/>
      <c r="I8" s="18"/>
      <c r="J8" s="18"/>
      <c r="K8" s="18"/>
      <c r="L8" s="18"/>
      <c r="M8" s="18"/>
      <c r="N8" s="18"/>
      <c r="O8" s="18"/>
      <c r="P8" s="18"/>
      <c r="Q8" s="18"/>
      <c r="R8" s="18"/>
      <c r="S8" s="18"/>
      <c r="T8" s="18"/>
      <c r="U8" s="18"/>
      <c r="V8" s="18"/>
      <c r="W8" s="18"/>
      <c r="X8" s="18"/>
      <c r="Y8" s="18"/>
      <c r="Z8" s="18"/>
      <c r="AA8" s="18"/>
      <c r="AB8" s="18"/>
      <c r="AC8" s="18"/>
      <c r="AD8" s="18"/>
    </row>
    <row r="9" spans="1:32" ht="28.5" hidden="1" x14ac:dyDescent="0.2">
      <c r="A9" s="102" t="s">
        <v>42</v>
      </c>
      <c r="B9" s="19"/>
      <c r="C9" s="20" t="s">
        <v>19</v>
      </c>
      <c r="D9" s="20" t="s">
        <v>152</v>
      </c>
      <c r="E9" s="72" t="s">
        <v>151</v>
      </c>
      <c r="F9" s="96" t="s">
        <v>148</v>
      </c>
      <c r="G9" s="97"/>
      <c r="H9" s="18"/>
      <c r="I9" s="18"/>
      <c r="J9" s="18"/>
      <c r="K9" s="18"/>
      <c r="L9" s="18"/>
      <c r="M9" s="18"/>
      <c r="N9" s="18"/>
      <c r="O9" s="18"/>
      <c r="P9" s="18"/>
      <c r="Q9" s="18"/>
      <c r="R9" s="18"/>
      <c r="S9" s="18"/>
      <c r="T9" s="18"/>
      <c r="U9" s="18"/>
      <c r="V9" s="18"/>
      <c r="W9" s="18"/>
      <c r="X9" s="18"/>
      <c r="Y9" s="18"/>
      <c r="Z9" s="18"/>
      <c r="AA9" s="18"/>
      <c r="AB9" s="18"/>
      <c r="AC9" s="18"/>
      <c r="AD9" s="18"/>
    </row>
    <row r="10" spans="1:32" ht="143.25" hidden="1" customHeight="1" x14ac:dyDescent="0.2">
      <c r="A10" s="102">
        <v>9113</v>
      </c>
      <c r="B10" s="19"/>
      <c r="C10" s="21" t="s">
        <v>49</v>
      </c>
      <c r="D10" s="70" t="s">
        <v>53</v>
      </c>
      <c r="E10" s="70" t="s">
        <v>95</v>
      </c>
      <c r="F10" s="98" t="s">
        <v>149</v>
      </c>
      <c r="H10" s="18"/>
      <c r="I10" s="18"/>
      <c r="J10" s="18"/>
      <c r="K10" s="18"/>
      <c r="L10" s="18"/>
      <c r="M10" s="18"/>
      <c r="N10" s="18"/>
      <c r="O10" s="18"/>
      <c r="P10" s="18"/>
      <c r="Q10" s="18"/>
      <c r="R10" s="18"/>
      <c r="S10" s="18"/>
      <c r="T10" s="18"/>
      <c r="U10" s="18"/>
      <c r="V10" s="18"/>
      <c r="W10" s="18"/>
      <c r="X10" s="18"/>
      <c r="Y10" s="18"/>
      <c r="Z10" s="18"/>
      <c r="AA10" s="18"/>
      <c r="AB10" s="18"/>
      <c r="AC10" s="18"/>
      <c r="AD10" s="18"/>
    </row>
    <row r="11" spans="1:32" ht="78.599999999999994" hidden="1" customHeight="1" x14ac:dyDescent="0.2">
      <c r="A11" s="102">
        <v>9303</v>
      </c>
      <c r="B11" s="19"/>
      <c r="C11" s="21" t="s">
        <v>50</v>
      </c>
      <c r="D11" s="20" t="s">
        <v>54</v>
      </c>
      <c r="E11" s="70" t="s">
        <v>87</v>
      </c>
      <c r="F11" s="72"/>
      <c r="G11" s="72"/>
      <c r="H11" s="18"/>
      <c r="I11" s="18"/>
      <c r="J11" s="18"/>
      <c r="K11" s="18"/>
      <c r="L11" s="18"/>
      <c r="M11" s="18"/>
      <c r="N11" s="18"/>
      <c r="O11" s="18"/>
      <c r="P11" s="18"/>
      <c r="Q11" s="18"/>
      <c r="R11" s="18"/>
      <c r="S11" s="18"/>
      <c r="T11" s="18"/>
      <c r="U11" s="18"/>
      <c r="V11" s="18"/>
      <c r="W11" s="18"/>
      <c r="X11" s="18"/>
      <c r="Y11" s="18"/>
      <c r="Z11" s="18"/>
      <c r="AA11" s="18"/>
      <c r="AB11" s="18"/>
      <c r="AC11" s="18"/>
      <c r="AD11" s="18"/>
    </row>
    <row r="12" spans="1:32" ht="78.599999999999994" hidden="1" customHeight="1" x14ac:dyDescent="0.2">
      <c r="F12" s="103" t="s">
        <v>150</v>
      </c>
      <c r="H12" s="18"/>
      <c r="I12" s="18"/>
      <c r="J12" s="18"/>
      <c r="K12" s="18"/>
      <c r="L12" s="18"/>
      <c r="M12" s="18"/>
      <c r="N12" s="18"/>
      <c r="O12" s="18"/>
      <c r="P12" s="18"/>
      <c r="Q12" s="18"/>
      <c r="R12" s="18"/>
      <c r="S12" s="18"/>
      <c r="T12" s="18"/>
      <c r="U12" s="18"/>
      <c r="V12" s="18"/>
      <c r="W12" s="18"/>
      <c r="X12" s="18"/>
      <c r="Y12" s="18"/>
      <c r="Z12" s="18"/>
      <c r="AA12" s="18"/>
      <c r="AB12" s="18"/>
      <c r="AC12" s="18"/>
      <c r="AD12" s="18"/>
    </row>
    <row r="13" spans="1:32" ht="28.5" hidden="1" x14ac:dyDescent="0.2">
      <c r="A13" s="102" t="s">
        <v>42</v>
      </c>
      <c r="B13" s="19"/>
      <c r="C13" s="20" t="s">
        <v>19</v>
      </c>
      <c r="D13" s="20" t="s">
        <v>138</v>
      </c>
      <c r="E13" s="72" t="s">
        <v>139</v>
      </c>
      <c r="F13" s="90" t="s">
        <v>145</v>
      </c>
      <c r="G13" s="90" t="s">
        <v>146</v>
      </c>
      <c r="H13" s="18"/>
      <c r="I13" s="18"/>
      <c r="J13" s="18"/>
      <c r="K13" s="18"/>
      <c r="L13" s="18"/>
      <c r="M13" s="18"/>
      <c r="N13" s="18"/>
      <c r="O13" s="18"/>
      <c r="P13" s="18"/>
      <c r="Q13" s="18"/>
      <c r="R13" s="18"/>
      <c r="S13" s="18"/>
      <c r="T13" s="18"/>
      <c r="U13" s="18"/>
      <c r="V13" s="18"/>
      <c r="W13" s="18"/>
      <c r="X13" s="18"/>
      <c r="Y13" s="18"/>
      <c r="Z13" s="18"/>
      <c r="AA13" s="18"/>
      <c r="AB13" s="18"/>
      <c r="AC13" s="18"/>
      <c r="AD13" s="18"/>
    </row>
    <row r="14" spans="1:32" ht="102" hidden="1" customHeight="1" x14ac:dyDescent="0.2">
      <c r="A14" s="102">
        <v>9420</v>
      </c>
      <c r="B14" s="19"/>
      <c r="C14" s="21" t="s">
        <v>51</v>
      </c>
      <c r="D14" s="20" t="s">
        <v>135</v>
      </c>
      <c r="E14" s="20" t="s">
        <v>129</v>
      </c>
      <c r="F14" s="89" t="s">
        <v>137</v>
      </c>
      <c r="G14" s="89" t="s">
        <v>130</v>
      </c>
      <c r="H14" s="18"/>
      <c r="I14" s="18"/>
      <c r="J14" s="18"/>
      <c r="K14" s="18"/>
      <c r="L14" s="18"/>
      <c r="M14" s="18"/>
      <c r="N14" s="18"/>
      <c r="O14" s="18"/>
      <c r="P14" s="18"/>
      <c r="Q14" s="18"/>
      <c r="R14" s="18"/>
      <c r="S14" s="18"/>
      <c r="T14" s="18"/>
      <c r="U14" s="18"/>
      <c r="V14" s="18"/>
      <c r="W14" s="18"/>
      <c r="X14" s="18"/>
      <c r="Y14" s="18"/>
      <c r="Z14" s="18"/>
      <c r="AA14" s="18"/>
      <c r="AB14" s="18"/>
      <c r="AC14" s="18"/>
      <c r="AD14" s="18"/>
    </row>
    <row r="15" spans="1:32" ht="102" hidden="1" customHeight="1" x14ac:dyDescent="0.2">
      <c r="A15" s="104"/>
      <c r="B15" s="91"/>
      <c r="C15" s="92"/>
      <c r="D15" s="93"/>
      <c r="E15" s="93"/>
      <c r="F15" s="94"/>
      <c r="G15" s="94"/>
      <c r="H15" s="18"/>
      <c r="I15" s="18"/>
      <c r="J15" s="18"/>
      <c r="K15" s="18"/>
      <c r="L15" s="18"/>
      <c r="M15" s="18"/>
      <c r="N15" s="18"/>
      <c r="O15" s="18"/>
      <c r="P15" s="18"/>
      <c r="Q15" s="18"/>
      <c r="R15" s="18"/>
      <c r="S15" s="18"/>
      <c r="T15" s="18"/>
      <c r="U15" s="18"/>
      <c r="V15" s="18"/>
      <c r="W15" s="18"/>
      <c r="X15" s="18"/>
      <c r="Y15" s="18"/>
      <c r="Z15" s="18"/>
      <c r="AA15" s="18"/>
      <c r="AB15" s="18"/>
      <c r="AC15" s="18"/>
      <c r="AD15" s="18"/>
    </row>
    <row r="16" spans="1:32" ht="102" customHeight="1" x14ac:dyDescent="0.2">
      <c r="A16" s="241" t="s">
        <v>158</v>
      </c>
      <c r="B16" s="241"/>
      <c r="C16" s="241"/>
      <c r="D16" s="241"/>
      <c r="E16" s="241"/>
      <c r="F16" s="241"/>
      <c r="G16" s="39"/>
      <c r="H16" s="39"/>
      <c r="I16" s="39"/>
      <c r="K16" s="18"/>
    </row>
    <row r="18" spans="1:6" ht="20.45" customHeight="1" x14ac:dyDescent="0.2">
      <c r="A18" s="105" t="s">
        <v>131</v>
      </c>
      <c r="B18" s="79"/>
      <c r="C18" s="80"/>
      <c r="D18" s="80"/>
      <c r="E18" s="80"/>
      <c r="F18" s="117"/>
    </row>
    <row r="19" spans="1:6" ht="20.45" hidden="1" customHeight="1" x14ac:dyDescent="0.2">
      <c r="A19" s="105"/>
      <c r="B19" s="79"/>
      <c r="C19" s="80"/>
      <c r="D19" s="80"/>
      <c r="E19" s="80"/>
      <c r="F19" s="117"/>
    </row>
    <row r="20" spans="1:6" ht="20.45" hidden="1" customHeight="1" thickBot="1" x14ac:dyDescent="0.25">
      <c r="A20" s="105" t="s">
        <v>134</v>
      </c>
      <c r="B20" s="79"/>
      <c r="C20" s="80"/>
      <c r="D20" s="80"/>
      <c r="E20" s="80"/>
      <c r="F20" s="117"/>
    </row>
    <row r="21" spans="1:6" ht="22.15" hidden="1" customHeight="1" thickBot="1" x14ac:dyDescent="0.25">
      <c r="A21" s="102" t="s">
        <v>52</v>
      </c>
      <c r="B21" s="72" t="s">
        <v>144</v>
      </c>
      <c r="C21" s="71" t="s">
        <v>112</v>
      </c>
      <c r="E21" s="80"/>
      <c r="F21" s="117"/>
    </row>
    <row r="22" spans="1:6" ht="148.9" hidden="1" customHeight="1" thickBot="1" x14ac:dyDescent="0.25">
      <c r="A22" s="102" t="s">
        <v>140</v>
      </c>
      <c r="B22" s="70" t="s">
        <v>141</v>
      </c>
      <c r="C22" s="73">
        <v>1.5E-3</v>
      </c>
      <c r="E22" s="80"/>
      <c r="F22" s="117"/>
    </row>
    <row r="23" spans="1:6" ht="22.15" hidden="1" customHeight="1" thickBot="1" x14ac:dyDescent="0.25">
      <c r="A23" s="102"/>
      <c r="B23" s="72"/>
      <c r="C23" s="71"/>
      <c r="E23" s="80"/>
      <c r="F23" s="117"/>
    </row>
    <row r="24" spans="1:6" ht="20.45" hidden="1" customHeight="1" thickBot="1" x14ac:dyDescent="0.25">
      <c r="A24" s="105" t="s">
        <v>136</v>
      </c>
      <c r="B24" s="79"/>
      <c r="C24" s="80"/>
      <c r="D24" s="80"/>
      <c r="E24" s="80"/>
      <c r="F24" s="117"/>
    </row>
    <row r="25" spans="1:6" ht="20.45" customHeight="1" x14ac:dyDescent="0.2">
      <c r="A25" s="105"/>
      <c r="B25" s="79"/>
      <c r="C25" s="80"/>
      <c r="D25" s="80"/>
      <c r="E25" s="80"/>
      <c r="F25" s="117"/>
    </row>
    <row r="26" spans="1:6" ht="53.45" customHeight="1" thickBot="1" x14ac:dyDescent="0.25">
      <c r="A26" s="347" t="s">
        <v>2</v>
      </c>
      <c r="B26" s="348" t="s">
        <v>186</v>
      </c>
      <c r="C26" s="348" t="s">
        <v>228</v>
      </c>
      <c r="D26" s="349" t="s">
        <v>3</v>
      </c>
      <c r="E26" s="350" t="s">
        <v>125</v>
      </c>
      <c r="F26" s="351" t="s">
        <v>4</v>
      </c>
    </row>
    <row r="27" spans="1:6" ht="39.6" customHeight="1" x14ac:dyDescent="0.2">
      <c r="A27" s="336" t="s">
        <v>5</v>
      </c>
      <c r="B27" s="229">
        <v>0.3347</v>
      </c>
      <c r="C27" s="229">
        <v>0.35</v>
      </c>
      <c r="D27" s="81" t="s">
        <v>6</v>
      </c>
      <c r="E27" s="82" t="s">
        <v>133</v>
      </c>
      <c r="F27" s="343" t="s">
        <v>73</v>
      </c>
    </row>
    <row r="28" spans="1:6" ht="26.45" customHeight="1" x14ac:dyDescent="0.2">
      <c r="A28" s="337" t="s">
        <v>7</v>
      </c>
      <c r="B28" s="229">
        <v>0.31269999999999998</v>
      </c>
      <c r="C28" s="229">
        <v>0.35</v>
      </c>
      <c r="D28" s="83" t="s">
        <v>8</v>
      </c>
      <c r="E28" s="84" t="s">
        <v>190</v>
      </c>
      <c r="F28" s="344" t="s">
        <v>74</v>
      </c>
    </row>
    <row r="29" spans="1:6" ht="38.25" x14ac:dyDescent="0.2">
      <c r="A29" s="338" t="s">
        <v>9</v>
      </c>
      <c r="B29" s="229">
        <v>0.24690000000000001</v>
      </c>
      <c r="C29" s="229">
        <v>0.24</v>
      </c>
      <c r="D29" s="228" t="s">
        <v>8</v>
      </c>
      <c r="E29" s="227" t="s">
        <v>83</v>
      </c>
      <c r="F29" s="345" t="s">
        <v>130</v>
      </c>
    </row>
    <row r="30" spans="1:6" ht="15.6" customHeight="1" x14ac:dyDescent="0.2">
      <c r="A30" s="352" t="s">
        <v>203</v>
      </c>
      <c r="B30" s="353" t="s">
        <v>203</v>
      </c>
      <c r="C30" s="353" t="s">
        <v>203</v>
      </c>
      <c r="D30" s="354" t="s">
        <v>203</v>
      </c>
      <c r="E30" s="355" t="s">
        <v>203</v>
      </c>
      <c r="F30" s="356" t="s">
        <v>203</v>
      </c>
    </row>
    <row r="31" spans="1:6" ht="21.6" customHeight="1" x14ac:dyDescent="0.2">
      <c r="A31" s="339" t="s">
        <v>60</v>
      </c>
      <c r="B31" s="357" t="s">
        <v>203</v>
      </c>
      <c r="C31" s="357" t="s">
        <v>203</v>
      </c>
      <c r="D31" s="358" t="s">
        <v>203</v>
      </c>
      <c r="E31" s="359" t="s">
        <v>203</v>
      </c>
      <c r="F31" s="360" t="s">
        <v>203</v>
      </c>
    </row>
    <row r="32" spans="1:6" ht="31.5" customHeight="1" x14ac:dyDescent="0.2">
      <c r="A32" s="338" t="s">
        <v>67</v>
      </c>
      <c r="B32" s="229">
        <v>0</v>
      </c>
      <c r="C32" s="229">
        <v>0.05</v>
      </c>
      <c r="D32" s="228" t="s">
        <v>6</v>
      </c>
      <c r="E32" s="227" t="s">
        <v>72</v>
      </c>
      <c r="F32" s="345" t="s">
        <v>76</v>
      </c>
    </row>
    <row r="33" spans="1:6" x14ac:dyDescent="0.2">
      <c r="A33" s="337" t="s">
        <v>68</v>
      </c>
      <c r="B33" s="112">
        <v>0</v>
      </c>
      <c r="C33" s="112">
        <v>0.05</v>
      </c>
      <c r="D33" s="83" t="s">
        <v>6</v>
      </c>
      <c r="E33" s="84" t="s">
        <v>72</v>
      </c>
      <c r="F33" s="344" t="s">
        <v>77</v>
      </c>
    </row>
    <row r="34" spans="1:6" ht="26.45" customHeight="1" x14ac:dyDescent="0.2">
      <c r="A34" s="337" t="s">
        <v>69</v>
      </c>
      <c r="B34" s="112">
        <v>0</v>
      </c>
      <c r="C34" s="112">
        <v>0.05</v>
      </c>
      <c r="D34" s="83" t="s">
        <v>6</v>
      </c>
      <c r="E34" s="84" t="s">
        <v>72</v>
      </c>
      <c r="F34" s="344" t="s">
        <v>78</v>
      </c>
    </row>
    <row r="35" spans="1:6" ht="26.45" customHeight="1" x14ac:dyDescent="0.2">
      <c r="A35" s="337" t="s">
        <v>70</v>
      </c>
      <c r="B35" s="112">
        <v>0.15440000000000001</v>
      </c>
      <c r="C35" s="112">
        <v>0.15</v>
      </c>
      <c r="D35" s="83" t="s">
        <v>6</v>
      </c>
      <c r="E35" s="84" t="s">
        <v>126</v>
      </c>
      <c r="F35" s="344" t="s">
        <v>78</v>
      </c>
    </row>
    <row r="36" spans="1:6" ht="15" thickBot="1" x14ac:dyDescent="0.25">
      <c r="A36" s="340" t="s">
        <v>71</v>
      </c>
      <c r="B36" s="113">
        <v>0</v>
      </c>
      <c r="C36" s="113">
        <v>0.05</v>
      </c>
      <c r="D36" s="85" t="s">
        <v>6</v>
      </c>
      <c r="E36" s="86" t="s">
        <v>72</v>
      </c>
      <c r="F36" s="361" t="s">
        <v>203</v>
      </c>
    </row>
    <row r="37" spans="1:6" ht="15" thickBot="1" x14ac:dyDescent="0.25">
      <c r="A37" s="341" t="s">
        <v>10</v>
      </c>
      <c r="B37" s="114">
        <f>SUM(B27:B36)</f>
        <v>1.0487</v>
      </c>
      <c r="C37" s="114">
        <f>SUM(C27:C36)</f>
        <v>1.29</v>
      </c>
      <c r="D37" s="362" t="s">
        <v>203</v>
      </c>
      <c r="E37" s="363" t="s">
        <v>203</v>
      </c>
      <c r="F37" s="364" t="s">
        <v>203</v>
      </c>
    </row>
    <row r="38" spans="1:6" ht="27" customHeight="1" thickBot="1" x14ac:dyDescent="0.25">
      <c r="A38" s="342" t="s">
        <v>11</v>
      </c>
      <c r="B38" s="115">
        <v>0.13150000000000001</v>
      </c>
      <c r="C38" s="115">
        <v>0.15</v>
      </c>
      <c r="D38" s="107" t="s">
        <v>8</v>
      </c>
      <c r="E38" s="108" t="s">
        <v>127</v>
      </c>
      <c r="F38" s="346" t="s">
        <v>79</v>
      </c>
    </row>
    <row r="39" spans="1:6" hidden="1" x14ac:dyDescent="0.2">
      <c r="A39" s="106" t="s">
        <v>128</v>
      </c>
      <c r="B39" s="17"/>
      <c r="C39" s="17"/>
      <c r="D39" s="17"/>
      <c r="E39" s="17"/>
      <c r="F39" s="18"/>
    </row>
    <row r="40" spans="1:6" hidden="1" x14ac:dyDescent="0.2">
      <c r="A40" s="53" t="s">
        <v>187</v>
      </c>
      <c r="B40" s="172">
        <v>2E-3</v>
      </c>
      <c r="C40" s="17"/>
      <c r="D40" s="17"/>
      <c r="E40" s="17"/>
      <c r="F40" s="18"/>
    </row>
    <row r="42" spans="1:6" ht="18" x14ac:dyDescent="0.2">
      <c r="A42" s="105" t="s">
        <v>132</v>
      </c>
      <c r="B42" s="79"/>
    </row>
    <row r="43" spans="1:6" ht="18" hidden="1" x14ac:dyDescent="0.2">
      <c r="A43" s="105"/>
      <c r="B43" s="79"/>
    </row>
    <row r="44" spans="1:6" ht="18" hidden="1" x14ac:dyDescent="0.2">
      <c r="A44" s="105" t="s">
        <v>134</v>
      </c>
      <c r="B44" s="79"/>
    </row>
    <row r="45" spans="1:6" hidden="1" x14ac:dyDescent="0.2">
      <c r="A45" s="102" t="s">
        <v>52</v>
      </c>
      <c r="B45" s="72"/>
      <c r="C45" s="72" t="s">
        <v>144</v>
      </c>
      <c r="D45" s="71" t="s">
        <v>112</v>
      </c>
    </row>
    <row r="46" spans="1:6" ht="171" hidden="1" x14ac:dyDescent="0.2">
      <c r="A46" s="102" t="s">
        <v>142</v>
      </c>
      <c r="B46" s="72"/>
      <c r="C46" s="70" t="s">
        <v>143</v>
      </c>
      <c r="D46" s="73">
        <v>1.5E-3</v>
      </c>
    </row>
    <row r="47" spans="1:6" hidden="1" x14ac:dyDescent="0.2"/>
    <row r="48" spans="1:6" ht="18" hidden="1" x14ac:dyDescent="0.2">
      <c r="A48" s="105" t="s">
        <v>136</v>
      </c>
      <c r="B48" s="79"/>
    </row>
    <row r="49" spans="1:6" x14ac:dyDescent="0.2">
      <c r="C49" s="80"/>
      <c r="D49" s="80"/>
      <c r="E49" s="80"/>
      <c r="F49" s="117"/>
    </row>
    <row r="50" spans="1:6" ht="26.25" thickBot="1" x14ac:dyDescent="0.25">
      <c r="A50" s="347" t="s">
        <v>2</v>
      </c>
      <c r="B50" s="348" t="s">
        <v>186</v>
      </c>
      <c r="C50" s="348" t="s">
        <v>192</v>
      </c>
      <c r="D50" s="349" t="s">
        <v>3</v>
      </c>
      <c r="E50" s="350" t="s">
        <v>125</v>
      </c>
      <c r="F50" s="351" t="s">
        <v>4</v>
      </c>
    </row>
    <row r="51" spans="1:6" x14ac:dyDescent="0.2">
      <c r="A51" s="336" t="s">
        <v>5</v>
      </c>
      <c r="B51" s="229">
        <v>0.28970000000000001</v>
      </c>
      <c r="C51" s="229">
        <v>0.3</v>
      </c>
      <c r="D51" s="81" t="s">
        <v>6</v>
      </c>
      <c r="E51" s="82" t="s">
        <v>110</v>
      </c>
      <c r="F51" s="343" t="s">
        <v>73</v>
      </c>
    </row>
    <row r="52" spans="1:6" x14ac:dyDescent="0.2">
      <c r="A52" s="337" t="s">
        <v>7</v>
      </c>
      <c r="B52" s="229">
        <v>0.2646</v>
      </c>
      <c r="C52" s="229">
        <v>0.25</v>
      </c>
      <c r="D52" s="83" t="s">
        <v>8</v>
      </c>
      <c r="E52" s="84" t="s">
        <v>84</v>
      </c>
      <c r="F52" s="344" t="s">
        <v>74</v>
      </c>
    </row>
    <row r="53" spans="1:6" ht="38.25" x14ac:dyDescent="0.2">
      <c r="A53" s="338" t="s">
        <v>9</v>
      </c>
      <c r="B53" s="229">
        <v>0.40970000000000001</v>
      </c>
      <c r="C53" s="229">
        <v>0.45</v>
      </c>
      <c r="D53" s="228" t="s">
        <v>8</v>
      </c>
      <c r="E53" s="227" t="s">
        <v>85</v>
      </c>
      <c r="F53" s="345" t="s">
        <v>130</v>
      </c>
    </row>
    <row r="54" spans="1:6" x14ac:dyDescent="0.2">
      <c r="A54" s="352" t="s">
        <v>203</v>
      </c>
      <c r="B54" s="353" t="s">
        <v>203</v>
      </c>
      <c r="C54" s="353" t="s">
        <v>203</v>
      </c>
      <c r="D54" s="354" t="s">
        <v>203</v>
      </c>
      <c r="E54" s="355" t="s">
        <v>203</v>
      </c>
      <c r="F54" s="356" t="s">
        <v>203</v>
      </c>
    </row>
    <row r="55" spans="1:6" x14ac:dyDescent="0.2">
      <c r="A55" s="339" t="s">
        <v>60</v>
      </c>
      <c r="B55" s="357" t="s">
        <v>203</v>
      </c>
      <c r="C55" s="357" t="s">
        <v>203</v>
      </c>
      <c r="D55" s="358" t="s">
        <v>203</v>
      </c>
      <c r="E55" s="359" t="s">
        <v>203</v>
      </c>
      <c r="F55" s="360" t="s">
        <v>203</v>
      </c>
    </row>
    <row r="56" spans="1:6" ht="38.25" x14ac:dyDescent="0.2">
      <c r="A56" s="338" t="s">
        <v>67</v>
      </c>
      <c r="B56" s="229">
        <v>0</v>
      </c>
      <c r="C56" s="229">
        <v>0.05</v>
      </c>
      <c r="D56" s="228" t="s">
        <v>6</v>
      </c>
      <c r="E56" s="227" t="s">
        <v>72</v>
      </c>
      <c r="F56" s="345" t="s">
        <v>76</v>
      </c>
    </row>
    <row r="57" spans="1:6" x14ac:dyDescent="0.2">
      <c r="A57" s="337" t="s">
        <v>68</v>
      </c>
      <c r="B57" s="112">
        <v>0</v>
      </c>
      <c r="C57" s="112">
        <v>0.05</v>
      </c>
      <c r="D57" s="83" t="s">
        <v>6</v>
      </c>
      <c r="E57" s="84" t="s">
        <v>72</v>
      </c>
      <c r="F57" s="344" t="s">
        <v>77</v>
      </c>
    </row>
    <row r="58" spans="1:6" x14ac:dyDescent="0.2">
      <c r="A58" s="337" t="s">
        <v>69</v>
      </c>
      <c r="B58" s="112">
        <v>0</v>
      </c>
      <c r="C58" s="112">
        <v>0.05</v>
      </c>
      <c r="D58" s="83" t="s">
        <v>6</v>
      </c>
      <c r="E58" s="84" t="s">
        <v>72</v>
      </c>
      <c r="F58" s="344" t="s">
        <v>78</v>
      </c>
    </row>
    <row r="59" spans="1:6" x14ac:dyDescent="0.2">
      <c r="A59" s="337" t="s">
        <v>70</v>
      </c>
      <c r="B59" s="112">
        <v>0.1328</v>
      </c>
      <c r="C59" s="112">
        <v>0.15</v>
      </c>
      <c r="D59" s="83" t="s">
        <v>6</v>
      </c>
      <c r="E59" s="84" t="s">
        <v>126</v>
      </c>
      <c r="F59" s="344" t="s">
        <v>78</v>
      </c>
    </row>
    <row r="60" spans="1:6" ht="15" thickBot="1" x14ac:dyDescent="0.25">
      <c r="A60" s="340" t="s">
        <v>71</v>
      </c>
      <c r="B60" s="113">
        <v>0</v>
      </c>
      <c r="C60" s="113">
        <v>0.05</v>
      </c>
      <c r="D60" s="85" t="s">
        <v>6</v>
      </c>
      <c r="E60" s="86" t="s">
        <v>72</v>
      </c>
      <c r="F60" s="361" t="s">
        <v>203</v>
      </c>
    </row>
    <row r="61" spans="1:6" ht="15" thickBot="1" x14ac:dyDescent="0.25">
      <c r="A61" s="341" t="s">
        <v>10</v>
      </c>
      <c r="B61" s="114">
        <f>SUM(B51:B60)</f>
        <v>1.0968</v>
      </c>
      <c r="C61" s="114">
        <v>1.0964</v>
      </c>
      <c r="D61" s="362" t="s">
        <v>203</v>
      </c>
      <c r="E61" s="87" t="s">
        <v>80</v>
      </c>
      <c r="F61" s="364" t="s">
        <v>203</v>
      </c>
    </row>
    <row r="62" spans="1:6" ht="15" thickBot="1" x14ac:dyDescent="0.25">
      <c r="A62" s="342" t="s">
        <v>11</v>
      </c>
      <c r="B62" s="115">
        <v>0.20580000000000001</v>
      </c>
      <c r="C62" s="113">
        <v>0.25</v>
      </c>
      <c r="D62" s="107" t="s">
        <v>8</v>
      </c>
      <c r="E62" s="108" t="s">
        <v>84</v>
      </c>
      <c r="F62" s="346" t="s">
        <v>79</v>
      </c>
    </row>
    <row r="63" spans="1:6" hidden="1" x14ac:dyDescent="0.2">
      <c r="A63" s="106" t="s">
        <v>128</v>
      </c>
      <c r="B63" s="17"/>
      <c r="C63" s="17"/>
      <c r="D63" s="17"/>
      <c r="E63" s="17"/>
      <c r="F63" s="18"/>
    </row>
    <row r="64" spans="1:6" hidden="1" x14ac:dyDescent="0.2">
      <c r="A64" s="53" t="s">
        <v>187</v>
      </c>
      <c r="B64" s="170">
        <v>2E-3</v>
      </c>
    </row>
    <row r="66" spans="1:7" ht="18" x14ac:dyDescent="0.2">
      <c r="C66" s="79"/>
      <c r="D66" s="80"/>
      <c r="E66" s="80"/>
      <c r="F66" s="117"/>
      <c r="G66" s="80"/>
    </row>
    <row r="67" spans="1:7" x14ac:dyDescent="0.2">
      <c r="C67" s="80"/>
      <c r="D67" s="80"/>
      <c r="E67" s="80"/>
      <c r="F67" s="117"/>
      <c r="G67" s="80"/>
    </row>
    <row r="71" spans="1:7" x14ac:dyDescent="0.2">
      <c r="A71" s="234" t="s">
        <v>55</v>
      </c>
      <c r="B71" s="234"/>
      <c r="C71" s="234"/>
      <c r="D71" s="234"/>
      <c r="E71" s="234"/>
    </row>
    <row r="72" spans="1:7" ht="13.9" customHeight="1" x14ac:dyDescent="0.2">
      <c r="A72" s="266" t="s">
        <v>56</v>
      </c>
      <c r="B72" s="266"/>
      <c r="C72" s="266"/>
      <c r="D72" s="266"/>
      <c r="E72" s="266"/>
    </row>
    <row r="10000" spans="52:52" x14ac:dyDescent="0.2">
      <c r="AZ10000">
        <v>2</v>
      </c>
    </row>
  </sheetData>
  <mergeCells count="4">
    <mergeCell ref="A72:E72"/>
    <mergeCell ref="A3:D6"/>
    <mergeCell ref="A71:E71"/>
    <mergeCell ref="A16:F16"/>
  </mergeCells>
  <pageMargins left="0.7" right="0.7" top="0.75" bottom="0.75" header="0.3" footer="0.3"/>
  <pageSetup paperSize="9" orientation="portrait" r:id="rId1"/>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תוכן</vt:lpstr>
      <vt:lpstr>מסלולים מתמחים</vt:lpstr>
      <vt:lpstr>מסלולים כלליים</vt:lpstr>
      <vt:lpstr>מסלולים  מתמחים</vt:lpstr>
      <vt:lpstr>מסלולים עוקבי מדדים</vt:lpstr>
      <vt:lpstr>חיסכון לכל ילד</vt:lpstr>
      <vt:lpstr>'מסלולים  מתמחים'!Print_Area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4_9_0_2024_17</dc:title>
  <dc:creator>Adi Cohen</dc:creator>
  <cp:lastModifiedBy>Artiom Zelensky</cp:lastModifiedBy>
  <cp:lastPrinted>2024-07-04T09:41:51Z</cp:lastPrinted>
  <dcterms:created xsi:type="dcterms:W3CDTF">2019-11-21T10:57:46Z</dcterms:created>
  <dcterms:modified xsi:type="dcterms:W3CDTF">2024-07-30T08:22:20Z</dcterms:modified>
  <dc:language>עברית</dc:language>
</cp:coreProperties>
</file>