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5A3B1F9A-FD87-47AF-95E3-7B840B6B398C}" xr6:coauthVersionLast="36" xr6:coauthVersionMax="47" xr10:uidLastSave="{00000000-0000-0000-0000-000000000000}"/>
  <bookViews>
    <workbookView xWindow="-120" yWindow="-120" windowWidth="29040" windowHeight="15840" tabRatio="594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56" i="5" l="1"/>
  <c r="U59" i="5"/>
  <c r="U58" i="5"/>
  <c r="U57" i="5"/>
  <c r="U56" i="5" s="1"/>
  <c r="U55" i="5"/>
  <c r="U54" i="5"/>
  <c r="R53" i="5"/>
  <c r="U50" i="5"/>
  <c r="U49" i="5"/>
  <c r="U48" i="5"/>
  <c r="R47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19" i="5"/>
  <c r="R18" i="5"/>
  <c r="U15" i="5"/>
  <c r="U16" i="5"/>
  <c r="U17" i="5"/>
  <c r="U14" i="5"/>
  <c r="R13" i="5"/>
  <c r="Q16" i="12"/>
  <c r="Q17" i="12"/>
  <c r="Q15" i="12"/>
  <c r="N14" i="12"/>
  <c r="N13" i="12" s="1"/>
  <c r="N12" i="12" s="1"/>
  <c r="N11" i="12" s="1"/>
  <c r="Q14" i="12" l="1"/>
  <c r="Q13" i="12" s="1"/>
  <c r="Q12" i="12" s="1"/>
  <c r="Q11" i="12" s="1"/>
  <c r="U18" i="5"/>
  <c r="U53" i="5"/>
  <c r="C22" i="1"/>
  <c r="D22" i="1" s="1"/>
  <c r="P16" i="12"/>
  <c r="P15" i="12"/>
  <c r="P17" i="12"/>
  <c r="R12" i="5"/>
  <c r="R11" i="5" s="1"/>
  <c r="U47" i="5"/>
  <c r="U13" i="5"/>
  <c r="R52" i="5"/>
  <c r="U52" i="5"/>
  <c r="U12" i="5" l="1"/>
  <c r="U11" i="5" s="1"/>
  <c r="T30" i="5"/>
  <c r="C15" i="1"/>
  <c r="D15" i="1" s="1"/>
  <c r="P14" i="12"/>
  <c r="P13" i="12" s="1"/>
  <c r="P12" i="12" s="1"/>
  <c r="P11" i="12" s="1"/>
  <c r="T16" i="5"/>
  <c r="T17" i="5"/>
  <c r="T45" i="5"/>
  <c r="T59" i="5"/>
  <c r="T58" i="5"/>
  <c r="T57" i="5"/>
  <c r="T55" i="5"/>
  <c r="T54" i="5"/>
  <c r="T31" i="5"/>
  <c r="T22" i="5"/>
  <c r="T38" i="5"/>
  <c r="T46" i="5"/>
  <c r="T23" i="5"/>
  <c r="T14" i="5"/>
  <c r="T19" i="5"/>
  <c r="T24" i="5"/>
  <c r="T20" i="5"/>
  <c r="T32" i="5"/>
  <c r="T36" i="5"/>
  <c r="T40" i="5"/>
  <c r="T44" i="5"/>
  <c r="T25" i="5"/>
  <c r="T39" i="5"/>
  <c r="T28" i="5"/>
  <c r="T21" i="5"/>
  <c r="T33" i="5"/>
  <c r="T29" i="5"/>
  <c r="T41" i="5"/>
  <c r="T37" i="5"/>
  <c r="T26" i="5"/>
  <c r="T15" i="5"/>
  <c r="T42" i="5"/>
  <c r="T43" i="5"/>
  <c r="T50" i="5"/>
  <c r="T49" i="5"/>
  <c r="T48" i="5"/>
  <c r="T34" i="5"/>
  <c r="T35" i="5"/>
  <c r="T27" i="5"/>
  <c r="T56" i="5" l="1"/>
  <c r="T18" i="5"/>
  <c r="T13" i="5"/>
  <c r="T53" i="5"/>
  <c r="T52" i="5" s="1"/>
  <c r="T47" i="5"/>
  <c r="T12" i="5" l="1"/>
  <c r="T11" i="5" s="1"/>
</calcChain>
</file>

<file path=xl/sharedStrings.xml><?xml version="1.0" encoding="utf-8"?>
<sst xmlns="http://schemas.openxmlformats.org/spreadsheetml/2006/main" count="6528" uniqueCount="1331">
  <si>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</si>
  <si>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</si>
  <si>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</si>
  <si>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</si>
  <si>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</si>
  <si>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גמל להשקעה - מניות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</si>
  <si>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</si>
  <si>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</si>
  <si>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</si>
  <si>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</si>
  <si>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</si>
  <si>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</si>
  <si>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</si>
  <si>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</si>
  <si>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</si>
  <si>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</si>
  <si>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</si>
  <si>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</si>
  <si>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</si>
  <si>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</si>
  <si>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0</t>
  </si>
  <si>
    <t>0.00%</t>
  </si>
  <si>
    <t>(3) אג"ח קונצרני</t>
  </si>
  <si>
    <t>(4) מניות</t>
  </si>
  <si>
    <t>(5) קרנות סל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</si>
  <si>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</si>
  <si>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</si>
  <si>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</si>
  <si>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</si>
  <si>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</si>
  <si>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</si>
  <si>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</si>
  <si>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</si>
  <si>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</si>
  <si>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</si>
  <si>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</si>
  <si>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</si>
  <si>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</si>
  <si>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</si>
  <si>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</si>
  <si>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</si>
  <si>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</si>
  <si>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</si>
  <si>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</si>
  <si>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</si>
  <si>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</si>
  <si>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</si>
  <si>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</si>
  <si>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</si>
  <si>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</si>
  <si>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</si>
  <si>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</si>
  <si>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</si>
  <si>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</si>
  <si>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</si>
  <si>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</si>
  <si>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</si>
  <si>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</si>
  <si>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</si>
  <si>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</si>
  <si>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</si>
  <si>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</si>
  <si>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</si>
  <si>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</si>
  <si>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</si>
  <si>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</si>
  <si>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17:22:54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</si>
  <si>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</si>
  <si>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</si>
  <si>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</si>
  <si>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</si>
  <si>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</si>
  <si>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</si>
  <si>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</si>
  <si>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</si>
  <si>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</si>
  <si>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</si>
  <si>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</si>
  <si>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</si>
  <si>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</si>
  <si>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</si>
  <si>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</si>
  <si>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</si>
  <si>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</si>
  <si>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</si>
  <si>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</si>
  <si>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</si>
  <si>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</si>
  <si>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</si>
  <si>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</si>
  <si>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</si>
  <si>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</si>
  <si>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</si>
  <si>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</si>
  <si>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</si>
  <si>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</si>
  <si>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</si>
  <si>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</si>
  <si>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</si>
  <si>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</si>
  <si>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</si>
  <si>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</si>
  <si>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</si>
  <si>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</si>
  <si>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</si>
  <si>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</si>
  <si>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</si>
  <si>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</si>
  <si>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</si>
  <si>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</si>
  <si>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</si>
  <si>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</si>
  <si>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</si>
  <si>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</si>
  <si>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</si>
  <si>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</si>
  <si>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</si>
  <si>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</si>
  <si>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</si>
  <si>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</si>
  <si>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</si>
  <si>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</si>
  <si>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</si>
  <si>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</si>
  <si>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</si>
  <si>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</si>
  <si>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</si>
  <si>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</si>
  <si>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</si>
  <si>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</si>
  <si>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</si>
  <si>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</si>
  <si>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</si>
  <si>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</si>
  <si>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</si>
  <si>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</si>
  <si>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</si>
  <si>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</si>
  <si>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</si>
  <si>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</si>
  <si>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</si>
  <si>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</si>
  <si>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</si>
  <si>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</si>
  <si>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</si>
  <si>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</si>
  <si>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</si>
  <si>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</si>
  <si>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</si>
  <si>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</si>
  <si>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</si>
  <si>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</si>
  <si>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</si>
  <si>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</si>
  <si>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</si>
  <si>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</si>
  <si>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</si>
  <si>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</si>
  <si>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</si>
  <si>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1114</t>
  </si>
  <si>
    <t>8241119</t>
  </si>
  <si>
    <t>TASE</t>
  </si>
  <si>
    <t>RF</t>
  </si>
  <si>
    <t xml:space="preserve"> </t>
  </si>
  <si>
    <t>מלווה קצר מועד 114</t>
  </si>
  <si>
    <t>8240111</t>
  </si>
  <si>
    <t>מלווה קצר מועד 1214</t>
  </si>
  <si>
    <t>8241218</t>
  </si>
  <si>
    <t>מלווה קצר מועד 214</t>
  </si>
  <si>
    <t>8240210</t>
  </si>
  <si>
    <t>מלווה קצר מועד 314</t>
  </si>
  <si>
    <t>8240319</t>
  </si>
  <si>
    <t>מלווה קצר מועד 414</t>
  </si>
  <si>
    <t>8240418</t>
  </si>
  <si>
    <t>מלווה קצר מועד 714</t>
  </si>
  <si>
    <t>8240715</t>
  </si>
  <si>
    <t>מלווה קצר מועד 814</t>
  </si>
  <si>
    <t>8240814</t>
  </si>
  <si>
    <t>מלווה קצר מועד 914</t>
  </si>
  <si>
    <t>8240913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</si>
  <si>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</si>
  <si>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</si>
  <si>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</si>
  <si>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</si>
  <si>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</si>
  <si>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</si>
  <si>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</si>
  <si>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</si>
  <si>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31/10/24</t>
  </si>
  <si>
    <t>US912797HE00</t>
  </si>
  <si>
    <t>FWB</t>
  </si>
  <si>
    <t>AAA</t>
  </si>
  <si>
    <t>FITCH</t>
  </si>
  <si>
    <t>T 0.375 9/24</t>
  </si>
  <si>
    <t>US91282CCX74</t>
  </si>
  <si>
    <t>Other</t>
  </si>
  <si>
    <t>Aaa</t>
  </si>
  <si>
    <t>Moodys</t>
  </si>
  <si>
    <t>T 1.75 07/24</t>
  </si>
  <si>
    <t>US912828Y875</t>
  </si>
  <si>
    <t>NASDAQ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</si>
  <si>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</si>
  <si>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</si>
  <si>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</si>
  <si>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</si>
  <si>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</si>
  <si>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</si>
  <si>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</si>
  <si>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</si>
  <si>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</si>
  <si>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</si>
  <si>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</si>
  <si>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</si>
  <si>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</si>
  <si>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</si>
  <si>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</si>
  <si>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</si>
  <si>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</si>
  <si>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</si>
  <si>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</si>
  <si>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</si>
  <si>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</si>
  <si>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</si>
  <si>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</si>
  <si>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עזריאלי אגח ב</t>
  </si>
  <si>
    <t>1134436</t>
  </si>
  <si>
    <t>בורסה ת"א</t>
  </si>
  <si>
    <t>נדל"ן מניב בישראל</t>
  </si>
  <si>
    <t>ilAA+</t>
  </si>
  <si>
    <t>גב ים אגח ו</t>
  </si>
  <si>
    <t>7590128</t>
  </si>
  <si>
    <t>ilAA</t>
  </si>
  <si>
    <t>ביג אגח ז</t>
  </si>
  <si>
    <t>1136084</t>
  </si>
  <si>
    <t>ilAA-</t>
  </si>
  <si>
    <t>שיכון ובינוי אגח 6</t>
  </si>
  <si>
    <t>1129733</t>
  </si>
  <si>
    <t>בנייה</t>
  </si>
  <si>
    <t>ilA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</si>
  <si>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</si>
  <si>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</si>
  <si>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</si>
  <si>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בנקים</t>
  </si>
  <si>
    <t>הראל פיקדון אגח א'</t>
  </si>
  <si>
    <t>1159623</t>
  </si>
  <si>
    <t>Aaa.il</t>
  </si>
  <si>
    <t>מידרוג</t>
  </si>
  <si>
    <t>לאומי אגח 178</t>
  </si>
  <si>
    <t>6040323</t>
  </si>
  <si>
    <t>לאומי אגח 180</t>
  </si>
  <si>
    <t>6040422</t>
  </si>
  <si>
    <t>מזרחי טפ הנפק אגח 60</t>
  </si>
  <si>
    <t>2310456</t>
  </si>
  <si>
    <t>מזרחי טפחות הנפק אגח 40</t>
  </si>
  <si>
    <t>2310167</t>
  </si>
  <si>
    <t>עמידר אגח א</t>
  </si>
  <si>
    <t>1143585</t>
  </si>
  <si>
    <t>תעשי אוירית אגח ד</t>
  </si>
  <si>
    <t>1133131</t>
  </si>
  <si>
    <t>ביטחוניות</t>
  </si>
  <si>
    <t>איי סי אל   אגח ה</t>
  </si>
  <si>
    <t>2810299</t>
  </si>
  <si>
    <t>כימיה, גומי ופלסטיק</t>
  </si>
  <si>
    <t>אלביט מערכות אגח ב</t>
  </si>
  <si>
    <t>1178235</t>
  </si>
  <si>
    <t>וילאר אגח ח</t>
  </si>
  <si>
    <t>4160156</t>
  </si>
  <si>
    <t>ישראכרט אגח א</t>
  </si>
  <si>
    <t>1157536</t>
  </si>
  <si>
    <t>שירותים פיננסיים</t>
  </si>
  <si>
    <t>Aa2.il</t>
  </si>
  <si>
    <t>מליסרון אגח טו</t>
  </si>
  <si>
    <t>3230240</t>
  </si>
  <si>
    <t>פניקס הון אגח ד</t>
  </si>
  <si>
    <t>1133529</t>
  </si>
  <si>
    <t>ביטוח</t>
  </si>
  <si>
    <t>בזק אגח 9</t>
  </si>
  <si>
    <t>2300176</t>
  </si>
  <si>
    <t>תקשורת ומדיה</t>
  </si>
  <si>
    <t>כללביט מימון אגח י</t>
  </si>
  <si>
    <t>1136068</t>
  </si>
  <si>
    <t>פורמולה אגח ג</t>
  </si>
  <si>
    <t>2560209</t>
  </si>
  <si>
    <t>שירותי מידע</t>
  </si>
  <si>
    <t>פורמולה מערכות אגח א</t>
  </si>
  <si>
    <t>2560142</t>
  </si>
  <si>
    <t>בזן אגח ה</t>
  </si>
  <si>
    <t>2590388</t>
  </si>
  <si>
    <t>אנרגיה</t>
  </si>
  <si>
    <t>ilA+</t>
  </si>
  <si>
    <t>לייטסטון אגח א</t>
  </si>
  <si>
    <t>1133891</t>
  </si>
  <si>
    <t>נדל"ן מניב בחו"ל</t>
  </si>
  <si>
    <t>מגדל הון אגח ה</t>
  </si>
  <si>
    <t>1139286</t>
  </si>
  <si>
    <t>A1.il</t>
  </si>
  <si>
    <t>פרטנר אגח ו</t>
  </si>
  <si>
    <t>1141415</t>
  </si>
  <si>
    <t>פרטנר אגח ז</t>
  </si>
  <si>
    <t>1156397</t>
  </si>
  <si>
    <t>אנרג'יקס אגח להמרה ב</t>
  </si>
  <si>
    <t>1168483</t>
  </si>
  <si>
    <t>אנרגיה מתחדשת</t>
  </si>
  <si>
    <t>פנינסולה אגח ג</t>
  </si>
  <si>
    <t>3330222</t>
  </si>
  <si>
    <t>אשראי חוץ בנקאי</t>
  </si>
  <si>
    <t>פתאל החזקות אגח להמרה 1</t>
  </si>
  <si>
    <t>1169721</t>
  </si>
  <si>
    <t>מלונאות ותיירות</t>
  </si>
  <si>
    <t>A2.il</t>
  </si>
  <si>
    <t>חג'ג' אגח להמרה י</t>
  </si>
  <si>
    <t>8230294</t>
  </si>
  <si>
    <t>ilBBB+</t>
  </si>
  <si>
    <t>גאון אחזקות אגח להמרה ד</t>
  </si>
  <si>
    <t>1198324</t>
  </si>
  <si>
    <t>מתכת ומוצרי בנייה</t>
  </si>
  <si>
    <t>NR</t>
  </si>
  <si>
    <t>לא מדורג</t>
  </si>
  <si>
    <t>מצלאוי אגח ז להמרה</t>
  </si>
  <si>
    <t>1181676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</si>
  <si>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</si>
  <si>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חברה לישראל אגח 11</t>
  </si>
  <si>
    <t>5760244</t>
  </si>
  <si>
    <t>השקעה ואחזקות</t>
  </si>
  <si>
    <t>חברה לישראל אגח 13</t>
  </si>
  <si>
    <t>5760269</t>
  </si>
  <si>
    <t>נאוויטס פטר אג ד ליהש</t>
  </si>
  <si>
    <t>1181627</t>
  </si>
  <si>
    <t>חיפושי נפט וגז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</si>
  <si>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</si>
  <si>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</si>
  <si>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</si>
  <si>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</si>
  <si>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</si>
  <si>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NYSE</t>
  </si>
  <si>
    <t>Bloomberg</t>
  </si>
  <si>
    <t>Banks</t>
  </si>
  <si>
    <t>BBB</t>
  </si>
  <si>
    <t>MZRHIT 3.077 4/31</t>
  </si>
  <si>
    <t>IL0069508369</t>
  </si>
  <si>
    <t>BBB-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</si>
  <si>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</si>
  <si>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GWILN 3 29/3/25</t>
  </si>
  <si>
    <t>XS1799975922</t>
  </si>
  <si>
    <t>Real Estate</t>
  </si>
  <si>
    <t>BB+</t>
  </si>
  <si>
    <t>SMTPLN 2 1/25</t>
  </si>
  <si>
    <t>XS1757821688</t>
  </si>
  <si>
    <t>Ba1</t>
  </si>
  <si>
    <t>ATRSAV 2.625 5/27</t>
  </si>
  <si>
    <t>XS2294495838</t>
  </si>
  <si>
    <t>B1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</si>
  <si>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</si>
  <si>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</si>
  <si>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</si>
  <si>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</si>
  <si>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</si>
  <si>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</si>
  <si>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</si>
  <si>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</si>
  <si>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</si>
  <si>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</si>
  <si>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</si>
  <si>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</si>
  <si>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</si>
  <si>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</si>
  <si>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</si>
  <si>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</si>
  <si>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</si>
  <si>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</si>
  <si>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</si>
  <si>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</si>
  <si>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</si>
  <si>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</si>
  <si>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</si>
  <si>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</si>
  <si>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</si>
  <si>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</si>
  <si>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</si>
  <si>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</si>
  <si>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</si>
  <si>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</si>
  <si>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</si>
  <si>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</si>
  <si>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</si>
  <si>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</si>
  <si>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</si>
  <si>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</si>
  <si>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</si>
  <si>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</si>
  <si>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</si>
  <si>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>מוליכים למחצה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</si>
  <si>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</si>
  <si>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</si>
  <si>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</si>
  <si>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</si>
  <si>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</si>
  <si>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</si>
  <si>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מזון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</si>
  <si>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</si>
  <si>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</si>
  <si>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</si>
  <si>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</si>
  <si>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</si>
  <si>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</si>
  <si>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</si>
  <si>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</si>
  <si>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</si>
  <si>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</si>
  <si>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</si>
  <si>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</si>
  <si>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</si>
  <si>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</si>
  <si>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</si>
  <si>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תוכנה ואינטרנט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</si>
  <si>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</si>
  <si>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</si>
  <si>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</si>
  <si>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נקסט ויז'ן</t>
  </si>
  <si>
    <t>1176593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</si>
  <si>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</si>
  <si>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</si>
  <si>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</si>
  <si>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</si>
  <si>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</si>
  <si>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</si>
  <si>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</si>
  <si>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</si>
  <si>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</si>
  <si>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משק אנרגיה</t>
  </si>
  <si>
    <t>1166974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</si>
  <si>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</si>
  <si>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</si>
  <si>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</si>
  <si>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</si>
  <si>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</si>
  <si>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</si>
  <si>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</si>
  <si>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</si>
  <si>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</si>
  <si>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</si>
  <si>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</si>
  <si>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</si>
  <si>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</si>
  <si>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</si>
  <si>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ישראל קנדה 0.01 שח       </t>
  </si>
  <si>
    <t>4340190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</si>
  <si>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</si>
  <si>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</si>
  <si>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</si>
  <si>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</si>
  <si>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</si>
  <si>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</si>
  <si>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</si>
  <si>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</si>
  <si>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</si>
  <si>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</si>
  <si>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</si>
  <si>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</si>
  <si>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דלק רכב מ"ר 1 ש"ח        </t>
  </si>
  <si>
    <t>829010</t>
  </si>
  <si>
    <t>מסחר</t>
  </si>
  <si>
    <t>קרסו מוטורס</t>
  </si>
  <si>
    <t>1123850</t>
  </si>
  <si>
    <t>אינרום בנייה מ"ר</t>
  </si>
  <si>
    <t>1132356</t>
  </si>
  <si>
    <t xml:space="preserve">ג'י סיטי בע"מ            </t>
  </si>
  <si>
    <t>126011</t>
  </si>
  <si>
    <t>סאמיט        1 שח</t>
  </si>
  <si>
    <t>1081686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</si>
  <si>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</si>
  <si>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</si>
  <si>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</si>
  <si>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</si>
  <si>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</si>
  <si>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</si>
  <si>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</si>
  <si>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</si>
  <si>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</si>
  <si>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</si>
  <si>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</si>
  <si>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</si>
  <si>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</si>
  <si>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</si>
  <si>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</si>
  <si>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</si>
  <si>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</si>
  <si>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רשתות שיווק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</si>
  <si>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</si>
  <si>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</si>
  <si>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</si>
  <si>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</si>
  <si>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</si>
  <si>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</si>
  <si>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</si>
  <si>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</si>
  <si>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</si>
  <si>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</si>
  <si>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</si>
  <si>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</si>
  <si>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</si>
  <si>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</si>
  <si>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</si>
  <si>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</si>
  <si>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</si>
  <si>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</si>
  <si>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</si>
  <si>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</si>
  <si>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</si>
  <si>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</si>
  <si>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</si>
  <si>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</si>
  <si>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</si>
  <si>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</si>
  <si>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</si>
  <si>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</si>
  <si>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</si>
  <si>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</si>
  <si>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</t>
  </si>
  <si>
    <t>11722870</t>
  </si>
  <si>
    <t>מכלול מימון</t>
  </si>
  <si>
    <t>1179753</t>
  </si>
  <si>
    <t xml:space="preserve">אורביט מר 1 שח           </t>
  </si>
  <si>
    <t>265017</t>
  </si>
  <si>
    <t>אימאג'סט אינטרנשיונל</t>
  </si>
  <si>
    <t>1183813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</si>
  <si>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</si>
  <si>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</si>
  <si>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</si>
  <si>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</si>
  <si>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</si>
  <si>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</si>
  <si>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</si>
  <si>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</si>
  <si>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>מנרה יהש</t>
  </si>
  <si>
    <t>1178474</t>
  </si>
  <si>
    <t>השקעות בהייטק</t>
  </si>
  <si>
    <t>אלמדה יהש</t>
  </si>
  <si>
    <t>1168962</t>
  </si>
  <si>
    <t>השקעות במדעי החיים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</si>
  <si>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</si>
  <si>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</si>
  <si>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</si>
  <si>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</si>
  <si>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</si>
  <si>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</si>
  <si>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</si>
  <si>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</si>
  <si>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</si>
  <si>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</si>
  <si>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</si>
  <si>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</si>
  <si>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</si>
  <si>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</si>
  <si>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</si>
  <si>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</si>
  <si>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</si>
  <si>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</si>
  <si>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</si>
  <si>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</si>
  <si>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</si>
  <si>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</si>
  <si>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</si>
  <si>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</si>
  <si>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</si>
  <si>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</si>
  <si>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</si>
  <si>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</si>
  <si>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</si>
  <si>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</si>
  <si>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</si>
  <si>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</si>
  <si>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</si>
  <si>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</si>
  <si>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</si>
  <si>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</si>
  <si>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</si>
  <si>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</si>
  <si>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</si>
  <si>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</si>
  <si>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</si>
  <si>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</si>
  <si>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</si>
  <si>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זוז פאוור</t>
  </si>
  <si>
    <t>1174184</t>
  </si>
  <si>
    <t>קלינטק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</si>
  <si>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</si>
  <si>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</si>
  <si>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</si>
  <si>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</si>
  <si>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</si>
  <si>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</si>
  <si>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</si>
  <si>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</si>
  <si>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</si>
  <si>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</si>
  <si>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</si>
  <si>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</si>
  <si>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</si>
  <si>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</si>
  <si>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</si>
  <si>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</si>
  <si>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הייפר גלובל</t>
  </si>
  <si>
    <t>1184985</t>
  </si>
  <si>
    <t>מגדלור</t>
  </si>
  <si>
    <t>1182567</t>
  </si>
  <si>
    <t>אוריין</t>
  </si>
  <si>
    <t>1103506</t>
  </si>
  <si>
    <t>שרותים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</si>
  <si>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</si>
  <si>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</si>
  <si>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</si>
  <si>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</si>
  <si>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</si>
  <si>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</si>
  <si>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</si>
  <si>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</si>
  <si>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</si>
  <si>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</si>
  <si>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</si>
  <si>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אנרג'ין טכנו</t>
  </si>
  <si>
    <t>1172071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</si>
  <si>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</si>
  <si>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</si>
  <si>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</si>
  <si>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</si>
  <si>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</si>
  <si>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</si>
  <si>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</si>
  <si>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</si>
  <si>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</si>
  <si>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</si>
  <si>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</si>
  <si>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</si>
  <si>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</si>
  <si>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</si>
  <si>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</si>
  <si>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</si>
  <si>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</si>
  <si>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</si>
  <si>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</si>
  <si>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</si>
  <si>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</si>
  <si>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</si>
  <si>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Automobiles &amp; Components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</si>
  <si>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</si>
  <si>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</si>
  <si>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</si>
  <si>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</si>
  <si>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</si>
  <si>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</si>
  <si>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</si>
  <si>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</si>
  <si>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</si>
  <si>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</si>
  <si>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</si>
  <si>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</si>
  <si>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Software &amp; Services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</si>
  <si>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</si>
  <si>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</si>
  <si>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</si>
  <si>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</si>
  <si>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</si>
  <si>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</si>
  <si>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</si>
  <si>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ITURAN LOCATION AND CONTROL</t>
  </si>
  <si>
    <t>IL0010818685</t>
  </si>
  <si>
    <t>Telecommunication Services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</si>
  <si>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</si>
  <si>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</si>
  <si>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</si>
  <si>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</si>
  <si>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</si>
  <si>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</si>
  <si>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</si>
  <si>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</si>
  <si>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LSE</t>
  </si>
  <si>
    <t>Consumer Durables &amp; Apparel</t>
  </si>
  <si>
    <t>IHN LN</t>
  </si>
  <si>
    <t>GB00BPJHV584</t>
  </si>
  <si>
    <t>Energy</t>
  </si>
  <si>
    <t>DARIOHEALTH CORP</t>
  </si>
  <si>
    <t>US23725P2092</t>
  </si>
  <si>
    <t>CLEARMIND MEDICINE INC</t>
  </si>
  <si>
    <t>CA1850531056</t>
  </si>
  <si>
    <t>TSX</t>
  </si>
  <si>
    <t>Materials</t>
  </si>
  <si>
    <t>NOVARATIS AG SPONSORED ADR</t>
  </si>
  <si>
    <t>US66987V1098</t>
  </si>
  <si>
    <t>Pharmaceuticals &amp; Biotechnology</t>
  </si>
  <si>
    <t>PFIZER INC</t>
  </si>
  <si>
    <t>US7170811035</t>
  </si>
  <si>
    <t>SANDOZ GROUP AG AMERICAN DEPOS</t>
  </si>
  <si>
    <t>US7999261008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</si>
  <si>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</si>
  <si>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</si>
  <si>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</si>
  <si>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</si>
  <si>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</si>
  <si>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</si>
  <si>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</si>
  <si>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</si>
  <si>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EURONEXT</t>
  </si>
  <si>
    <t>Semiconductors &amp; Semiconductor Equipment</t>
  </si>
  <si>
    <t>SOLAREDGE TECHNOLOGIES INC</t>
  </si>
  <si>
    <t>US83417M1045</t>
  </si>
  <si>
    <t>TAIWAN SEMICONDUCTOR</t>
  </si>
  <si>
    <t>US8740391003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</si>
  <si>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</si>
  <si>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</si>
  <si>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</si>
  <si>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</si>
  <si>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</si>
  <si>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</si>
  <si>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</si>
  <si>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</si>
  <si>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</si>
  <si>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Utilities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</si>
  <si>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</si>
  <si>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</si>
  <si>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</si>
  <si>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</si>
  <si>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</si>
  <si>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</si>
  <si>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</si>
  <si>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</si>
  <si>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</si>
  <si>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</si>
  <si>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</si>
  <si>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</si>
  <si>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</si>
  <si>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</si>
  <si>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</si>
  <si>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</si>
  <si>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</si>
  <si>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</si>
  <si>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</si>
  <si>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</si>
  <si>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</si>
  <si>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</si>
  <si>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</si>
  <si>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</si>
  <si>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</si>
  <si>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</si>
  <si>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</si>
  <si>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</si>
  <si>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</si>
  <si>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</si>
  <si>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</si>
  <si>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</si>
  <si>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</si>
  <si>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</si>
  <si>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</si>
  <si>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</si>
  <si>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</si>
  <si>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</si>
  <si>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גרופ 107 אפ 1</t>
  </si>
  <si>
    <t>1180199</t>
  </si>
  <si>
    <t>השקעות ואחזקות</t>
  </si>
  <si>
    <t>בית בכפר אופ רכישה 1</t>
  </si>
  <si>
    <t>1183664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</si>
  <si>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</si>
  <si>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</si>
  <si>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</si>
  <si>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</si>
  <si>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</si>
  <si>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</si>
  <si>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</si>
  <si>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</si>
  <si>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</si>
  <si>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</si>
  <si>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</si>
  <si>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</si>
  <si>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</si>
  <si>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Diversified Financials</t>
  </si>
  <si>
    <t>LANDCADIA HOLDINGS IV INC</t>
  </si>
  <si>
    <t>US51477A1126</t>
  </si>
  <si>
    <t>ION ACQ CL A -CW27</t>
  </si>
  <si>
    <t>US4576791168</t>
  </si>
  <si>
    <t>IL0011754210</t>
  </si>
  <si>
    <t>FALCONS BEYOND GLOBAL</t>
  </si>
  <si>
    <t>US3061211120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</si>
  <si>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</si>
  <si>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</si>
  <si>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</si>
  <si>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</si>
  <si>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</si>
  <si>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</si>
  <si>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</si>
  <si>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</si>
  <si>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</si>
  <si>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</si>
  <si>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</si>
  <si>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</si>
  <si>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</si>
  <si>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</si>
  <si>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</si>
  <si>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</si>
  <si>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</si>
  <si>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</si>
  <si>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</si>
  <si>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</si>
  <si>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</si>
  <si>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</si>
  <si>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</si>
  <si>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</si>
  <si>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</si>
  <si>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</si>
  <si>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</si>
  <si>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</si>
  <si>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</si>
  <si>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</si>
  <si>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</si>
  <si>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</si>
  <si>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</si>
  <si>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</si>
  <si>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</si>
  <si>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</si>
  <si>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</si>
  <si>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</si>
  <si>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</si>
  <si>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</si>
  <si>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</si>
  <si>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</si>
  <si>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</si>
  <si>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</si>
  <si>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</si>
  <si>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</si>
  <si>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</si>
  <si>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</si>
  <si>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</si>
  <si>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</si>
  <si>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</si>
  <si>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</si>
  <si>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</si>
  <si>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</si>
  <si>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</si>
  <si>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</si>
  <si>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</si>
  <si>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</si>
  <si>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</si>
  <si>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</si>
  <si>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</si>
  <si>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</si>
  <si>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</si>
  <si>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</si>
  <si>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</si>
  <si>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</si>
  <si>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</si>
  <si>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</si>
  <si>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</si>
  <si>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</si>
  <si>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</si>
  <si>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</si>
  <si>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</si>
  <si>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</si>
  <si>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</si>
  <si>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</si>
  <si>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</si>
  <si>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</si>
  <si>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</si>
  <si>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</si>
  <si>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אספן גרופ נעמ1</t>
  </si>
  <si>
    <t>3130374</t>
  </si>
  <si>
    <t xml:space="preserve"> אחר</t>
  </si>
  <si>
    <t>מנרב חוב פרטי</t>
  </si>
  <si>
    <t>11020414</t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</si>
  <si>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</si>
  <si>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</si>
  <si>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</si>
  <si>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</si>
  <si>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</si>
  <si>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</si>
  <si>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</si>
  <si>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</si>
  <si>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</si>
  <si>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</si>
  <si>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</si>
  <si>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</si>
  <si>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</si>
  <si>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</si>
  <si>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</si>
  <si>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ה-רמ</t>
  </si>
  <si>
    <t>1140292</t>
  </si>
  <si>
    <t>אליהו הנפקות אגח א-רמ</t>
  </si>
  <si>
    <t>1142009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</si>
  <si>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</si>
  <si>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</si>
  <si>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</si>
  <si>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</si>
  <si>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</si>
  <si>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</si>
  <si>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</si>
  <si>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</si>
  <si>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</si>
  <si>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</si>
  <si>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</si>
  <si>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</si>
  <si>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</si>
  <si>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</si>
  <si>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</si>
  <si>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</si>
  <si>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</si>
  <si>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</si>
  <si>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</si>
  <si>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</si>
  <si>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</si>
  <si>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</si>
  <si>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</si>
  <si>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</si>
  <si>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UVEYE</t>
  </si>
  <si>
    <t>11019033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</si>
  <si>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</si>
  <si>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</si>
  <si>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</si>
  <si>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</si>
  <si>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</si>
  <si>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</si>
  <si>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</si>
  <si>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</si>
  <si>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</si>
  <si>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</si>
  <si>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</si>
  <si>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</si>
  <si>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סי דאטה</t>
  </si>
  <si>
    <t>11019428</t>
  </si>
  <si>
    <t>MINDSPACE LTD</t>
  </si>
  <si>
    <t>11019337</t>
  </si>
  <si>
    <t>נדל"ן מניב</t>
  </si>
  <si>
    <t>וולטה סולאר</t>
  </si>
  <si>
    <t>11019571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</si>
  <si>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</si>
  <si>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</si>
  <si>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</si>
  <si>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</si>
  <si>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</si>
  <si>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</si>
  <si>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</si>
  <si>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</si>
  <si>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</si>
  <si>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</si>
  <si>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</si>
  <si>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</si>
  <si>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</si>
  <si>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</si>
  <si>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</si>
  <si>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</si>
  <si>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</si>
  <si>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</si>
  <si>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</si>
  <si>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</si>
  <si>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</si>
  <si>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</si>
  <si>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</si>
  <si>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</si>
  <si>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</si>
  <si>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</si>
  <si>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</si>
  <si>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</si>
  <si>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</si>
  <si>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</si>
  <si>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</si>
  <si>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CANDID 2</t>
  </si>
  <si>
    <t>11020458</t>
  </si>
  <si>
    <t>CARESYNTAX</t>
  </si>
  <si>
    <t>11019265</t>
  </si>
  <si>
    <t>PROSPECT CAPITAL CORP</t>
  </si>
  <si>
    <t>US74348T5083</t>
  </si>
  <si>
    <t>SHOWFIELDS</t>
  </si>
  <si>
    <t>11019982</t>
  </si>
  <si>
    <t>SHOWFIELDS 2</t>
  </si>
  <si>
    <t>11020483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</si>
  <si>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</si>
  <si>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</si>
  <si>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</si>
  <si>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</si>
  <si>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</si>
  <si>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</si>
  <si>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</si>
  <si>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</si>
  <si>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</si>
  <si>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</si>
  <si>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</si>
  <si>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</si>
  <si>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</si>
  <si>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</si>
  <si>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</si>
  <si>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DISRUPTIVE AI</t>
  </si>
  <si>
    <t>11019275</t>
  </si>
  <si>
    <t>TRIGO</t>
  </si>
  <si>
    <t>11019483</t>
  </si>
  <si>
    <t>VERTEX ISRAEL OPPORTUNITY II F</t>
  </si>
  <si>
    <t>11019219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</si>
  <si>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</si>
  <si>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</si>
  <si>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</si>
  <si>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ARKIN BIO CAPITAL</t>
  </si>
  <si>
    <t>11019367</t>
  </si>
  <si>
    <t>GREEN LANTERN 911 LIMITED</t>
  </si>
  <si>
    <t>11019898</t>
  </si>
  <si>
    <t>STARDOM MEDIA VENTUR</t>
  </si>
  <si>
    <t>11019220</t>
  </si>
  <si>
    <t>Value AP partn</t>
  </si>
  <si>
    <t>11020109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</si>
  <si>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</si>
  <si>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</si>
  <si>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</si>
  <si>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</si>
  <si>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GROUP11 FUND VI</t>
  </si>
  <si>
    <t>11019473</t>
  </si>
  <si>
    <t>HANACO</t>
  </si>
  <si>
    <t>11018865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</si>
  <si>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</si>
  <si>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</si>
  <si>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</si>
  <si>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</si>
  <si>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</si>
  <si>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</si>
  <si>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</si>
  <si>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</si>
  <si>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WEFOX 2</t>
  </si>
  <si>
    <t>11019349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</si>
  <si>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</si>
  <si>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</si>
  <si>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</si>
  <si>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</si>
  <si>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</si>
  <si>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</si>
  <si>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</si>
  <si>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</si>
  <si>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</si>
  <si>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</si>
  <si>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</si>
  <si>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</si>
  <si>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</si>
  <si>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</si>
  <si>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</si>
  <si>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>Crossroads European Real Estat</t>
  </si>
  <si>
    <t>11019347</t>
  </si>
  <si>
    <t>FUND EQT INFRASTRUCTURE V</t>
  </si>
  <si>
    <t>11019210</t>
  </si>
  <si>
    <t>HARBERT GENERATE CO-INVESTMENT</t>
  </si>
  <si>
    <t>11019209</t>
  </si>
  <si>
    <t>ISRAEL GENERATE FUND</t>
  </si>
  <si>
    <t>11019987</t>
  </si>
  <si>
    <t>OEP VIII PGW CO-INVESTMENT PAR</t>
  </si>
  <si>
    <t>11019481</t>
  </si>
  <si>
    <t>ONE EQUITY PARTERS VII</t>
  </si>
  <si>
    <t>11019336</t>
  </si>
  <si>
    <t>PAGAYA</t>
  </si>
  <si>
    <t>KYG687751084</t>
  </si>
  <si>
    <t>PHOENIX CO-INVEST</t>
  </si>
  <si>
    <t>11018236</t>
  </si>
  <si>
    <t>SHEVA GROWTH INVESTMENTS S1</t>
  </si>
  <si>
    <t>11020002</t>
  </si>
  <si>
    <t>TARGET GLOBAL GROWTH FUND II</t>
  </si>
  <si>
    <t>11019295</t>
  </si>
  <si>
    <t>TARGET THE VETS</t>
  </si>
  <si>
    <t>11019470</t>
  </si>
  <si>
    <t>Vgames II</t>
  </si>
  <si>
    <t>11019362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</si>
  <si>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</si>
  <si>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</si>
  <si>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</si>
  <si>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</si>
  <si>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</si>
  <si>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</si>
  <si>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</si>
  <si>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</si>
  <si>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</si>
  <si>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</si>
  <si>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</si>
  <si>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</si>
  <si>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</si>
  <si>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</si>
  <si>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ולאיר1</t>
  </si>
  <si>
    <t>11019939</t>
  </si>
  <si>
    <t>סולאיר אופ ל.ס1</t>
  </si>
  <si>
    <t>11019938</t>
  </si>
  <si>
    <t>להב אופציה לא סחירה</t>
  </si>
  <si>
    <t>11020404</t>
  </si>
  <si>
    <t>מגוריט אופ 1</t>
  </si>
  <si>
    <t>11018970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</si>
  <si>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</si>
  <si>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</si>
  <si>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</si>
  <si>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</si>
  <si>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</si>
  <si>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</si>
  <si>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</si>
  <si>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</si>
  <si>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</si>
  <si>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</si>
  <si>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</si>
  <si>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</si>
  <si>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</si>
  <si>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</si>
  <si>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</si>
  <si>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</si>
  <si>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</si>
  <si>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</si>
  <si>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</si>
  <si>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</si>
  <si>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</si>
  <si>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</si>
  <si>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SPRCY OP A</t>
  </si>
  <si>
    <t>11018863</t>
  </si>
  <si>
    <t>SPRCY OP B</t>
  </si>
  <si>
    <t>11018864</t>
  </si>
  <si>
    <t>UAS DRONE WRT</t>
  </si>
  <si>
    <t>11019032</t>
  </si>
  <si>
    <t>SHOWFIELDS OPT</t>
  </si>
  <si>
    <t>11019983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</si>
  <si>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</si>
  <si>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</si>
  <si>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</si>
  <si>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</si>
  <si>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</si>
  <si>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</si>
  <si>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</si>
  <si>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</si>
  <si>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</si>
  <si>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</si>
  <si>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</si>
  <si>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</si>
  <si>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</si>
  <si>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</si>
  <si>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</si>
  <si>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</si>
  <si>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</si>
  <si>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</si>
  <si>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</si>
  <si>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</si>
  <si>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</si>
  <si>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FX SWAP EUR 01-24</t>
  </si>
  <si>
    <t>11020275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</si>
  <si>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</si>
  <si>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</si>
  <si>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</si>
  <si>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11020537</t>
  </si>
  <si>
    <t>11020538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</si>
  <si>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</si>
  <si>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</si>
  <si>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</si>
  <si>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</si>
  <si>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</si>
  <si>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</si>
  <si>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</si>
  <si>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</si>
  <si>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</si>
  <si>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</si>
  <si>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</si>
  <si>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</si>
  <si>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</si>
  <si>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</si>
  <si>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</si>
  <si>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</si>
  <si>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</si>
  <si>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</si>
  <si>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</si>
  <si>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</si>
  <si>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</si>
  <si>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</si>
  <si>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</si>
  <si>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</si>
  <si>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</si>
  <si>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</si>
  <si>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</si>
  <si>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</si>
  <si>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</si>
  <si>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</si>
  <si>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</si>
  <si>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</si>
  <si>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</si>
  <si>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</si>
  <si>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</si>
  <si>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</si>
  <si>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</si>
  <si>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</si>
  <si>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משתנה12537</t>
  </si>
  <si>
    <t>פיגורים 12537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</si>
  <si>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</si>
  <si>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</si>
  <si>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</si>
  <si>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</si>
  <si>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</si>
  <si>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</si>
  <si>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</si>
  <si>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</si>
  <si>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</si>
  <si>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</si>
  <si>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A1</t>
  </si>
  <si>
    <t>פנימי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</si>
  <si>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</si>
  <si>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</si>
  <si>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</si>
  <si>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</si>
  <si>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</si>
  <si>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</si>
  <si>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פיקדון בנק פועל</t>
  </si>
  <si>
    <t>11020100</t>
  </si>
  <si>
    <t>פק לאומי 4.5 קב</t>
  </si>
  <si>
    <t>11019935</t>
  </si>
  <si>
    <t>פקדון ב.מזרחי</t>
  </si>
  <si>
    <t>11019578</t>
  </si>
  <si>
    <t>פקדון לאומי2.2</t>
  </si>
  <si>
    <t>11020110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</si>
  <si>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</si>
  <si>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</si>
  <si>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</si>
  <si>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</si>
  <si>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</si>
  <si>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</si>
  <si>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</si>
  <si>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</si>
  <si>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</si>
  <si>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</si>
  <si>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</si>
  <si>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</si>
  <si>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</si>
  <si>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</si>
  <si>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</si>
  <si>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</si>
  <si>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</si>
  <si>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</si>
  <si>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APEXUS BWI</t>
  </si>
  <si>
    <t xml:space="preserve"> תעשייה       </t>
  </si>
  <si>
    <t xml:space="preserve">  Fallard Ct, Upper Marlboro, MD 20772, USA 9900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</si>
  <si>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</si>
  <si>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</si>
  <si>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</si>
  <si>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</si>
  <si>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</si>
  <si>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</si>
  <si>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</si>
  <si>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</si>
  <si>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</si>
  <si>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</si>
  <si>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</si>
  <si>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</si>
  <si>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</si>
  <si>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</si>
  <si>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</si>
  <si>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</si>
  <si>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</si>
  <si>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</si>
  <si>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</si>
  <si>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</si>
  <si>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</si>
  <si>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</si>
  <si>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</si>
  <si>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</si>
  <si>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</si>
  <si>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</si>
  <si>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</si>
  <si>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Arkin Bio Capital</t>
  </si>
  <si>
    <t>Crossroads European Real Estate Fund II</t>
  </si>
  <si>
    <t>Disruptive AI</t>
  </si>
  <si>
    <t>Electra America Principal Hospitality</t>
  </si>
  <si>
    <t>Fund EQT Infrastructure V</t>
  </si>
  <si>
    <t>Green Lantern 911, Limited Partnership</t>
  </si>
  <si>
    <t>Group 11 Fund VI, L.P.</t>
  </si>
  <si>
    <t>Harbert Generate Co-Investment Fund</t>
  </si>
  <si>
    <t>Lusix</t>
  </si>
  <si>
    <t>MORETECH VENTURES II, L.P</t>
  </si>
  <si>
    <t>Morrag Investments I, Limited Partnership</t>
  </si>
  <si>
    <t>One Equity Partners VIII, L.P.</t>
  </si>
  <si>
    <t>phoenix co-invest</t>
  </si>
  <si>
    <t>Sheva Ventures Fund</t>
  </si>
  <si>
    <t>Stardom Media Ventures Stardom Media Ventures</t>
  </si>
  <si>
    <t>Starlight Canadian Residential Growth Fund III</t>
  </si>
  <si>
    <t>Target Global Growth Fund II</t>
  </si>
  <si>
    <t>Target GlobalOpportunities -  Krypton</t>
  </si>
  <si>
    <t>Value AP Partners Seeds (Tomatech)</t>
  </si>
  <si>
    <t>Vertex Israel Opportunity II Fund</t>
  </si>
  <si>
    <t>Yellowstone Platform Holdings A LP  Yellowstone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</si>
  <si>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</si>
  <si>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</si>
  <si>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</si>
  <si>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</si>
  <si>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</si>
  <si>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</si>
  <si>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</si>
  <si>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</si>
  <si>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</si>
  <si>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</si>
  <si>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</si>
  <si>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</si>
  <si>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</si>
  <si>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</si>
  <si>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</si>
  <si>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</si>
  <si>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</si>
  <si>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</si>
  <si>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</si>
  <si>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</si>
  <si>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</si>
  <si>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</si>
  <si>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</si>
  <si>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</si>
  <si>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</si>
  <si>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</si>
  <si>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</si>
  <si>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</si>
  <si>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</si>
  <si>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</si>
  <si>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</si>
  <si>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</si>
  <si>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</si>
  <si>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הלוואה 40 04/2022</t>
  </si>
  <si>
    <t>הלוואה 149 10/2023</t>
  </si>
  <si>
    <t>הלוואה 158 11/2023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</si>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</sst>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##"/>
    <numFmt numFmtId="169" formatCode="#,##0.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9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2" xfId="0" applyNumberFormat="1" applyBorder="1"/>
    <xf numFmtId="171" fontId="0" fillId="0" borderId="13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1" xfId="0" applyFont="1" applyBorder="1" applyAlignment="1">
      <alignment horizontal="right" vertical="center"/>
    </xf>
    <xf numFmtId="0" fontId="1" fillId="0" borderId="12" xfId="0" applyFont="1" applyBorder="1" applyAlignment="1">
      <alignment horizontal="center" vertical="top"/>
    </xf>
    <xf numFmtId="4" fontId="1" fillId="0" borderId="12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66" fontId="1" fillId="0" borderId="13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168" fontId="1" fillId="0" borderId="12" xfId="0" applyNumberFormat="1" applyFont="1" applyBorder="1" applyAlignment="1">
      <alignment horizontal="center" vertical="top"/>
    </xf>
    <xf numFmtId="164" fontId="1" fillId="0" borderId="12" xfId="0" applyNumberFormat="1" applyFont="1" applyBorder="1" applyAlignment="1">
      <alignment horizontal="center" vertical="top"/>
    </xf>
    <xf numFmtId="3" fontId="1" fillId="0" borderId="12" xfId="0" applyNumberFormat="1" applyFont="1" applyBorder="1" applyAlignment="1">
      <alignment horizontal="center" vertical="top"/>
    </xf>
    <xf numFmtId="0" fontId="1" fillId="0" borderId="8" xfId="0" applyFont="1" applyBorder="1" applyAlignment="1">
      <alignment horizontal="right" vertical="center" readingOrder="2"/>
    </xf>
    <xf numFmtId="0" fontId="3" fillId="0" borderId="14" xfId="0" applyFont="1" applyBorder="1" applyAlignment="1">
      <alignment horizontal="center" vertical="top"/>
    </xf>
    <xf numFmtId="0" fontId="0" fillId="0" borderId="10" xfId="0" applyBorder="1"/>
    <xf numFmtId="0" fontId="0" fillId="0" borderId="15" xfId="0" applyBorder="1"/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9" fontId="1" fillId="0" borderId="12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2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3" xfId="0" applyNumberFormat="1" applyFont="1" applyBorder="1" applyAlignment="1">
      <alignment horizontal="center" vertical="top"/>
    </xf>
  </cellXfs>
  <cellStyles count="1">
    <cellStyle name="Normal" xfId="0" builtinId="0"/>
  </cellStyles>
  <dxfs count="30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 patternType="solid">
          <fgColor indexed="64"/>
          <bgColor rgb="FFDFDFDF"/>
        </patternFill>
      </fill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609600</xdr:colOff>
      <xdr:row>1</xdr:row>
      <xdr:rowOff>85725</xdr:rowOff>
    </xdr:from>
    <xdr:to>
      <xdr:col>3</xdr:col>
      <xdr:colOff>942975</xdr:colOff>
      <xdr:row>3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BEDDD93-D2EF-4DF7-AC8E-3FF01B6D7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67150" y="2476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D54507-1070-4F0E-A41C-FA9D23108CE1}" name="TitleRegion1.b7.d65.1" displayName="TitleRegion1.b7.d65.1" ref="B7:D65" totalsRowShown="0" headerRowBorderDxfId="300" tableBorderDxfId="301">
  <autoFilter ref="B7:D65" xr:uid="{58264487-3877-4B0A-9685-487F2087A635}">
    <filterColumn colId="0" hiddenButton="1"/>
    <filterColumn colId="1" hiddenButton="1"/>
    <filterColumn colId="2" hiddenButton="1"/>
  </autoFilter>
  <tableColumns count="3">
    <tableColumn id="1" xr3:uid="{9D532251-869E-4DBF-A2F7-C4C26AB3D036}" name="פירוט נכסים:"/>
    <tableColumn id="2" xr3:uid="{DE2F20AC-AF55-4D41-A9DC-7E6D932827F0}" name="שווי הוגן" dataDxfId="299"/>
    <tableColumn id="3" xr3:uid="{7643AECD-695F-44A1-A21A-F9D4BB2672AE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9F677B6-F141-4976-9A0A-54FC40742268}" name="TitleRegion1.b6.s22.1" displayName="TitleRegion1.b6.s22.1" ref="B6:S22" totalsRowShown="0" headerRowBorderDxfId="162" tableBorderDxfId="163">
  <autoFilter ref="B6:S22" xr:uid="{D753B4A4-5C41-4067-9308-12F0C2AC8A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BEDA00FC-67AB-4A28-BA13-6FB08D71342D}" name="1.ג  ניירות ערך לא סחירים:" dataDxfId="161"/>
    <tableColumn id="2" xr3:uid="{1242B2EB-5B59-4BE3-9319-58F93E23EF74}" name="ריק במקור" dataDxfId="160"/>
    <tableColumn id="3" xr3:uid="{6784F1F9-9813-4201-8EC8-39142C18E247}" name="ריק במקור2" dataDxfId="159"/>
    <tableColumn id="4" xr3:uid="{9CA121DB-0A37-4BE6-B1C5-3F1CD8411A65}" name="ריק במקור3" dataDxfId="158"/>
    <tableColumn id="5" xr3:uid="{F54203DA-3294-403B-84BB-1B0AD09C41A2}" name="ריק במקור4" dataDxfId="157"/>
    <tableColumn id="6" xr3:uid="{B7DAC43C-03BD-4EFC-B1F0-CBED9978D1A7}" name="ריק במקור5" dataDxfId="156"/>
    <tableColumn id="7" xr3:uid="{C8BC6CC7-289E-4A75-AACC-4DF2BDB7ADE3}" name="ריק במקור6" dataDxfId="155"/>
    <tableColumn id="8" xr3:uid="{6D609C8F-88B7-446C-A763-19377A71122B}" name="ריק במקור7" dataDxfId="154"/>
    <tableColumn id="9" xr3:uid="{399BF694-AD93-47B3-8F5A-111F3CD0D5AD}" name="ריק במקור8" dataDxfId="153"/>
    <tableColumn id="10" xr3:uid="{3E532146-6292-42D7-87AB-3E3B37571C95}" name="ריק במקור9" dataDxfId="152"/>
    <tableColumn id="11" xr3:uid="{2766FE00-A0CB-40AC-9498-22F245329E10}" name="ריק במקור10" dataDxfId="151"/>
    <tableColumn id="12" xr3:uid="{2783AD78-4653-4749-B68D-22AD5743CBE3}" name="ריק במקור11" dataDxfId="150"/>
    <tableColumn id="13" xr3:uid="{5FC3383F-DA53-463C-8DD5-316035446AE3}" name="ריק במקור12" dataDxfId="149"/>
    <tableColumn id="14" xr3:uid="{D2041B39-E958-4BD0-8E6B-4D646AFC0721}" name="ריק במקור13" dataDxfId="148"/>
    <tableColumn id="15" xr3:uid="{D2E98AC1-1B41-4F5A-AEDA-4487BDFDEB50}" name="ריק במקור14" dataDxfId="147"/>
    <tableColumn id="16" xr3:uid="{2803FCEC-20F1-42D2-A13A-7293C2F68D8D}" name="ריק במקור15" dataDxfId="146"/>
    <tableColumn id="17" xr3:uid="{8363C52C-5B8A-47D7-92E1-5A6FB234DC68}" name="ריק במקור16" dataDxfId="145"/>
    <tableColumn id="18" xr3:uid="{B2C8961E-62B6-4125-8BAF-A5600FBD72A5}" name="ריק במקור17" dataDxfId="144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E2A3768-C2F4-484E-85BC-EB42067DFA48}" name="TitleRegion1.b6.s21.1" displayName="TitleRegion1.b6.s21.1" ref="B6:S21" totalsRowShown="0" headerRowBorderDxfId="142" tableBorderDxfId="143">
  <autoFilter ref="B6:S21" xr:uid="{9302A7DB-D316-459A-A1DD-2D9A64FBA3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F4A5195-4941-4818-8FA0-4A811F07E001}" name="1.ג  ניירות ערך לא סחירים:" dataDxfId="141"/>
    <tableColumn id="2" xr3:uid="{C820670C-916C-417B-B8AC-7858C3B8BD6A}" name="ריק במקור" dataDxfId="140"/>
    <tableColumn id="3" xr3:uid="{D1300D93-CAFE-49DF-AB08-37B1EE063E9C}" name="ריק במקור2" dataDxfId="139"/>
    <tableColumn id="4" xr3:uid="{559CF78E-F389-4CE9-A1C3-2FA480C2BC7C}" name="ריק במקור3" dataDxfId="138"/>
    <tableColumn id="5" xr3:uid="{23ED5470-47C6-4CF4-AC1B-995E03D293EB}" name="ריק במקור4" dataDxfId="137"/>
    <tableColumn id="6" xr3:uid="{593C2D30-E9AB-4D51-B3B2-59AB9D8A17AC}" name="ריק במקור5" dataDxfId="136"/>
    <tableColumn id="7" xr3:uid="{269688E0-9F7C-4052-85F8-6DE149C20D0C}" name="ריק במקור6" dataDxfId="135"/>
    <tableColumn id="8" xr3:uid="{EF50E62F-5F62-4A39-9399-ADED8B5703EE}" name="ריק במקור7" dataDxfId="134"/>
    <tableColumn id="9" xr3:uid="{CB7E847A-AC83-48A5-8594-0F73887B6C71}" name="ריק במקור8" dataDxfId="133"/>
    <tableColumn id="10" xr3:uid="{4BE04548-BD74-4A52-AAAC-759E0E25388B}" name="ריק במקור9" dataDxfId="132"/>
    <tableColumn id="11" xr3:uid="{EAA08D2A-3566-43FE-9003-AFEA35AE1F3F}" name="ריק במקור10" dataDxfId="131"/>
    <tableColumn id="12" xr3:uid="{B5B8E74F-BE3B-43EE-8D82-C1ACC008EF52}" name="ריק במקור11" dataDxfId="130"/>
    <tableColumn id="13" xr3:uid="{80A09387-ADD6-47AD-BB9D-41D8B300AA00}" name="ריק במקור12" dataDxfId="129"/>
    <tableColumn id="14" xr3:uid="{7490ED83-41EC-4EC1-965C-800E171F59CA}" name="ריק במקור13" dataDxfId="128"/>
    <tableColumn id="15" xr3:uid="{E6E863C5-4B44-402D-AB72-6099691A4EF0}" name="ריק במקור14" dataDxfId="127"/>
    <tableColumn id="16" xr3:uid="{51FB063C-C8DF-4730-9995-921EDC9846FB}" name="ריק במקור15" dataDxfId="126"/>
    <tableColumn id="17" xr3:uid="{E03E7C68-7942-4C1F-8A53-09E687F88290}" name="ריק במקור16" dataDxfId="125"/>
    <tableColumn id="18" xr3:uid="{EC78BAB1-3264-44C1-80DF-BA0E3661A719}" name="ריק במקור17" dataDxfId="124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E3575B5-D838-45F1-8059-7028F1DC1E1B}" name="TitleRegion1.b6.m54.1" displayName="TitleRegion1.b6.m54.1" ref="B6:M54" totalsRowShown="0" dataDxfId="109" headerRowBorderDxfId="122" tableBorderDxfId="123">
  <autoFilter ref="B6:M54" xr:uid="{A1C12F8F-1AA6-4C4A-9A72-71A590D2124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F659F62A-686D-4B4B-86C7-E67450AB1C88}" name="1.ג  ניירות ערך לא סחירים:" dataDxfId="121"/>
    <tableColumn id="2" xr3:uid="{65A7AF98-9930-4F50-92D6-D23B36E4ECBF}" name="ריק במקור" dataDxfId="120"/>
    <tableColumn id="3" xr3:uid="{1C2243F0-4875-4FC4-A462-F537DDC49B98}" name="ריק במקור2" dataDxfId="119"/>
    <tableColumn id="4" xr3:uid="{F5E0875F-44D4-4FD0-8760-1B095AB6B3F8}" name="ריק במקור3" dataDxfId="118"/>
    <tableColumn id="5" xr3:uid="{A24BDE86-E773-4AEA-983D-C2192B0E793B}" name="ריק במקור4" dataDxfId="117"/>
    <tableColumn id="6" xr3:uid="{E1C89F96-1812-469C-8CFC-183879C85EDB}" name="ריק במקור5" dataDxfId="116"/>
    <tableColumn id="7" xr3:uid="{C97220C9-B479-4B24-B88E-04EC06876704}" name="ריק במקור6" dataDxfId="115"/>
    <tableColumn id="8" xr3:uid="{258AE9B7-107A-4F13-BA94-89C4635EFFEC}" name="ריק במקור7" dataDxfId="114"/>
    <tableColumn id="9" xr3:uid="{2F64B835-2963-4948-B2B0-009F98CD16F5}" name="ריק במקור8" dataDxfId="113"/>
    <tableColumn id="10" xr3:uid="{42E33D81-2DA4-45FC-A881-FF6E8C9301C8}" name="ריק במקור9" dataDxfId="112"/>
    <tableColumn id="11" xr3:uid="{4C88EB33-CBDA-4E0A-970D-384D0F4574E9}" name="ריק במקור10" dataDxfId="111"/>
    <tableColumn id="12" xr3:uid="{57300646-EB74-49C7-AAAC-6B16ADC32799}" name="ריק במקור11" dataDxfId="110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31FDDE6-BBD3-44E4-842C-3885AA99C942}" name="TitleRegion1.b6.k54.1" displayName="TitleRegion1.b6.k54.1" ref="B6:K54" totalsRowShown="0" dataDxfId="96" headerRowBorderDxfId="107" tableBorderDxfId="108">
  <autoFilter ref="B6:K54" xr:uid="{85034517-AF73-483D-98DA-29108C299E4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288A8D8A-1A53-425A-895F-82E999BFA40D}" name="1.ג  ניירות ערך לא סחירים:" dataDxfId="106"/>
    <tableColumn id="2" xr3:uid="{76BF38B1-9C20-491C-A995-EDCD02D8A2FE}" name="ריק במקור" dataDxfId="105"/>
    <tableColumn id="3" xr3:uid="{5114367D-1A42-4EAA-BB7C-EAFE75C2549C}" name="ריק במקור2" dataDxfId="104"/>
    <tableColumn id="4" xr3:uid="{63A33F9D-AB9C-4160-B794-FED3F44CACDA}" name="ריק במקור3" dataDxfId="103"/>
    <tableColumn id="5" xr3:uid="{02EAEF5A-7C02-4523-B515-1036066AD6DD}" name="ריק במקור4" dataDxfId="102"/>
    <tableColumn id="6" xr3:uid="{BE7678D3-736A-46DC-88B6-9565063FB2AB}" name="ריק במקור5" dataDxfId="101"/>
    <tableColumn id="7" xr3:uid="{A70F4D75-0E07-4AF3-A52D-A20675DA84B5}" name="ריק במקור6" dataDxfId="100"/>
    <tableColumn id="8" xr3:uid="{A968FA0D-5329-4E1B-ADFC-B52A216C717B}" name="ריק במקור7" dataDxfId="99"/>
    <tableColumn id="9" xr3:uid="{A1947334-4844-4487-A1CA-97F7603F1981}" name="ריק במקור8" dataDxfId="98"/>
    <tableColumn id="10" xr3:uid="{971DF11A-2E87-4B14-BC9E-5C593E9A6C02}" name="ריק במקור9" dataDxfId="97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61DAF80-87E5-499E-90F2-E6C360DC97A0}" name="TitleRegion1.b6.l35.1" displayName="TitleRegion1.b6.l35.1" ref="B6:L35" totalsRowShown="0" dataDxfId="82" headerRowBorderDxfId="94" tableBorderDxfId="95">
  <autoFilter ref="B6:L35" xr:uid="{2AEDBF8E-35B9-4195-B9EF-61CCBCCE20D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018559E-E415-403E-85BB-5744C1C79152}" name="1.ג  ניירות ערך לא סחירים:  " dataDxfId="93"/>
    <tableColumn id="2" xr3:uid="{BDF79651-03CA-4E7E-8BAA-1EC8A4474C2F}" name="ריק במקור" dataDxfId="92"/>
    <tableColumn id="3" xr3:uid="{4C50B601-3895-4B29-9E5D-75E4F914F553}" name="ריק במקור2" dataDxfId="91"/>
    <tableColumn id="4" xr3:uid="{109F5016-3388-4A0A-8EFB-AAF754DEE4D6}" name="ריק במקור3" dataDxfId="90"/>
    <tableColumn id="5" xr3:uid="{50DB9AB5-DC32-4E75-B209-EDFB4C7EFB52}" name="ריק במקור4" dataDxfId="89"/>
    <tableColumn id="6" xr3:uid="{CC861C3C-7F33-4097-B1EB-54C7D449C643}" name="ריק במקור5" dataDxfId="88"/>
    <tableColumn id="7" xr3:uid="{4840F694-EA1D-4272-AEF8-BB423712691C}" name="ריק במקור6" dataDxfId="87"/>
    <tableColumn id="8" xr3:uid="{18D5B4A3-2F11-4AC4-8456-85DCD1DE1531}" name="ריק במקור7" dataDxfId="86"/>
    <tableColumn id="9" xr3:uid="{089B180B-EEB8-4156-A3A3-636B54E832A8}" name="ריק במקור8" dataDxfId="85"/>
    <tableColumn id="10" xr3:uid="{7B409642-BB6A-479A-A374-BC52FA0A18FF}" name="ריק במקור9" dataDxfId="84"/>
    <tableColumn id="11" xr3:uid="{3AE95BCC-4B1D-4948-AA4B-428EF4AA3776}" name="ריק במקור10" dataDxfId="83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24100F9-16BC-4138-AA71-623E819283DA}" name="TitleRegion1.b6.k25.1" displayName="TitleRegion1.b6.k25.1" ref="B6:K25" totalsRowShown="0" headerRowBorderDxfId="80" tableBorderDxfId="81">
  <autoFilter ref="B6:K25" xr:uid="{E9806846-1128-4462-AC69-D6C68722C9D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A41C91B-7AC9-4CC7-A714-5DF855538C8B}" name="1.ג  ניירות ערך לא סחירים:" dataDxfId="79"/>
    <tableColumn id="2" xr3:uid="{C134E44C-ACEF-4337-BF14-3484890C84ED}" name="ריק במקור" dataDxfId="78"/>
    <tableColumn id="3" xr3:uid="{06571E29-5247-4674-8851-2532FB988D0D}" name="ריק במקור2" dataDxfId="77"/>
    <tableColumn id="4" xr3:uid="{17D74B17-BF5A-4CBF-BBEF-187961734152}" name="ריק במקור3" dataDxfId="76"/>
    <tableColumn id="5" xr3:uid="{73575739-CF0D-44C5-BA98-0DBBEA05DC12}" name="ריק במקור4" dataDxfId="75"/>
    <tableColumn id="6" xr3:uid="{04DB47D8-3336-4318-8E63-B1FE0873012D}" name="ריק במקור5" dataDxfId="74"/>
    <tableColumn id="7" xr3:uid="{6E890A2A-8A56-4EED-BABD-ACF88E535267}" name="ריק במקור6" dataDxfId="73"/>
    <tableColumn id="8" xr3:uid="{D791DCFA-1E1D-4B02-87CE-D9A0C0E1DACE}" name="ריק במקור7" dataDxfId="72"/>
    <tableColumn id="9" xr3:uid="{77C0D839-209E-4D24-AC8C-9EDA97AEB27F}" name="ריק במקור8" dataDxfId="71"/>
    <tableColumn id="10" xr3:uid="{916FE3F7-E4D2-4401-A90C-4BA75420CB24}" name="ריק במקור9" dataDxfId="70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0461A1B-0A93-4397-9C1A-5D38BF0CB898}" name="TitleRegion1.b6.q31.1" displayName="TitleRegion1.b6.q31.1" ref="B6:Q31" totalsRowShown="0" headerRowBorderDxfId="68" tableBorderDxfId="69">
  <autoFilter ref="B6:Q31" xr:uid="{AF7DFC85-4174-4C05-BC3A-727C6E1881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56197716-35DC-4E22-B6AF-ADAFCADD9FD5}" name="  1.ג  ניירות ערך לא סחירים:" dataDxfId="67"/>
    <tableColumn id="2" xr3:uid="{FBCDD653-1659-43F5-8A11-CBDAF1B97FCC}" name="ריק במקור" dataDxfId="66"/>
    <tableColumn id="3" xr3:uid="{90FB31A3-1B34-4406-8E6A-FA7A861AEB56}" name="ריק במקור2" dataDxfId="65"/>
    <tableColumn id="4" xr3:uid="{97E2F42B-D153-4DD7-BEB4-09C51A405EE2}" name="ריק במקור3" dataDxfId="64"/>
    <tableColumn id="5" xr3:uid="{16020150-8FCE-498D-8F6C-648A8FD2A1DD}" name="ריק במקור4" dataDxfId="63"/>
    <tableColumn id="6" xr3:uid="{A36D4295-C3AD-4C34-9F73-AD70EE98613D}" name="ריק במקור5" dataDxfId="62"/>
    <tableColumn id="7" xr3:uid="{F971B8A1-3EA7-429C-9F88-76BA4A8424B3}" name="ריק במקור6" dataDxfId="61"/>
    <tableColumn id="8" xr3:uid="{62FD00D6-797A-440A-9CD9-94DB62B64DBD}" name="ריק במקור7" dataDxfId="60"/>
    <tableColumn id="9" xr3:uid="{69444B02-D713-4DC7-BD56-2818E33E11D0}" name="ריק במקור8" dataDxfId="59"/>
    <tableColumn id="10" xr3:uid="{3C3308ED-31D8-477E-8A41-085BDFAB59BB}" name="ריק במקור9" dataDxfId="58"/>
    <tableColumn id="11" xr3:uid="{38FAC1B0-61E7-4ABF-BE2B-1AE535769FE4}" name="ריק במקור10" dataDxfId="57"/>
    <tableColumn id="12" xr3:uid="{406F5E94-7F90-41F8-9000-49CD8BBD1B5A}" name="ריק במקור11" dataDxfId="56"/>
    <tableColumn id="13" xr3:uid="{F48E77B8-5E4A-41E8-ADB5-E4032D0254E3}" name="ריק במקור12" dataDxfId="55"/>
    <tableColumn id="14" xr3:uid="{BE471B07-272A-470C-B741-A699FA030CD3}" name="ריק במקור13" dataDxfId="54"/>
    <tableColumn id="15" xr3:uid="{FAA60443-F629-450B-80A2-08DA7C32744F}" name="ריק במקור14" dataDxfId="53"/>
    <tableColumn id="16" xr3:uid="{18826A61-896F-412B-BB53-B3518F563D1C}" name="ריק במקור15" dataDxfId="52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577D331D-0E88-4288-ABE7-ACA5B9A12B86}" name="TitleRegion1.b6.r27.1" displayName="TitleRegion1.b6.r27.1" ref="B6:R27" totalsRowShown="0" headerRowBorderDxfId="50" tableBorderDxfId="51">
  <autoFilter ref="B6:R27" xr:uid="{5FC66FD1-CD81-44A0-9DEC-28FB7FE2846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E5B3D5B-6850-428C-9827-7C4B255746B1}" name="1.ד  הלוואות    " dataDxfId="49"/>
    <tableColumn id="2" xr3:uid="{C22B07FB-10BA-454F-8335-CC1BDBC92925}" name="ריק במקור" dataDxfId="48"/>
    <tableColumn id="3" xr3:uid="{B78BB8A2-8659-442E-908C-7AFF2EA1175E}" name="ריק במקור2" dataDxfId="47"/>
    <tableColumn id="4" xr3:uid="{3B19FAB3-3B99-4168-A8A9-3B7743CBC7D5}" name="ריק במקור3" dataDxfId="46"/>
    <tableColumn id="5" xr3:uid="{96B635D7-0051-44C9-AFFD-9718806FAD10}" name="ריק במקור4" dataDxfId="45"/>
    <tableColumn id="6" xr3:uid="{5CDAB84D-A974-4A52-B4A5-8717B8C737F3}" name="ריק במקור5" dataDxfId="44"/>
    <tableColumn id="7" xr3:uid="{109FFAF8-E1AE-44A4-9468-6FA77874D7B4}" name="ריק במקור6" dataDxfId="43"/>
    <tableColumn id="8" xr3:uid="{9746971F-1E16-407A-9507-6FB50E84CD4D}" name="ריק במקור7" dataDxfId="42"/>
    <tableColumn id="9" xr3:uid="{FD124264-3BC9-478B-B0C0-5CBD0582E0A4}" name="ריק במקור8" dataDxfId="41"/>
    <tableColumn id="10" xr3:uid="{FB490626-7BC5-4E32-90B9-E3550549BAEB}" name="ריק במקור9" dataDxfId="40"/>
    <tableColumn id="11" xr3:uid="{B710519C-C306-4B8A-A1E0-2C6CD5BC403E}" name="ריק במקור10" dataDxfId="39"/>
    <tableColumn id="12" xr3:uid="{BEB4F07E-BDC9-4819-81A6-F93D87E833FE}" name="ריק במקור11" dataDxfId="38"/>
    <tableColumn id="13" xr3:uid="{1541C3DE-5AE7-488B-9A47-2D54A76DA46B}" name="ריק במקור12" dataDxfId="37"/>
    <tableColumn id="14" xr3:uid="{C3962FE4-984C-49FB-84B7-9838B5219F96}" name="ריק במקור13" dataDxfId="36"/>
    <tableColumn id="15" xr3:uid="{B2FD3890-C233-468B-84B7-AC72F5DE375F}" name="ריק במקור14" dataDxfId="35"/>
    <tableColumn id="16" xr3:uid="{BCE53535-8DAC-4A75-A4FA-E2981F60E12D}" name="ריק במקור15" dataDxfId="34"/>
    <tableColumn id="17" xr3:uid="{B594C429-5EF3-4055-9C6C-E8D832052447}" name="ריק במקור16" dataDxfId="3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7BAC165-AD02-430E-B7D3-E03F7C54F93E}" name="TitleRegion1.b6.o23.1" displayName="TitleRegion1.b6.o23.1" ref="B6:O23" totalsRowShown="0" headerRowBorderDxfId="31" tableBorderDxfId="32">
  <autoFilter ref="B6:O23" xr:uid="{2917567C-7E4E-4F7B-BACD-949B6B60152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0310FDE4-F7A7-4B94-BD18-D9A390646643}" name="1.ה  פקדונות מעל 3 חודשים" dataDxfId="30"/>
    <tableColumn id="2" xr3:uid="{FBC585E9-023D-4C27-AE3A-B78F11B9B540}" name="ריק במקור" dataDxfId="29"/>
    <tableColumn id="3" xr3:uid="{89A7C27F-F4F1-4E86-91ED-E840C97197F9}" name="ריק במקור2" dataDxfId="28"/>
    <tableColumn id="4" xr3:uid="{FA5498F9-D998-4ECB-8E29-295168E268E5}" name="ריק במקור3" dataDxfId="27"/>
    <tableColumn id="5" xr3:uid="{52EE0BA8-E0AF-426A-92ED-B28C7B5DBF71}" name="ריק במקור4" dataDxfId="26"/>
    <tableColumn id="6" xr3:uid="{F9651C5F-33A3-4476-9686-F18B227E8766}" name="ריק במקור5" dataDxfId="25"/>
    <tableColumn id="7" xr3:uid="{8820898D-2BE2-46DF-A32B-DA1B2663EF5D}" name="ריק במקור6" dataDxfId="24"/>
    <tableColumn id="8" xr3:uid="{CE2247FE-44DA-45AA-AABF-CDC3D88D8374}" name="ריק במקור7" dataDxfId="23"/>
    <tableColumn id="9" xr3:uid="{6B8EF922-C53F-43DE-84E8-EC8E0E70ED18}" name="ריק במקור8" dataDxfId="22"/>
    <tableColumn id="10" xr3:uid="{B9F2E7D6-5853-4BFD-ABBE-37630B71AA8E}" name="ריק במקור9" dataDxfId="21"/>
    <tableColumn id="11" xr3:uid="{3D8B8C44-53A5-4E9C-8273-7704F2DC7E8B}" name="ריק במקור10" dataDxfId="20"/>
    <tableColumn id="12" xr3:uid="{4E58E5B1-01F3-41C0-A7E2-F2209B42CE83}" name="ריק במקור11" dataDxfId="19"/>
    <tableColumn id="13" xr3:uid="{B86F9B1F-2005-4460-A211-9230D569E972}" name="ריק במקור12" dataDxfId="18"/>
    <tableColumn id="14" xr3:uid="{7B43F64D-C6BC-4EB9-94F5-7A955474ABE9}" name="ריק במקור13" dataDxfId="17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A201441-D117-470F-8B4C-DFFD105A5C12}" name="TitleRegion1.b6.j23.1" displayName="TitleRegion1.b6.j23.1" ref="B6:J23" totalsRowShown="0" dataDxfId="5" headerRowBorderDxfId="15" tableBorderDxfId="16">
  <autoFilter ref="B6:J23" xr:uid="{45DA87C8-9AD6-4CC5-BD1A-B376DA9DACE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EE11520-7E79-4F99-89F4-BCB78CFD8C9A}" name="1.ו  זכויות מקרקעין" dataDxfId="14"/>
    <tableColumn id="2" xr3:uid="{DD26C3BB-05B8-4535-B8CE-614D622F20F1}" name="ריק במקור" dataDxfId="13"/>
    <tableColumn id="3" xr3:uid="{434F5CFE-862B-43BA-9E7C-CAB8D35A3BCF}" name="ריק במקור2" dataDxfId="12"/>
    <tableColumn id="4" xr3:uid="{5C4B276D-E4D4-497E-A154-499B099D992A}" name="ריק במקור3" dataDxfId="11"/>
    <tableColumn id="5" xr3:uid="{2E072327-D376-456E-91D3-9DF1DE972568}" name="ריק במקור4" dataDxfId="10"/>
    <tableColumn id="6" xr3:uid="{F77D6B34-09D1-484B-AA71-F9C604D286D0}" name="ריק במקור5" dataDxfId="9"/>
    <tableColumn id="7" xr3:uid="{B20B57B4-BB44-40E3-9E10-662377B6C7E0}" name="ריק במקור6" dataDxfId="8"/>
    <tableColumn id="8" xr3:uid="{CEF468D7-1B26-4A4F-AF1D-4C200FDC6AC3}" name="ריק במקור7" dataDxfId="7"/>
    <tableColumn id="9" xr3:uid="{76AF506E-31D7-4359-9480-3BAA9718C9D0}" name="ריק במקור8" dataDxfId="6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E41B18-6FC1-4684-A6B5-6753471D571E}" name="TitleRegion1.b6.l36.1" displayName="TitleRegion1.b6.l36.1" ref="B6:L36" totalsRowShown="0" headerRowBorderDxfId="297" tableBorderDxfId="298">
  <autoFilter ref="B6:L36" xr:uid="{427A57A0-C742-4681-944C-107D5953C2B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2312272-62A7-43DF-BD64-498EF96A59D4}" name="1.א  מזומנים ושווי מזומנים  " dataDxfId="296"/>
    <tableColumn id="2" xr3:uid="{750DE375-CC26-4327-B916-777F693BC007}" name="ריק במקור" dataDxfId="295"/>
    <tableColumn id="3" xr3:uid="{0319451B-54EE-4335-B3A1-5B9848067E50}" name="ריק במקור2" dataDxfId="294"/>
    <tableColumn id="4" xr3:uid="{ABC1B357-A94D-44FD-9DED-ABA5CA74997F}" name="ריק במקור3" dataDxfId="293"/>
    <tableColumn id="5" xr3:uid="{2BCC6FCE-796E-4D1B-9332-2DB14B50005D}" name="ריק במקור4" dataDxfId="292"/>
    <tableColumn id="6" xr3:uid="{32EF30BB-130F-4739-AC5D-B7139CD8A566}" name="ריק במקור5" dataDxfId="291"/>
    <tableColumn id="7" xr3:uid="{55512ABE-763F-4D41-9739-A835C073309A}" name="ריק במקור6" dataDxfId="290"/>
    <tableColumn id="8" xr3:uid="{12F21291-9BE1-4E5F-9C41-0745C696462B}" name="ריק במקור7" dataDxfId="289"/>
    <tableColumn id="9" xr3:uid="{FECD28A3-5928-4EAB-B4E6-46DEBFCA4E7C}" name="ריק במקור8" dataDxfId="288"/>
    <tableColumn id="10" xr3:uid="{FBEDE8A7-1927-4F43-A87B-2582FC138016}" name="ריק במקור9" dataDxfId="287"/>
    <tableColumn id="11" xr3:uid="{F0A4D36A-ECD7-4F23-A83E-EB0D5D66479C}" name="ריק במקור10" dataDxfId="286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6830146-0F6F-432E-9D59-6DA4E1729D39}" name="TitleRegion1.b6.d36.1" displayName="TitleRegion1.b6.d36.1" ref="B6:D36" totalsRowShown="0" headerRowBorderDxfId="3" tableBorderDxfId="4">
  <autoFilter ref="B6:D36" xr:uid="{38B7B028-72D3-4582-89CB-EE49ADC945AC}">
    <filterColumn colId="0" hiddenButton="1"/>
    <filterColumn colId="1" hiddenButton="1"/>
    <filterColumn colId="2" hiddenButton="1"/>
  </autoFilter>
  <tableColumns count="3">
    <tableColumn id="1" xr3:uid="{B461F7CF-270D-4DD6-A10A-D3E30343DDCD}" name="1.ט  יתרות התחייבות להשקעה:" dataDxfId="2"/>
    <tableColumn id="2" xr3:uid="{B9A51BB9-491C-4642-85D4-F9621CF5E364}" name="ריק במקור" dataDxfId="1"/>
    <tableColumn id="3" xr3:uid="{2BE323F3-5549-4D98-AABC-2F44BB36E5D3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EEF5BD4-86EC-4CE5-881C-8BF1D61AA7DC}" name="TitleRegion1.b6.r35.1" displayName="TitleRegion1.b6.r35.1" ref="B6:R35" totalsRowShown="0" dataDxfId="266" headerRowBorderDxfId="284" tableBorderDxfId="285">
  <autoFilter ref="B6:R35" xr:uid="{71234F65-C327-4A92-9AFC-96A5BE33808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5477C2CA-F288-4BF2-9C20-2FAB8D8940F1}" name="1.ב  ניירות ערך סחירים:          " dataDxfId="283"/>
    <tableColumn id="2" xr3:uid="{741F1116-2C83-45C8-A8BE-0FD9AF620628}" name="ריק במקור" dataDxfId="282"/>
    <tableColumn id="3" xr3:uid="{2CD0FBC5-6469-4707-A1DC-B8EAC3E0F106}" name="ריק במקור2" dataDxfId="281"/>
    <tableColumn id="4" xr3:uid="{BE5752BC-9871-4617-AE9E-2E587BE53780}" name="ריק במקור3" dataDxfId="280"/>
    <tableColumn id="5" xr3:uid="{589F2238-88DC-4890-93CD-F11AA0409E39}" name="ריק במקור4" dataDxfId="279"/>
    <tableColumn id="6" xr3:uid="{317310E6-3547-4529-900F-62603C1DB778}" name="ריק במקור5" dataDxfId="278"/>
    <tableColumn id="7" xr3:uid="{F774010E-3AE6-48CD-B0C6-3A29AB9EB5C2}" name="ריק במקור6" dataDxfId="277"/>
    <tableColumn id="8" xr3:uid="{A3F5DDE6-B979-4610-9F41-76BAA87B8A5A}" name="ריק במקור7" dataDxfId="276"/>
    <tableColumn id="9" xr3:uid="{15A28FD1-C87A-4D2B-B860-5D34F2D5F4DA}" name="ריק במקור8" dataDxfId="275"/>
    <tableColumn id="10" xr3:uid="{48C7D157-03D8-4956-A45F-AFCFB45AC856}" name="ריק במקור9" dataDxfId="274"/>
    <tableColumn id="11" xr3:uid="{5F6C7484-C5A1-4600-810C-40744829C0EC}" name="ריק במקור10" dataDxfId="273"/>
    <tableColumn id="12" xr3:uid="{026E452F-65E7-4610-951A-1F692073EC01}" name="ריק במקור11" dataDxfId="272"/>
    <tableColumn id="13" xr3:uid="{58F82898-5E47-42E0-A327-664528FBEBCB}" name="ריק במקור12" dataDxfId="271"/>
    <tableColumn id="14" xr3:uid="{CDF67051-6829-4077-AA60-11CAC630DAE5}" name="ריק במקור13" dataDxfId="270"/>
    <tableColumn id="15" xr3:uid="{F7390389-91E3-4C8F-B0FD-AF61AE1E4B50}" name="ריק במקור14" dataDxfId="269"/>
    <tableColumn id="16" xr3:uid="{D44B8E89-60D3-4449-82C0-0021D72CAFAE}" name="ריק במקור15" dataDxfId="268"/>
    <tableColumn id="17" xr3:uid="{EF7B2BEF-A9B7-4E0C-877D-BA8492F7AA19}" name="ריק במקור16" dataDxfId="267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97AF6D7-137A-434F-8C0A-0D796D4BF507}" name="TitleRegion1.b6.u59.1" displayName="TitleRegion1.b6.u59.1" ref="B6:U59" totalsRowShown="0" dataDxfId="243" headerRowBorderDxfId="264" tableBorderDxfId="265">
  <autoFilter ref="B6:U59" xr:uid="{61D142A3-289C-4120-903E-D35BFD9E2C5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D7BD3C82-3B7B-40E1-B9FF-64F3F3C30362}" name="1.ב  ניירות ערך סחירים:      " dataDxfId="263"/>
    <tableColumn id="2" xr3:uid="{75DCD72E-1347-42FE-8B0F-24BEFB37EC81}" name="ריק במקור" dataDxfId="262"/>
    <tableColumn id="3" xr3:uid="{6EF7B04D-606F-401A-9C37-0F5C82AF6161}" name="ריק במקור2" dataDxfId="261"/>
    <tableColumn id="4" xr3:uid="{540DC763-E6F8-4780-BA4E-D29BD23C851A}" name="ריק במקור3" dataDxfId="260"/>
    <tableColumn id="5" xr3:uid="{2F6255A8-0DC7-46F2-9437-45BF662ED0D1}" name="ריק במקור4" dataDxfId="259"/>
    <tableColumn id="6" xr3:uid="{00CA7D50-174C-4EE7-AEFC-33F4EDBB1ABF}" name="ריק במקור5" dataDxfId="258"/>
    <tableColumn id="7" xr3:uid="{5B4E246D-70B1-4C38-9DF1-AB4926473425}" name="ריק במקור6" dataDxfId="257"/>
    <tableColumn id="8" xr3:uid="{FC53C775-91C7-4D07-ABCF-68AD857CD01C}" name="ריק במקור7" dataDxfId="256"/>
    <tableColumn id="9" xr3:uid="{5D04611B-8270-4FF5-AB69-4727442F0A8F}" name="ריק במקור8" dataDxfId="255"/>
    <tableColumn id="10" xr3:uid="{688834B8-8D2B-4BFA-8934-691708C7A405}" name="ריק במקור9" dataDxfId="254"/>
    <tableColumn id="11" xr3:uid="{7512BABC-18FE-4E77-A0A3-86A52B99F200}" name="ריק במקור10" dataDxfId="253"/>
    <tableColumn id="12" xr3:uid="{E661D5A7-26AF-4F56-8E5C-28C1E9223AF2}" name="ריק במקור11" dataDxfId="252"/>
    <tableColumn id="13" xr3:uid="{0BE476FE-9951-4802-889D-75EBC1196098}" name="ריק במקור12" dataDxfId="251"/>
    <tableColumn id="14" xr3:uid="{D9D510D1-662B-4D17-AB0F-0019BDB78E4D}" name="ריק במקור13" dataDxfId="250"/>
    <tableColumn id="15" xr3:uid="{BF59CA89-DF99-4BD8-A73A-832A11EAADD3}" name="ריק במקור14" dataDxfId="249"/>
    <tableColumn id="16" xr3:uid="{5B6EE170-3920-4ADC-8A9A-E4529816270B}" name="ריק במקור15" dataDxfId="248"/>
    <tableColumn id="17" xr3:uid="{741FEE25-B2EF-4B68-9DA3-4BD77463D289}" name="ריק במקור16" dataDxfId="247"/>
    <tableColumn id="18" xr3:uid="{3C04AD37-B922-4C43-904A-A97D28C5B998}" name="ריק במקור17" dataDxfId="246"/>
    <tableColumn id="19" xr3:uid="{A63D31E5-AA65-418A-82C3-EEAA557700AC}" name="ריק במקור18" dataDxfId="245">
      <calculatedColumnFormula>+R7/$R$11</calculatedColumnFormula>
    </tableColumn>
    <tableColumn id="20" xr3:uid="{8C3A87C3-1B0F-4BCD-AACE-C063F07208E4}" name="ריק במקור19" dataDxfId="244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7279046-1FD2-4753-8D8C-39274318A2CD}" name="TitleRegion1.b6.o182.1" displayName="TitleRegion1.b6.o182.1" ref="B6:O182" totalsRowShown="0" dataDxfId="226" headerRowBorderDxfId="241" tableBorderDxfId="242">
  <autoFilter ref="B6:O182" xr:uid="{A1C20C14-7E58-48E3-90E6-1D90B07596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3957D178-18DA-432E-8BFB-B3446D54936C}" name="1.ב  ניירות ערך סחירים:  " dataDxfId="240"/>
    <tableColumn id="2" xr3:uid="{0969C4AB-9095-4027-8A73-86EC7C86F943}" name="ריק במקור" dataDxfId="239"/>
    <tableColumn id="3" xr3:uid="{DBA0A3BC-6226-45C6-BB1A-386031149FF1}" name="ריק במקור2" dataDxfId="238"/>
    <tableColumn id="4" xr3:uid="{53D81FB7-A686-48E5-82A8-0706C659B661}" name="ריק במקור3" dataDxfId="237"/>
    <tableColumn id="5" xr3:uid="{B3210ADC-6E68-4999-B1E7-950F0AF6837B}" name="ריק במקור4" dataDxfId="236"/>
    <tableColumn id="6" xr3:uid="{DDA5C1D4-7B53-47B2-8B00-ADD10CD149FA}" name="ריק במקור5" dataDxfId="235"/>
    <tableColumn id="7" xr3:uid="{98E97601-8C07-4938-A848-0BACBDB264B4}" name="ריק במקור6" dataDxfId="234"/>
    <tableColumn id="8" xr3:uid="{E4C8D23D-B0F7-4783-A0EB-772107ED4BE1}" name="ריק במקור7" dataDxfId="233"/>
    <tableColumn id="9" xr3:uid="{44359C2F-6D17-4049-911B-799F8DF63CD2}" name="ריק במקור8" dataDxfId="232"/>
    <tableColumn id="10" xr3:uid="{69407BBA-21B0-4E35-B409-38609021FED2}" name="ריק במקור9" dataDxfId="231"/>
    <tableColumn id="11" xr3:uid="{A9DB4D78-9435-49D7-8070-45307C7D9A24}" name="ריק במקור10" dataDxfId="230"/>
    <tableColumn id="12" xr3:uid="{CF7F3E3A-8347-40E7-993B-94182A1A2DAF}" name="ריק במקור11" dataDxfId="229"/>
    <tableColumn id="13" xr3:uid="{1D9CE6F5-49B7-4A39-AD1E-CC69CCDE1E09}" name="ריק במקור12" dataDxfId="228"/>
    <tableColumn id="14" xr3:uid="{9B01AFCD-0FC8-42ED-85CF-4D650A24867C}" name="ריק במקור13" dataDxfId="227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B1A03DC-47F9-4E5C-812B-5C0C7B14F7A6}" name="TitleRegion1.b6.o22.1" displayName="TitleRegion1.b6.o22.1" ref="B6:O22" totalsRowShown="0" headerRowBorderDxfId="224" tableBorderDxfId="225">
  <autoFilter ref="B6:O22" xr:uid="{38B5B66E-F304-4A63-B34D-5CF10BA394B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EAC6C4D-491A-46DD-9746-5B25B2ABDEE5}" name="1.ב  ניירות ערך סחירים:" dataDxfId="223"/>
    <tableColumn id="2" xr3:uid="{3B37DE38-6195-44A8-9288-DCD9FC77A2FE}" name="ריק במקור" dataDxfId="222"/>
    <tableColumn id="3" xr3:uid="{686A3C78-9620-4829-81D2-A1955B874628}" name="ריק במקור2" dataDxfId="221"/>
    <tableColumn id="4" xr3:uid="{27DC9783-AD15-4EB7-AEB3-232525D75BA7}" name="ריק במקור3" dataDxfId="220"/>
    <tableColumn id="5" xr3:uid="{EF35F2AD-B2AD-4FE0-ADCB-358C7DC45ACF}" name="ריק במקור4" dataDxfId="219"/>
    <tableColumn id="6" xr3:uid="{CFEB0070-AB5A-4A34-B341-437105CA9493}" name="ריק במקור5" dataDxfId="218"/>
    <tableColumn id="7" xr3:uid="{8992E3D8-025C-45AB-ABA7-B5D8D0264E87}" name="ריק במקור6" dataDxfId="217"/>
    <tableColumn id="8" xr3:uid="{09AEA59E-15E8-4327-ADAF-EF9666E7E09E}" name="ריק במקור7" dataDxfId="216"/>
    <tableColumn id="9" xr3:uid="{DC2C699C-97FA-4BB8-8095-C36196E315A4}" name="ריק במקור8" dataDxfId="215"/>
    <tableColumn id="10" xr3:uid="{7ADFAB42-4799-4B72-8B82-0C5F10A45F2D}" name="ריק במקור9" dataDxfId="214"/>
    <tableColumn id="11" xr3:uid="{7E1DB4C6-CA5B-4D6A-A469-A850E366A09E}" name="ריק במקור10" dataDxfId="213"/>
    <tableColumn id="12" xr3:uid="{ED4E9294-44ED-4DFB-9707-885D82D4FDBC}" name="ריק במקור11" dataDxfId="212"/>
    <tableColumn id="13" xr3:uid="{EAA41916-CA0F-4181-9E3E-F08B76B23628}" name="ריק במקור12" dataDxfId="211"/>
    <tableColumn id="14" xr3:uid="{C2C1C2B3-45F3-4DB7-BC5F-6BE25A3719C2}" name="ריק במקור13" dataDxfId="210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E3846D0-AA6A-4071-A85C-9ACB662DFD5D}" name="TitleRegion1.b6.l26.1" displayName="TitleRegion1.b6.l26.1" ref="B6:L26" totalsRowShown="0" dataDxfId="196" headerRowBorderDxfId="208" tableBorderDxfId="209">
  <autoFilter ref="B6:L26" xr:uid="{608EEBC7-E533-4DCE-B917-451C64656A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2AD0EA1-99EC-49D4-8E68-F5343274365A}" name="1.ב  ניירות ערך סחירים:" dataDxfId="207"/>
    <tableColumn id="2" xr3:uid="{2D733AB3-01E9-425C-A532-907EA4AB9AA6}" name="ריק במקור" dataDxfId="206"/>
    <tableColumn id="3" xr3:uid="{C0FE348E-9F1C-4AFD-953B-D6DFCB6CAEB3}" name="ריק במקור2" dataDxfId="205"/>
    <tableColumn id="4" xr3:uid="{45E1F13C-A397-4A16-BE65-F3F55C09DAEB}" name="ריק במקור3" dataDxfId="204"/>
    <tableColumn id="5" xr3:uid="{93841052-EF15-4805-81A5-29EED21BF8F5}" name="ריק במקור4" dataDxfId="203"/>
    <tableColumn id="6" xr3:uid="{97D1000E-96D6-46C7-9BAB-4CEC8DDDBD1A}" name="ריק במקור5" dataDxfId="202"/>
    <tableColumn id="7" xr3:uid="{49480D0D-0EE3-4837-A1BB-CA2A7CB35AFE}" name="ריק במקור6" dataDxfId="201"/>
    <tableColumn id="8" xr3:uid="{F7A9CBC4-0FF5-4DEF-A604-4D6AE563E80A}" name="ריק במקור7" dataDxfId="200"/>
    <tableColumn id="9" xr3:uid="{F0F0C152-544B-4976-B363-AB82EF7D6E7D}" name="ריק במקור8" dataDxfId="199"/>
    <tableColumn id="10" xr3:uid="{C81E19F8-B48C-4DD9-B6B4-D9CDC10B04F5}" name="ריק במקור9" dataDxfId="198"/>
    <tableColumn id="11" xr3:uid="{CA82B060-52F4-4F17-99F8-28273334614D}" name="ריק במקור10" dataDxfId="197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1A983FE-A265-4F20-A8D1-B0936F893B9A}" name="TitleRegion1.b6.k23.1" displayName="TitleRegion1.b6.k23.1" ref="B6:K23" totalsRowShown="0" dataDxfId="183" headerRowBorderDxfId="194" tableBorderDxfId="195">
  <autoFilter ref="B6:K23" xr:uid="{815FEFDA-45A1-4983-BF67-997F391C0E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EB1866F-C2EE-4C0E-A91F-6894CED28068}" name="1.ב  ניירות ערך סחירים:" dataDxfId="193"/>
    <tableColumn id="2" xr3:uid="{86D11C87-7D68-4689-B0BA-C79F8AB54A00}" name="ריק במקור" dataDxfId="192"/>
    <tableColumn id="3" xr3:uid="{0CEF5A04-3646-4506-A693-E0A16FB81617}" name="ריק במקור2" dataDxfId="191"/>
    <tableColumn id="4" xr3:uid="{0DE6AC39-7409-493D-A09C-DB0F8E0517B2}" name="ריק במקור3" dataDxfId="190"/>
    <tableColumn id="5" xr3:uid="{3E527E4D-AFFC-4C8C-A5AE-98033589233A}" name="ריק במקור4" dataDxfId="189"/>
    <tableColumn id="6" xr3:uid="{F7954955-1A1A-4F54-AAEF-D52FF0060432}" name="ריק במקור5" dataDxfId="188"/>
    <tableColumn id="7" xr3:uid="{4C051C41-0060-4FA6-826B-55E525F8C77B}" name="ריק במקור6" dataDxfId="187"/>
    <tableColumn id="8" xr3:uid="{C7D15EC0-FC72-4868-90C8-034340E9CE85}" name="ריק במקור7" dataDxfId="186"/>
    <tableColumn id="9" xr3:uid="{008819AE-8A46-4666-A0D0-9B26356380F4}" name="ריק במקור8" dataDxfId="185"/>
    <tableColumn id="10" xr3:uid="{BE7337D9-B5E6-47C7-BD15-A0648EDEF040}" name="ריק במקור9" dataDxfId="184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93FBA94-6315-45A0-977F-90D736E3C4C1}" name="TitleRegion1.b7.q34.1" displayName="TitleRegion1.b7.q34.1" ref="B7:Q34" totalsRowShown="0" headerRowDxfId="164" headerRowBorderDxfId="181" tableBorderDxfId="182">
  <autoFilter ref="B7:Q34" xr:uid="{ADE6BCC7-6D1F-4EFB-9593-44818AD0C91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84CEE5B9-27D9-4A3B-8DD0-C5F16210C5C9}" name="10  מוצרים מובנים  " dataDxfId="180"/>
    <tableColumn id="2" xr3:uid="{B91E587F-12BA-4746-BFF7-D93EA949BCB5}" name="ריק במקור" dataDxfId="179"/>
    <tableColumn id="3" xr3:uid="{0FBD47B6-98D4-4407-8AD0-FC64FF3D8FC3}" name="ריק במקור2" dataDxfId="178"/>
    <tableColumn id="4" xr3:uid="{EBC93174-EE74-42AB-808B-8EF6723CD719}" name="ריק במקור3" dataDxfId="177"/>
    <tableColumn id="5" xr3:uid="{0F1CE4C6-3B78-495F-B14A-27F729DE7DC7}" name="ריק במקור4" dataDxfId="176"/>
    <tableColumn id="6" xr3:uid="{1FFF4B6D-3FE7-4300-A9B6-01282C058D50}" name="ריק במקור5" dataDxfId="175"/>
    <tableColumn id="7" xr3:uid="{9B6B6167-1809-4560-AFBB-BD0E293A5E64}" name="ריק במקור6" dataDxfId="174"/>
    <tableColumn id="8" xr3:uid="{87E3A867-92D8-4EC9-A50A-313945CAB50F}" name="ריק במקור7" dataDxfId="173"/>
    <tableColumn id="9" xr3:uid="{5708A104-8EF7-4E4C-8DD1-9FF1A89882E6}" name="ריק במקור8" dataDxfId="172"/>
    <tableColumn id="10" xr3:uid="{EC64CA57-CCF5-4894-9CD3-1AE9F7B3C07F}" name="ריק במקור9" dataDxfId="171"/>
    <tableColumn id="11" xr3:uid="{A1ADC98B-E4DE-462E-917A-207AA7BEBA9F}" name="ריק במקור10" dataDxfId="170"/>
    <tableColumn id="12" xr3:uid="{C0095A07-EF56-4EF1-AEF0-2FF395C1D9E8}" name="ריק במקור11" dataDxfId="169"/>
    <tableColumn id="13" xr3:uid="{6BF70047-CD80-4B70-986B-6311843BC712}" name="ריק במקור12" dataDxfId="168"/>
    <tableColumn id="14" xr3:uid="{EE60E5EF-F77D-4CB3-92F4-BBCB9460C05B}" name="ריק במקור13" dataDxfId="167"/>
    <tableColumn id="15" xr3:uid="{C778E754-E860-4E86-B6BC-ED35631693F9}" name="ריק במקור14" dataDxfId="166"/>
    <tableColumn id="16" xr3:uid="{5E8F4311-CBE4-435D-9A98-5B0BF57F7242}" name="ריק במקור15" dataDxfId="165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12537</v>
      </c>
    </row>
    <row r="5" spans="1:4" ht="12.75" customHeight="1" x14ac:dyDescent="0.2"/>
    <row r="6" spans="1:4" ht="21" customHeight="1" x14ac:dyDescent="0.2">
      <c r="A6" s="41" t="s">
        <v>7</v>
      </c>
      <c r="B6" s="42"/>
      <c r="C6" s="42"/>
      <c r="D6" s="42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1" t="s">
        <v>1312</v>
      </c>
      <c r="C8" s="4" t="s">
        <v>11</v>
      </c>
      <c r="D8" s="4" t="s">
        <v>12</v>
      </c>
    </row>
    <row r="9" spans="1:4" x14ac:dyDescent="0.2">
      <c r="B9" s="52" t="s">
        <v>1312</v>
      </c>
      <c r="C9" s="6" t="s">
        <v>13</v>
      </c>
      <c r="D9" s="6" t="s">
        <v>14</v>
      </c>
    </row>
    <row r="10" spans="1:4" x14ac:dyDescent="0.2">
      <c r="B10" s="7" t="s">
        <v>15</v>
      </c>
      <c r="C10" s="51" t="s">
        <v>1312</v>
      </c>
      <c r="D10" s="51" t="s">
        <v>1312</v>
      </c>
    </row>
    <row r="11" spans="1:4" x14ac:dyDescent="0.2">
      <c r="B11" s="8" t="s">
        <v>16</v>
      </c>
      <c r="C11" s="10">
        <v>365181.81605999998</v>
      </c>
      <c r="D11" s="11">
        <v>0.16823647307699999</v>
      </c>
    </row>
    <row r="12" spans="1:4" x14ac:dyDescent="0.2">
      <c r="B12" s="8" t="s">
        <v>17</v>
      </c>
      <c r="C12" s="53" t="s">
        <v>1312</v>
      </c>
      <c r="D12" s="53" t="s">
        <v>1312</v>
      </c>
    </row>
    <row r="13" spans="1:4" x14ac:dyDescent="0.2">
      <c r="B13" s="7" t="s">
        <v>18</v>
      </c>
      <c r="C13" s="12">
        <v>688342.60456999997</v>
      </c>
      <c r="D13" s="13">
        <v>0.31711417975599998</v>
      </c>
    </row>
    <row r="14" spans="1:4" x14ac:dyDescent="0.2">
      <c r="B14" s="7" t="s">
        <v>19</v>
      </c>
      <c r="C14" s="14" t="s">
        <v>20</v>
      </c>
      <c r="D14" s="14" t="s">
        <v>21</v>
      </c>
    </row>
    <row r="15" spans="1:4" x14ac:dyDescent="0.2">
      <c r="B15" s="7" t="s">
        <v>22</v>
      </c>
      <c r="C15" s="12">
        <f>+'אג"ח קונצרני'!R11</f>
        <v>70745.521000000008</v>
      </c>
      <c r="D15" s="13">
        <f>+C15/C42</f>
        <v>3.2591921107950499E-2</v>
      </c>
    </row>
    <row r="16" spans="1:4" x14ac:dyDescent="0.2">
      <c r="B16" s="7" t="s">
        <v>23</v>
      </c>
      <c r="C16" s="12">
        <v>606429.80896000005</v>
      </c>
      <c r="D16" s="13">
        <v>0.27937758054099998</v>
      </c>
    </row>
    <row r="17" spans="2:4" x14ac:dyDescent="0.2">
      <c r="B17" s="7" t="s">
        <v>24</v>
      </c>
      <c r="C17" s="14" t="s">
        <v>20</v>
      </c>
      <c r="D17" s="14" t="s">
        <v>21</v>
      </c>
    </row>
    <row r="18" spans="2:4" x14ac:dyDescent="0.2">
      <c r="B18" s="7" t="s">
        <v>25</v>
      </c>
      <c r="C18" s="12">
        <v>3935.42049</v>
      </c>
      <c r="D18" s="13">
        <v>1.813018157E-3</v>
      </c>
    </row>
    <row r="19" spans="2:4" x14ac:dyDescent="0.2">
      <c r="B19" s="7" t="s">
        <v>26</v>
      </c>
      <c r="C19" s="12">
        <v>687.94422999999995</v>
      </c>
      <c r="D19" s="13">
        <v>3.1693065099999999E-4</v>
      </c>
    </row>
    <row r="20" spans="2:4" x14ac:dyDescent="0.2">
      <c r="B20" s="7" t="s">
        <v>27</v>
      </c>
      <c r="C20" s="14" t="s">
        <v>20</v>
      </c>
      <c r="D20" s="14" t="s">
        <v>21</v>
      </c>
    </row>
    <row r="21" spans="2:4" x14ac:dyDescent="0.2">
      <c r="B21" s="7" t="s">
        <v>28</v>
      </c>
      <c r="C21" s="12">
        <v>41124.821040000003</v>
      </c>
      <c r="D21" s="13">
        <v>1.8945890904999999E-2</v>
      </c>
    </row>
    <row r="22" spans="2:4" x14ac:dyDescent="0.2">
      <c r="B22" s="7" t="s">
        <v>29</v>
      </c>
      <c r="C22" s="12">
        <f>+'מוצרים מובנים'!N11</f>
        <v>6646.3335699999989</v>
      </c>
      <c r="D22" s="13">
        <f>+C22/C42</f>
        <v>3.0619151051352487E-3</v>
      </c>
    </row>
    <row r="23" spans="2:4" x14ac:dyDescent="0.2">
      <c r="B23" s="8" t="s">
        <v>30</v>
      </c>
      <c r="C23" s="53" t="s">
        <v>1312</v>
      </c>
      <c r="D23" s="53" t="s">
        <v>1312</v>
      </c>
    </row>
    <row r="24" spans="2:4" x14ac:dyDescent="0.2">
      <c r="B24" s="7" t="s">
        <v>18</v>
      </c>
      <c r="C24" s="14" t="s">
        <v>20</v>
      </c>
      <c r="D24" s="14" t="s">
        <v>21</v>
      </c>
    </row>
    <row r="25" spans="2:4" x14ac:dyDescent="0.2">
      <c r="B25" s="7" t="s">
        <v>19</v>
      </c>
      <c r="C25" s="12">
        <v>25863.361000000001</v>
      </c>
      <c r="D25" s="13">
        <v>1.1915052844999999E-2</v>
      </c>
    </row>
    <row r="26" spans="2:4" x14ac:dyDescent="0.2">
      <c r="B26" s="7" t="s">
        <v>22</v>
      </c>
      <c r="C26" s="12">
        <v>3499.4656799999998</v>
      </c>
      <c r="D26" s="13">
        <v>1.612177106E-3</v>
      </c>
    </row>
    <row r="27" spans="2:4" x14ac:dyDescent="0.2">
      <c r="B27" s="7" t="s">
        <v>23</v>
      </c>
      <c r="C27" s="12">
        <v>78069.745200000005</v>
      </c>
      <c r="D27" s="13">
        <v>3.5966135247E-2</v>
      </c>
    </row>
    <row r="28" spans="2:4" x14ac:dyDescent="0.2">
      <c r="B28" s="7" t="s">
        <v>31</v>
      </c>
      <c r="C28" s="12">
        <v>111448.43061</v>
      </c>
      <c r="D28" s="13">
        <v>5.1343440640000002E-2</v>
      </c>
    </row>
    <row r="29" spans="2:4" x14ac:dyDescent="0.2">
      <c r="B29" s="7" t="s">
        <v>32</v>
      </c>
      <c r="C29" s="12">
        <v>12697.65344</v>
      </c>
      <c r="D29" s="13">
        <v>5.8497119429999998E-3</v>
      </c>
    </row>
    <row r="30" spans="2:4" x14ac:dyDescent="0.2">
      <c r="B30" s="7" t="s">
        <v>33</v>
      </c>
      <c r="C30" s="14" t="s">
        <v>20</v>
      </c>
      <c r="D30" s="14" t="s">
        <v>21</v>
      </c>
    </row>
    <row r="31" spans="2:4" x14ac:dyDescent="0.2">
      <c r="B31" s="7" t="s">
        <v>34</v>
      </c>
      <c r="C31" s="12">
        <v>786.81703000000005</v>
      </c>
      <c r="D31" s="13">
        <v>3.6248059499999999E-4</v>
      </c>
    </row>
    <row r="32" spans="2:4" x14ac:dyDescent="0.2">
      <c r="B32" s="7" t="s">
        <v>35</v>
      </c>
      <c r="C32" s="14" t="s">
        <v>20</v>
      </c>
      <c r="D32" s="14" t="s">
        <v>21</v>
      </c>
    </row>
    <row r="33" spans="1:4" x14ac:dyDescent="0.2">
      <c r="B33" s="8" t="s">
        <v>36</v>
      </c>
      <c r="C33" s="10">
        <v>12300.802669999999</v>
      </c>
      <c r="D33" s="11">
        <v>5.6668858249999997E-3</v>
      </c>
    </row>
    <row r="34" spans="1:4" x14ac:dyDescent="0.2">
      <c r="B34" s="8" t="s">
        <v>37</v>
      </c>
      <c r="C34" s="10">
        <v>139854.02960000001</v>
      </c>
      <c r="D34" s="11">
        <v>6.4429683107999999E-2</v>
      </c>
    </row>
    <row r="35" spans="1:4" x14ac:dyDescent="0.2">
      <c r="B35" s="8" t="s">
        <v>38</v>
      </c>
      <c r="C35" s="10">
        <v>3031.3578000000002</v>
      </c>
      <c r="D35" s="11">
        <v>1.396523382E-3</v>
      </c>
    </row>
    <row r="36" spans="1:4" x14ac:dyDescent="0.2">
      <c r="B36" s="8" t="s">
        <v>39</v>
      </c>
      <c r="C36" s="15" t="s">
        <v>20</v>
      </c>
      <c r="D36" s="15" t="s">
        <v>21</v>
      </c>
    </row>
    <row r="37" spans="1:4" x14ac:dyDescent="0.2">
      <c r="B37" s="8" t="s">
        <v>40</v>
      </c>
      <c r="C37" s="15" t="s">
        <v>20</v>
      </c>
      <c r="D37" s="15" t="s">
        <v>21</v>
      </c>
    </row>
    <row r="38" spans="1:4" x14ac:dyDescent="0.2">
      <c r="B38" s="7" t="s">
        <v>41</v>
      </c>
      <c r="C38" s="51" t="s">
        <v>1312</v>
      </c>
      <c r="D38" s="51" t="s">
        <v>1312</v>
      </c>
    </row>
    <row r="39" spans="1:4" x14ac:dyDescent="0.2">
      <c r="B39" s="8" t="s">
        <v>42</v>
      </c>
      <c r="C39" s="15" t="s">
        <v>20</v>
      </c>
      <c r="D39" s="15" t="s">
        <v>21</v>
      </c>
    </row>
    <row r="40" spans="1:4" x14ac:dyDescent="0.2">
      <c r="B40" s="8" t="s">
        <v>43</v>
      </c>
      <c r="C40" s="15" t="s">
        <v>20</v>
      </c>
      <c r="D40" s="15" t="s">
        <v>21</v>
      </c>
    </row>
    <row r="41" spans="1:4" x14ac:dyDescent="0.2">
      <c r="B41" s="8" t="s">
        <v>44</v>
      </c>
      <c r="C41" s="15" t="s">
        <v>20</v>
      </c>
      <c r="D41" s="15" t="s">
        <v>21</v>
      </c>
    </row>
    <row r="42" spans="1:4" x14ac:dyDescent="0.2">
      <c r="B42" s="7" t="s">
        <v>45</v>
      </c>
      <c r="C42" s="10">
        <v>2170645.9329499998</v>
      </c>
      <c r="D42" s="11">
        <v>1</v>
      </c>
    </row>
    <row r="43" spans="1:4" x14ac:dyDescent="0.2">
      <c r="B43" s="7" t="s">
        <v>46</v>
      </c>
      <c r="C43" s="10">
        <v>47591.457999999999</v>
      </c>
      <c r="D43" s="53" t="s">
        <v>1312</v>
      </c>
    </row>
    <row r="44" spans="1:4" ht="12.75" customHeight="1" x14ac:dyDescent="0.2">
      <c r="B44" s="54" t="s">
        <v>1312</v>
      </c>
      <c r="C44" s="54" t="s">
        <v>1312</v>
      </c>
      <c r="D44" s="54" t="s">
        <v>1312</v>
      </c>
    </row>
    <row r="45" spans="1:4" x14ac:dyDescent="0.2">
      <c r="A45" s="42"/>
      <c r="B45" s="54" t="s">
        <v>1312</v>
      </c>
      <c r="C45" s="16" t="s">
        <v>47</v>
      </c>
      <c r="D45" s="16" t="s">
        <v>48</v>
      </c>
    </row>
    <row r="46" spans="1:4" x14ac:dyDescent="0.2">
      <c r="A46" s="42"/>
      <c r="B46" s="54" t="s">
        <v>1312</v>
      </c>
      <c r="C46" s="6" t="s">
        <v>13</v>
      </c>
      <c r="D46" s="6" t="s">
        <v>14</v>
      </c>
    </row>
    <row r="47" spans="1:4" x14ac:dyDescent="0.2">
      <c r="A47" s="42"/>
      <c r="B47" s="54" t="s">
        <v>1312</v>
      </c>
      <c r="C47" s="14" t="s">
        <v>49</v>
      </c>
      <c r="D47" s="17">
        <v>1</v>
      </c>
    </row>
    <row r="48" spans="1:4" x14ac:dyDescent="0.2">
      <c r="A48" s="42"/>
      <c r="B48" s="54" t="s">
        <v>1312</v>
      </c>
      <c r="C48" s="14" t="s">
        <v>50</v>
      </c>
      <c r="D48" s="17">
        <v>3.6269999999999998</v>
      </c>
    </row>
    <row r="49" spans="1:4" x14ac:dyDescent="0.2">
      <c r="A49" s="42"/>
      <c r="B49" s="54" t="s">
        <v>1312</v>
      </c>
      <c r="C49" s="14" t="s">
        <v>51</v>
      </c>
      <c r="D49" s="17">
        <v>4.0115999999999996</v>
      </c>
    </row>
    <row r="50" spans="1:4" x14ac:dyDescent="0.2">
      <c r="A50" s="42"/>
      <c r="B50" s="54" t="s">
        <v>1312</v>
      </c>
      <c r="C50" s="14" t="s">
        <v>52</v>
      </c>
      <c r="D50" s="17">
        <v>4.6208999999999998</v>
      </c>
    </row>
    <row r="51" spans="1:4" x14ac:dyDescent="0.2">
      <c r="A51" s="42"/>
      <c r="B51" s="54" t="s">
        <v>1312</v>
      </c>
      <c r="C51" s="14" t="s">
        <v>53</v>
      </c>
      <c r="D51" s="17">
        <v>2.7391000000000001</v>
      </c>
    </row>
    <row r="52" spans="1:4" x14ac:dyDescent="0.2">
      <c r="A52" s="42"/>
      <c r="B52" s="54" t="s">
        <v>1312</v>
      </c>
      <c r="C52" s="14" t="s">
        <v>54</v>
      </c>
      <c r="D52" s="17">
        <v>2.4752999999999998</v>
      </c>
    </row>
    <row r="53" spans="1:4" x14ac:dyDescent="0.2">
      <c r="A53" s="42"/>
      <c r="B53" s="54" t="s">
        <v>1312</v>
      </c>
      <c r="C53" s="14" t="s">
        <v>55</v>
      </c>
      <c r="D53" s="17">
        <v>0.46400000000000002</v>
      </c>
    </row>
    <row r="54" spans="1:4" x14ac:dyDescent="0.2">
      <c r="A54" s="42"/>
      <c r="B54" s="54" t="s">
        <v>1312</v>
      </c>
      <c r="C54" s="14" t="s">
        <v>56</v>
      </c>
      <c r="D54" s="17">
        <v>2.2963</v>
      </c>
    </row>
    <row r="55" spans="1:4" x14ac:dyDescent="0.2">
      <c r="A55" s="42"/>
      <c r="B55" s="54" t="s">
        <v>1312</v>
      </c>
      <c r="C55" s="14" t="s">
        <v>57</v>
      </c>
      <c r="D55" s="17">
        <v>0.53820000000000001</v>
      </c>
    </row>
    <row r="56" spans="1:4" x14ac:dyDescent="0.2">
      <c r="A56" s="42"/>
      <c r="B56" s="54" t="s">
        <v>1312</v>
      </c>
      <c r="C56" s="14" t="s">
        <v>58</v>
      </c>
      <c r="D56" s="17">
        <v>0.36270000000000002</v>
      </c>
    </row>
    <row r="57" spans="1:4" x14ac:dyDescent="0.2">
      <c r="A57" s="42"/>
      <c r="B57" s="54" t="s">
        <v>1312</v>
      </c>
      <c r="C57" s="14" t="s">
        <v>59</v>
      </c>
      <c r="D57" s="17">
        <v>2.5637E-2</v>
      </c>
    </row>
    <row r="58" spans="1:4" x14ac:dyDescent="0.2">
      <c r="A58" s="42"/>
      <c r="B58" s="54" t="s">
        <v>1312</v>
      </c>
      <c r="C58" s="14" t="s">
        <v>60</v>
      </c>
      <c r="D58" s="17">
        <v>0.2142</v>
      </c>
    </row>
    <row r="59" spans="1:4" x14ac:dyDescent="0.2">
      <c r="A59" s="42"/>
      <c r="B59" s="54" t="s">
        <v>1312</v>
      </c>
      <c r="C59" s="14" t="s">
        <v>61</v>
      </c>
      <c r="D59" s="17">
        <v>4.3135000000000003</v>
      </c>
    </row>
    <row r="60" spans="1:4" x14ac:dyDescent="0.2">
      <c r="A60" s="42"/>
      <c r="B60" s="54" t="s">
        <v>1312</v>
      </c>
      <c r="C60" s="14" t="s">
        <v>62</v>
      </c>
      <c r="D60" s="17">
        <v>0.74809999999999999</v>
      </c>
    </row>
    <row r="61" spans="1:4" x14ac:dyDescent="0.2">
      <c r="A61" s="42"/>
      <c r="B61" s="54" t="s">
        <v>1312</v>
      </c>
      <c r="C61" s="14" t="s">
        <v>63</v>
      </c>
      <c r="D61" s="17">
        <v>0.19539999999999999</v>
      </c>
    </row>
    <row r="62" spans="1:4" x14ac:dyDescent="0.2">
      <c r="A62" s="42"/>
      <c r="B62" s="54" t="s">
        <v>1312</v>
      </c>
      <c r="C62" s="14" t="s">
        <v>64</v>
      </c>
      <c r="D62" s="17">
        <v>2.7505999999999999</v>
      </c>
    </row>
    <row r="63" spans="1:4" x14ac:dyDescent="0.2">
      <c r="A63" s="42"/>
      <c r="B63" s="54" t="s">
        <v>1312</v>
      </c>
      <c r="C63" s="14" t="s">
        <v>65</v>
      </c>
      <c r="D63" s="53" t="s">
        <v>1312</v>
      </c>
    </row>
    <row r="64" spans="1:4" x14ac:dyDescent="0.2">
      <c r="A64" s="43" t="s">
        <v>66</v>
      </c>
      <c r="B64" s="38" t="s">
        <v>67</v>
      </c>
      <c r="C64" s="39" t="s">
        <v>68</v>
      </c>
      <c r="D64" s="40">
        <v>1</v>
      </c>
    </row>
    <row r="65" spans="1:4" ht="12.75" customHeight="1" x14ac:dyDescent="0.2">
      <c r="A65" s="42"/>
      <c r="B65" s="54" t="s">
        <v>1312</v>
      </c>
      <c r="C65" s="54" t="s">
        <v>1312</v>
      </c>
      <c r="D65" s="54" t="s">
        <v>1312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12537</v>
      </c>
    </row>
    <row r="6" spans="2:12" ht="12.75" customHeight="1" x14ac:dyDescent="0.2">
      <c r="B6" s="44" t="s">
        <v>782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783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141</v>
      </c>
      <c r="K8" s="4" t="s">
        <v>80</v>
      </c>
      <c r="L8" s="4" t="s">
        <v>206</v>
      </c>
    </row>
    <row r="9" spans="2:12" ht="12.75" customHeight="1" x14ac:dyDescent="0.2">
      <c r="B9" s="5"/>
      <c r="C9" s="5"/>
      <c r="D9" s="5"/>
      <c r="E9" s="5"/>
      <c r="F9" s="5"/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784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785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786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787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788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789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790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791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792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793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794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795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12537</v>
      </c>
    </row>
    <row r="5" spans="2:11" ht="12.75" customHeight="1" x14ac:dyDescent="0.2"/>
    <row r="6" spans="2:11" ht="12.75" customHeight="1" thickBot="1" x14ac:dyDescent="0.25">
      <c r="B6" s="62" t="s">
        <v>796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</row>
    <row r="7" spans="2:11" ht="12.75" customHeight="1" thickBot="1" x14ac:dyDescent="0.25">
      <c r="B7" s="70" t="s">
        <v>797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</row>
    <row r="8" spans="2:11" ht="12.75" customHeight="1" x14ac:dyDescent="0.2">
      <c r="B8" s="55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80</v>
      </c>
      <c r="K8" s="58" t="s">
        <v>206</v>
      </c>
    </row>
    <row r="9" spans="2:11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145</v>
      </c>
      <c r="H9" s="6" t="s">
        <v>146</v>
      </c>
      <c r="I9" s="6" t="s">
        <v>11</v>
      </c>
      <c r="J9" s="6" t="s">
        <v>12</v>
      </c>
      <c r="K9" s="59" t="s">
        <v>12</v>
      </c>
    </row>
    <row r="10" spans="2:11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798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22">
        <v>41124.821040000003</v>
      </c>
      <c r="J11" s="20">
        <v>1</v>
      </c>
      <c r="K11" s="60">
        <v>1.8937427695000002E-2</v>
      </c>
    </row>
    <row r="12" spans="2:11" ht="12.75" customHeight="1" x14ac:dyDescent="0.2">
      <c r="B12" s="56" t="s">
        <v>799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53" t="s">
        <v>1312</v>
      </c>
      <c r="K12" s="67" t="s">
        <v>1312</v>
      </c>
    </row>
    <row r="13" spans="2:11" ht="12.75" customHeight="1" x14ac:dyDescent="0.2">
      <c r="B13" s="56" t="s">
        <v>800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22">
        <v>41124.821040000003</v>
      </c>
      <c r="J13" s="20">
        <v>1</v>
      </c>
      <c r="K13" s="60">
        <v>1.8937427695000002E-2</v>
      </c>
    </row>
    <row r="14" spans="2:11" ht="12.75" customHeight="1" x14ac:dyDescent="0.2">
      <c r="B14" s="57" t="s">
        <v>801</v>
      </c>
      <c r="C14" s="14" t="s">
        <v>802</v>
      </c>
      <c r="D14" s="14" t="s">
        <v>195</v>
      </c>
      <c r="E14" s="14" t="s">
        <v>803</v>
      </c>
      <c r="F14" s="14" t="s">
        <v>50</v>
      </c>
      <c r="G14" s="23">
        <v>85</v>
      </c>
      <c r="H14" s="25">
        <v>204770</v>
      </c>
      <c r="I14" s="23">
        <v>2182.8210800000002</v>
      </c>
      <c r="J14" s="13">
        <v>5.3077947205000003E-2</v>
      </c>
      <c r="K14" s="61">
        <v>1.0051597869999999E-3</v>
      </c>
    </row>
    <row r="15" spans="2:11" ht="12.75" customHeight="1" x14ac:dyDescent="0.2">
      <c r="B15" s="57" t="s">
        <v>804</v>
      </c>
      <c r="C15" s="14" t="s">
        <v>805</v>
      </c>
      <c r="D15" s="14" t="s">
        <v>195</v>
      </c>
      <c r="E15" s="14" t="s">
        <v>803</v>
      </c>
      <c r="F15" s="14" t="s">
        <v>50</v>
      </c>
      <c r="G15" s="23">
        <v>121</v>
      </c>
      <c r="H15" s="25">
        <v>3801200</v>
      </c>
      <c r="I15" s="23">
        <v>2645.9800500000001</v>
      </c>
      <c r="J15" s="13">
        <v>6.4340220409000004E-2</v>
      </c>
      <c r="K15" s="61">
        <v>1.2184382710000001E-3</v>
      </c>
    </row>
    <row r="16" spans="2:11" ht="12.75" customHeight="1" x14ac:dyDescent="0.2">
      <c r="B16" s="57" t="s">
        <v>806</v>
      </c>
      <c r="C16" s="14" t="s">
        <v>807</v>
      </c>
      <c r="D16" s="14" t="s">
        <v>195</v>
      </c>
      <c r="E16" s="14" t="s">
        <v>803</v>
      </c>
      <c r="F16" s="14" t="s">
        <v>50</v>
      </c>
      <c r="G16" s="23">
        <v>64</v>
      </c>
      <c r="H16" s="25">
        <v>1702350</v>
      </c>
      <c r="I16" s="23">
        <v>2670.1980899999999</v>
      </c>
      <c r="J16" s="13">
        <v>6.4929111481999993E-2</v>
      </c>
      <c r="K16" s="61">
        <v>1.2295903539999999E-3</v>
      </c>
    </row>
    <row r="17" spans="2:11" ht="12.75" customHeight="1" x14ac:dyDescent="0.2">
      <c r="B17" s="57" t="s">
        <v>808</v>
      </c>
      <c r="C17" s="14" t="s">
        <v>809</v>
      </c>
      <c r="D17" s="14" t="s">
        <v>195</v>
      </c>
      <c r="E17" s="14" t="s">
        <v>803</v>
      </c>
      <c r="F17" s="14" t="s">
        <v>50</v>
      </c>
      <c r="G17" s="23">
        <v>465</v>
      </c>
      <c r="H17" s="25">
        <v>103370</v>
      </c>
      <c r="I17" s="23">
        <v>3617.6604699999998</v>
      </c>
      <c r="J17" s="13">
        <v>8.7967810642999994E-2</v>
      </c>
      <c r="K17" s="61">
        <v>1.6658840530000001E-3</v>
      </c>
    </row>
    <row r="18" spans="2:11" ht="12.75" customHeight="1" x14ac:dyDescent="0.2">
      <c r="B18" s="57" t="s">
        <v>810</v>
      </c>
      <c r="C18" s="14" t="s">
        <v>811</v>
      </c>
      <c r="D18" s="14" t="s">
        <v>195</v>
      </c>
      <c r="E18" s="14" t="s">
        <v>803</v>
      </c>
      <c r="F18" s="14" t="s">
        <v>53</v>
      </c>
      <c r="G18" s="23">
        <v>19</v>
      </c>
      <c r="H18" s="25">
        <v>127040</v>
      </c>
      <c r="I18" s="23">
        <v>393.65249</v>
      </c>
      <c r="J18" s="13">
        <v>9.5721386749999995E-3</v>
      </c>
      <c r="K18" s="61">
        <v>1.81271684E-4</v>
      </c>
    </row>
    <row r="19" spans="2:11" ht="12.75" customHeight="1" x14ac:dyDescent="0.2">
      <c r="B19" s="57" t="s">
        <v>812</v>
      </c>
      <c r="C19" s="14" t="s">
        <v>813</v>
      </c>
      <c r="D19" s="14" t="s">
        <v>195</v>
      </c>
      <c r="E19" s="14" t="s">
        <v>803</v>
      </c>
      <c r="F19" s="14" t="s">
        <v>50</v>
      </c>
      <c r="G19" s="23">
        <v>1086</v>
      </c>
      <c r="H19" s="25">
        <v>482000</v>
      </c>
      <c r="I19" s="23">
        <v>28043.627840000001</v>
      </c>
      <c r="J19" s="13">
        <v>0.68191489058900001</v>
      </c>
      <c r="K19" s="61">
        <v>1.2913713935E-2</v>
      </c>
    </row>
    <row r="20" spans="2:11" ht="12.75" customHeight="1" x14ac:dyDescent="0.2">
      <c r="B20" s="57" t="s">
        <v>814</v>
      </c>
      <c r="C20" s="14" t="s">
        <v>815</v>
      </c>
      <c r="D20" s="14" t="s">
        <v>816</v>
      </c>
      <c r="E20" s="14" t="s">
        <v>803</v>
      </c>
      <c r="F20" s="14" t="s">
        <v>54</v>
      </c>
      <c r="G20" s="23">
        <v>66</v>
      </c>
      <c r="H20" s="25">
        <v>758500</v>
      </c>
      <c r="I20" s="23">
        <v>686.15315999999996</v>
      </c>
      <c r="J20" s="13">
        <v>1.6684647923999998E-2</v>
      </c>
      <c r="K20" s="61">
        <v>3.1596431300000001E-4</v>
      </c>
    </row>
    <row r="21" spans="2:11" ht="12.75" customHeight="1" x14ac:dyDescent="0.2">
      <c r="B21" s="57" t="s">
        <v>817</v>
      </c>
      <c r="C21" s="14" t="s">
        <v>818</v>
      </c>
      <c r="D21" s="14" t="s">
        <v>195</v>
      </c>
      <c r="E21" s="14" t="s">
        <v>803</v>
      </c>
      <c r="F21" s="14" t="s">
        <v>51</v>
      </c>
      <c r="G21" s="23">
        <v>1309</v>
      </c>
      <c r="H21" s="25">
        <v>47980</v>
      </c>
      <c r="I21" s="23">
        <v>652.75188000000003</v>
      </c>
      <c r="J21" s="13">
        <v>1.5872455210000001E-2</v>
      </c>
      <c r="K21" s="61">
        <v>3.00583472E-4</v>
      </c>
    </row>
    <row r="22" spans="2:11" ht="12.75" customHeight="1" thickBot="1" x14ac:dyDescent="0.25">
      <c r="B22" s="57" t="s">
        <v>819</v>
      </c>
      <c r="C22" s="14" t="s">
        <v>820</v>
      </c>
      <c r="D22" s="14" t="s">
        <v>195</v>
      </c>
      <c r="E22" s="14" t="s">
        <v>821</v>
      </c>
      <c r="F22" s="14" t="s">
        <v>59</v>
      </c>
      <c r="G22" s="23">
        <v>164</v>
      </c>
      <c r="H22" s="25">
        <v>3345000</v>
      </c>
      <c r="I22" s="23">
        <v>164.75577000000001</v>
      </c>
      <c r="J22" s="13">
        <v>4.0062367640000002E-3</v>
      </c>
      <c r="K22" s="61">
        <v>7.5867819066244594E-5</v>
      </c>
    </row>
    <row r="23" spans="2:11" ht="12.75" customHeight="1" x14ac:dyDescent="0.2">
      <c r="B23" s="71" t="s">
        <v>822</v>
      </c>
      <c r="C23" s="72" t="s">
        <v>823</v>
      </c>
      <c r="D23" s="72" t="s">
        <v>195</v>
      </c>
      <c r="E23" s="72" t="s">
        <v>821</v>
      </c>
      <c r="F23" s="72" t="s">
        <v>59</v>
      </c>
      <c r="G23" s="73">
        <v>23</v>
      </c>
      <c r="H23" s="79">
        <v>236600</v>
      </c>
      <c r="I23" s="73">
        <v>67.220209999999994</v>
      </c>
      <c r="J23" s="74">
        <v>1.634541094E-3</v>
      </c>
      <c r="K23" s="75">
        <v>3.0954003795284198E-5</v>
      </c>
    </row>
    <row r="24" spans="2:11" ht="12.75" hidden="1" customHeight="1" x14ac:dyDescent="0.2"/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26.2851562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12537</v>
      </c>
    </row>
    <row r="5" spans="2:17" ht="12.75" customHeight="1" thickBot="1" x14ac:dyDescent="0.25"/>
    <row r="6" spans="2:17" ht="12.75" customHeight="1" x14ac:dyDescent="0.2">
      <c r="B6" s="81" t="s">
        <v>824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</row>
    <row r="7" spans="2:17" ht="12.75" customHeight="1" thickBot="1" x14ac:dyDescent="0.25">
      <c r="B7" s="70" t="s">
        <v>825</v>
      </c>
      <c r="C7" s="76" t="s">
        <v>1312</v>
      </c>
      <c r="D7" s="76" t="s">
        <v>1313</v>
      </c>
      <c r="E7" s="76" t="s">
        <v>1314</v>
      </c>
      <c r="F7" s="76" t="s">
        <v>1315</v>
      </c>
      <c r="G7" s="76" t="s">
        <v>1316</v>
      </c>
      <c r="H7" s="76" t="s">
        <v>1317</v>
      </c>
      <c r="I7" s="76" t="s">
        <v>1318</v>
      </c>
      <c r="J7" s="76" t="s">
        <v>1319</v>
      </c>
      <c r="K7" s="76" t="s">
        <v>1320</v>
      </c>
      <c r="L7" s="76" t="s">
        <v>1321</v>
      </c>
      <c r="M7" s="76" t="s">
        <v>1322</v>
      </c>
      <c r="N7" s="76" t="s">
        <v>1323</v>
      </c>
      <c r="O7" s="76" t="s">
        <v>1324</v>
      </c>
      <c r="P7" s="76" t="s">
        <v>1325</v>
      </c>
      <c r="Q7" s="76" t="s">
        <v>1326</v>
      </c>
    </row>
    <row r="8" spans="2:17" ht="12.75" customHeight="1" x14ac:dyDescent="0.2">
      <c r="B8" s="55" t="s">
        <v>71</v>
      </c>
      <c r="C8" s="4" t="s">
        <v>72</v>
      </c>
      <c r="D8" s="4" t="s">
        <v>826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219</v>
      </c>
      <c r="L8" s="4" t="s">
        <v>138</v>
      </c>
      <c r="M8" s="4" t="s">
        <v>139</v>
      </c>
      <c r="N8" s="4" t="s">
        <v>79</v>
      </c>
      <c r="O8" s="4" t="s">
        <v>141</v>
      </c>
      <c r="P8" s="4" t="s">
        <v>80</v>
      </c>
      <c r="Q8" s="58" t="s">
        <v>206</v>
      </c>
    </row>
    <row r="9" spans="2:17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143</v>
      </c>
      <c r="H9" s="6" t="s">
        <v>144</v>
      </c>
      <c r="I9" s="52" t="s">
        <v>1312</v>
      </c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12</v>
      </c>
      <c r="P9" s="6" t="s">
        <v>12</v>
      </c>
      <c r="Q9" s="59" t="s">
        <v>12</v>
      </c>
    </row>
    <row r="10" spans="2:17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59" t="s">
        <v>151</v>
      </c>
    </row>
    <row r="11" spans="2:17" ht="12.75" customHeight="1" x14ac:dyDescent="0.2">
      <c r="B11" s="56" t="s">
        <v>827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22">
        <v>0.62937720683599996</v>
      </c>
      <c r="I11" s="53" t="s">
        <v>1312</v>
      </c>
      <c r="J11" s="53" t="s">
        <v>1312</v>
      </c>
      <c r="K11" s="53" t="s">
        <v>1312</v>
      </c>
      <c r="L11" s="53" t="s">
        <v>1312</v>
      </c>
      <c r="M11" s="53" t="s">
        <v>1312</v>
      </c>
      <c r="N11" s="22">
        <f>+N12</f>
        <v>6646.3335699999989</v>
      </c>
      <c r="O11" s="53" t="s">
        <v>1312</v>
      </c>
      <c r="P11" s="20">
        <f t="shared" ref="P11:Q13" si="0">+P12</f>
        <v>1</v>
      </c>
      <c r="Q11" s="60">
        <f t="shared" si="0"/>
        <v>3.0619151051352492E-3</v>
      </c>
    </row>
    <row r="12" spans="2:17" ht="12.75" customHeight="1" x14ac:dyDescent="0.2">
      <c r="B12" s="56" t="s">
        <v>828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22">
        <v>0.62937720683599996</v>
      </c>
      <c r="I12" s="53" t="s">
        <v>1312</v>
      </c>
      <c r="J12" s="53" t="s">
        <v>1312</v>
      </c>
      <c r="K12" s="53" t="s">
        <v>1312</v>
      </c>
      <c r="L12" s="53" t="s">
        <v>1312</v>
      </c>
      <c r="M12" s="53" t="s">
        <v>1312</v>
      </c>
      <c r="N12" s="22">
        <f>+N13</f>
        <v>6646.3335699999989</v>
      </c>
      <c r="O12" s="53" t="s">
        <v>1312</v>
      </c>
      <c r="P12" s="20">
        <f t="shared" si="0"/>
        <v>1</v>
      </c>
      <c r="Q12" s="60">
        <f t="shared" si="0"/>
        <v>3.0619151051352492E-3</v>
      </c>
    </row>
    <row r="13" spans="2:17" ht="12.75" customHeight="1" x14ac:dyDescent="0.2">
      <c r="B13" s="56" t="s">
        <v>829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22">
        <v>0.62937720683599996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22">
        <f>+N14</f>
        <v>6646.3335699999989</v>
      </c>
      <c r="O13" s="53" t="s">
        <v>1312</v>
      </c>
      <c r="P13" s="20">
        <f t="shared" si="0"/>
        <v>1</v>
      </c>
      <c r="Q13" s="60">
        <f t="shared" si="0"/>
        <v>3.0619151051352492E-3</v>
      </c>
    </row>
    <row r="14" spans="2:17" ht="12.75" customHeight="1" x14ac:dyDescent="0.2">
      <c r="B14" s="84" t="s">
        <v>1312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53" t="s">
        <v>1312</v>
      </c>
      <c r="J14" s="53" t="s">
        <v>1312</v>
      </c>
      <c r="K14" s="53" t="s">
        <v>1312</v>
      </c>
      <c r="L14" s="53" t="s">
        <v>1312</v>
      </c>
      <c r="M14" s="53" t="s">
        <v>1312</v>
      </c>
      <c r="N14" s="22">
        <f>SUM(N15:N17)</f>
        <v>6646.3335699999989</v>
      </c>
      <c r="O14" s="53" t="s">
        <v>1312</v>
      </c>
      <c r="P14" s="20">
        <f>SUM(P15:P17)</f>
        <v>1</v>
      </c>
      <c r="Q14" s="60">
        <f>SUM(Q15:Q17)</f>
        <v>3.0619151051352492E-3</v>
      </c>
    </row>
    <row r="15" spans="2:17" ht="12.75" customHeight="1" x14ac:dyDescent="0.2">
      <c r="B15" s="57" t="s">
        <v>830</v>
      </c>
      <c r="C15" s="14" t="s">
        <v>831</v>
      </c>
      <c r="D15" s="14" t="s">
        <v>65</v>
      </c>
      <c r="E15" s="14" t="s">
        <v>95</v>
      </c>
      <c r="F15" s="14" t="s">
        <v>96</v>
      </c>
      <c r="G15" s="26">
        <v>45039</v>
      </c>
      <c r="H15" s="27">
        <v>0.31</v>
      </c>
      <c r="I15" s="14" t="s">
        <v>49</v>
      </c>
      <c r="J15" s="13">
        <v>4.8899999999999999E-2</v>
      </c>
      <c r="K15" s="13">
        <v>4.9599999999999998E-2</v>
      </c>
      <c r="L15" s="23">
        <v>4200000</v>
      </c>
      <c r="M15" s="23">
        <v>103.32</v>
      </c>
      <c r="N15" s="23">
        <v>4339.4399999999996</v>
      </c>
      <c r="O15" s="13">
        <v>2.988760127E-3</v>
      </c>
      <c r="P15" s="13">
        <f>+N15/$N$11</f>
        <v>0.65290734422166541</v>
      </c>
      <c r="Q15" s="61">
        <f>+N15/'סכום נכסי הקרן'!$C$42</f>
        <v>1.9991468595260569E-3</v>
      </c>
    </row>
    <row r="16" spans="2:17" ht="12.75" customHeight="1" x14ac:dyDescent="0.2">
      <c r="B16" s="57" t="s">
        <v>832</v>
      </c>
      <c r="C16" s="14" t="s">
        <v>833</v>
      </c>
      <c r="D16" s="14" t="s">
        <v>65</v>
      </c>
      <c r="E16" s="14" t="s">
        <v>95</v>
      </c>
      <c r="F16" s="14" t="s">
        <v>96</v>
      </c>
      <c r="G16" s="26">
        <v>44846</v>
      </c>
      <c r="H16" s="27">
        <v>3.5</v>
      </c>
      <c r="I16" s="14" t="s">
        <v>49</v>
      </c>
      <c r="J16" s="13">
        <v>5.0000000000000001E-4</v>
      </c>
      <c r="K16" s="13">
        <v>2.12E-2</v>
      </c>
      <c r="L16" s="23">
        <v>468686.12</v>
      </c>
      <c r="M16" s="23">
        <v>103.01</v>
      </c>
      <c r="N16" s="23">
        <v>482.79356999999999</v>
      </c>
      <c r="O16" s="13">
        <v>3.96983814E-4</v>
      </c>
      <c r="P16" s="13">
        <f t="shared" ref="P16:P17" si="1">+N16/$N$11</f>
        <v>7.2640586710726901E-2</v>
      </c>
      <c r="Q16" s="61">
        <f>+N16/'סכום נכסי הקרן'!$C$42</f>
        <v>2.2241930969546151E-4</v>
      </c>
    </row>
    <row r="17" spans="2:17" ht="12.75" customHeight="1" x14ac:dyDescent="0.2">
      <c r="B17" s="80" t="s">
        <v>243</v>
      </c>
      <c r="C17" s="32" t="s">
        <v>244</v>
      </c>
      <c r="D17" s="32" t="s">
        <v>65</v>
      </c>
      <c r="E17" s="32" t="s">
        <v>245</v>
      </c>
      <c r="F17" s="32" t="s">
        <v>246</v>
      </c>
      <c r="G17" s="33">
        <v>43690</v>
      </c>
      <c r="H17" s="34">
        <v>0.6</v>
      </c>
      <c r="I17" s="32" t="s">
        <v>49</v>
      </c>
      <c r="J17" s="35">
        <v>4.99E-2</v>
      </c>
      <c r="K17" s="35">
        <v>4.9700000000000001E-2</v>
      </c>
      <c r="L17" s="36">
        <v>1700000</v>
      </c>
      <c r="M17" s="36">
        <v>107.3</v>
      </c>
      <c r="N17" s="36">
        <v>1824.1</v>
      </c>
      <c r="O17" s="35">
        <v>2.3625769909999999E-3</v>
      </c>
      <c r="P17" s="13">
        <f t="shared" si="1"/>
        <v>0.27445206906760777</v>
      </c>
      <c r="Q17" s="61">
        <f>+N17/'סכום נכסי הקרן'!$C$42</f>
        <v>8.4034893591373083E-4</v>
      </c>
    </row>
    <row r="18" spans="2:17" ht="12.75" customHeight="1" x14ac:dyDescent="0.2">
      <c r="B18" s="56" t="s">
        <v>834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53" t="s">
        <v>1312</v>
      </c>
      <c r="L18" s="53" t="s">
        <v>1312</v>
      </c>
      <c r="M18" s="53" t="s">
        <v>1312</v>
      </c>
      <c r="N18" s="53" t="s">
        <v>1312</v>
      </c>
      <c r="O18" s="53" t="s">
        <v>1312</v>
      </c>
      <c r="P18" s="53" t="s">
        <v>1312</v>
      </c>
      <c r="Q18" s="67" t="s">
        <v>1312</v>
      </c>
    </row>
    <row r="19" spans="2:17" ht="12.75" customHeight="1" x14ac:dyDescent="0.2">
      <c r="B19" s="84" t="s">
        <v>1312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53" t="s">
        <v>1312</v>
      </c>
      <c r="P19" s="85" t="s">
        <v>1312</v>
      </c>
      <c r="Q19" s="86" t="s">
        <v>1312</v>
      </c>
    </row>
    <row r="20" spans="2:17" ht="12.75" customHeight="1" x14ac:dyDescent="0.2">
      <c r="B20" s="56" t="s">
        <v>835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53" t="s">
        <v>1312</v>
      </c>
      <c r="P20" s="53" t="s">
        <v>1312</v>
      </c>
      <c r="Q20" s="67" t="s">
        <v>1312</v>
      </c>
    </row>
    <row r="21" spans="2:17" ht="12.75" customHeight="1" x14ac:dyDescent="0.2">
      <c r="B21" s="56" t="s">
        <v>836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53" t="s">
        <v>1312</v>
      </c>
      <c r="L21" s="53" t="s">
        <v>1312</v>
      </c>
      <c r="M21" s="53" t="s">
        <v>1312</v>
      </c>
      <c r="N21" s="53" t="s">
        <v>1312</v>
      </c>
      <c r="O21" s="53" t="s">
        <v>1312</v>
      </c>
      <c r="P21" s="53" t="s">
        <v>1312</v>
      </c>
      <c r="Q21" s="67" t="s">
        <v>1312</v>
      </c>
    </row>
    <row r="22" spans="2:17" ht="12.75" customHeight="1" x14ac:dyDescent="0.2">
      <c r="B22" s="56" t="s">
        <v>837</v>
      </c>
      <c r="C22" s="53" t="s">
        <v>1312</v>
      </c>
      <c r="D22" s="53" t="s">
        <v>1312</v>
      </c>
      <c r="E22" s="53" t="s">
        <v>1312</v>
      </c>
      <c r="F22" s="53" t="s">
        <v>1312</v>
      </c>
      <c r="G22" s="53" t="s">
        <v>1312</v>
      </c>
      <c r="H22" s="53" t="s">
        <v>1312</v>
      </c>
      <c r="I22" s="53" t="s">
        <v>1312</v>
      </c>
      <c r="J22" s="53" t="s">
        <v>1312</v>
      </c>
      <c r="K22" s="53" t="s">
        <v>1312</v>
      </c>
      <c r="L22" s="53" t="s">
        <v>1312</v>
      </c>
      <c r="M22" s="53" t="s">
        <v>1312</v>
      </c>
      <c r="N22" s="53" t="s">
        <v>1312</v>
      </c>
      <c r="O22" s="53" t="s">
        <v>1312</v>
      </c>
      <c r="P22" s="53" t="s">
        <v>1312</v>
      </c>
      <c r="Q22" s="67" t="s">
        <v>1312</v>
      </c>
    </row>
    <row r="23" spans="2:17" ht="12.75" customHeight="1" x14ac:dyDescent="0.2">
      <c r="B23" s="56" t="s">
        <v>838</v>
      </c>
      <c r="C23" s="53" t="s">
        <v>1312</v>
      </c>
      <c r="D23" s="53" t="s">
        <v>1312</v>
      </c>
      <c r="E23" s="53" t="s">
        <v>1312</v>
      </c>
      <c r="F23" s="53" t="s">
        <v>1312</v>
      </c>
      <c r="G23" s="53" t="s">
        <v>1312</v>
      </c>
      <c r="H23" s="53" t="s">
        <v>1312</v>
      </c>
      <c r="I23" s="53" t="s">
        <v>1312</v>
      </c>
      <c r="J23" s="53" t="s">
        <v>1312</v>
      </c>
      <c r="K23" s="53" t="s">
        <v>1312</v>
      </c>
      <c r="L23" s="53" t="s">
        <v>1312</v>
      </c>
      <c r="M23" s="53" t="s">
        <v>1312</v>
      </c>
      <c r="N23" s="53" t="s">
        <v>1312</v>
      </c>
      <c r="O23" s="53" t="s">
        <v>1312</v>
      </c>
      <c r="P23" s="53" t="s">
        <v>1312</v>
      </c>
      <c r="Q23" s="67" t="s">
        <v>1312</v>
      </c>
    </row>
    <row r="24" spans="2:17" ht="12.75" customHeight="1" x14ac:dyDescent="0.2">
      <c r="B24" s="56" t="s">
        <v>839</v>
      </c>
      <c r="C24" s="53" t="s">
        <v>1312</v>
      </c>
      <c r="D24" s="53" t="s">
        <v>1312</v>
      </c>
      <c r="E24" s="53" t="s">
        <v>1312</v>
      </c>
      <c r="F24" s="53" t="s">
        <v>1312</v>
      </c>
      <c r="G24" s="53" t="s">
        <v>1312</v>
      </c>
      <c r="H24" s="53" t="s">
        <v>1312</v>
      </c>
      <c r="I24" s="53" t="s">
        <v>1312</v>
      </c>
      <c r="J24" s="53" t="s">
        <v>1312</v>
      </c>
      <c r="K24" s="53" t="s">
        <v>1312</v>
      </c>
      <c r="L24" s="53" t="s">
        <v>1312</v>
      </c>
      <c r="M24" s="53" t="s">
        <v>1312</v>
      </c>
      <c r="N24" s="53" t="s">
        <v>1312</v>
      </c>
      <c r="O24" s="53" t="s">
        <v>1312</v>
      </c>
      <c r="P24" s="53" t="s">
        <v>1312</v>
      </c>
      <c r="Q24" s="67" t="s">
        <v>1312</v>
      </c>
    </row>
    <row r="25" spans="2:17" ht="12.75" customHeight="1" x14ac:dyDescent="0.2">
      <c r="B25" s="56" t="s">
        <v>840</v>
      </c>
      <c r="C25" s="53" t="s">
        <v>1312</v>
      </c>
      <c r="D25" s="53" t="s">
        <v>1312</v>
      </c>
      <c r="E25" s="53" t="s">
        <v>1312</v>
      </c>
      <c r="F25" s="53" t="s">
        <v>1312</v>
      </c>
      <c r="G25" s="53" t="s">
        <v>1312</v>
      </c>
      <c r="H25" s="53" t="s">
        <v>1312</v>
      </c>
      <c r="I25" s="53" t="s">
        <v>1312</v>
      </c>
      <c r="J25" s="53" t="s">
        <v>1312</v>
      </c>
      <c r="K25" s="53" t="s">
        <v>1312</v>
      </c>
      <c r="L25" s="53" t="s">
        <v>1312</v>
      </c>
      <c r="M25" s="53" t="s">
        <v>1312</v>
      </c>
      <c r="N25" s="53" t="s">
        <v>1312</v>
      </c>
      <c r="O25" s="53" t="s">
        <v>1312</v>
      </c>
      <c r="P25" s="53" t="s">
        <v>1312</v>
      </c>
      <c r="Q25" s="67" t="s">
        <v>1312</v>
      </c>
    </row>
    <row r="26" spans="2:17" ht="12.75" customHeight="1" x14ac:dyDescent="0.2">
      <c r="B26" s="56" t="s">
        <v>841</v>
      </c>
      <c r="C26" s="53" t="s">
        <v>1312</v>
      </c>
      <c r="D26" s="53" t="s">
        <v>1312</v>
      </c>
      <c r="E26" s="53" t="s">
        <v>1312</v>
      </c>
      <c r="F26" s="53" t="s">
        <v>1312</v>
      </c>
      <c r="G26" s="53" t="s">
        <v>1312</v>
      </c>
      <c r="H26" s="53" t="s">
        <v>1312</v>
      </c>
      <c r="I26" s="53" t="s">
        <v>1312</v>
      </c>
      <c r="J26" s="53" t="s">
        <v>1312</v>
      </c>
      <c r="K26" s="53" t="s">
        <v>1312</v>
      </c>
      <c r="L26" s="53" t="s">
        <v>1312</v>
      </c>
      <c r="M26" s="53" t="s">
        <v>1312</v>
      </c>
      <c r="N26" s="53" t="s">
        <v>1312</v>
      </c>
      <c r="O26" s="53" t="s">
        <v>1312</v>
      </c>
      <c r="P26" s="53" t="s">
        <v>1312</v>
      </c>
      <c r="Q26" s="67" t="s">
        <v>1312</v>
      </c>
    </row>
    <row r="27" spans="2:17" ht="12.75" customHeight="1" x14ac:dyDescent="0.2">
      <c r="B27" s="84" t="s">
        <v>1312</v>
      </c>
      <c r="C27" s="53" t="s">
        <v>1312</v>
      </c>
      <c r="D27" s="53" t="s">
        <v>1312</v>
      </c>
      <c r="E27" s="53" t="s">
        <v>1312</v>
      </c>
      <c r="F27" s="53" t="s">
        <v>1312</v>
      </c>
      <c r="G27" s="53" t="s">
        <v>1312</v>
      </c>
      <c r="H27" s="53" t="s">
        <v>1312</v>
      </c>
      <c r="I27" s="53" t="s">
        <v>1312</v>
      </c>
      <c r="J27" s="53" t="s">
        <v>1312</v>
      </c>
      <c r="K27" s="53" t="s">
        <v>1312</v>
      </c>
      <c r="L27" s="53" t="s">
        <v>1312</v>
      </c>
      <c r="M27" s="53" t="s">
        <v>1312</v>
      </c>
      <c r="N27" s="53" t="s">
        <v>1312</v>
      </c>
      <c r="O27" s="53" t="s">
        <v>1312</v>
      </c>
      <c r="P27" s="53" t="s">
        <v>1312</v>
      </c>
      <c r="Q27" s="67" t="s">
        <v>1312</v>
      </c>
    </row>
    <row r="28" spans="2:17" ht="12.75" customHeight="1" x14ac:dyDescent="0.2">
      <c r="B28" s="56" t="s">
        <v>842</v>
      </c>
      <c r="C28" s="53" t="s">
        <v>1312</v>
      </c>
      <c r="D28" s="53" t="s">
        <v>1312</v>
      </c>
      <c r="E28" s="53" t="s">
        <v>1312</v>
      </c>
      <c r="F28" s="53" t="s">
        <v>1312</v>
      </c>
      <c r="G28" s="53" t="s">
        <v>1312</v>
      </c>
      <c r="H28" s="53" t="s">
        <v>1312</v>
      </c>
      <c r="I28" s="53" t="s">
        <v>1312</v>
      </c>
      <c r="J28" s="53" t="s">
        <v>1312</v>
      </c>
      <c r="K28" s="53" t="s">
        <v>1312</v>
      </c>
      <c r="L28" s="53" t="s">
        <v>1312</v>
      </c>
      <c r="M28" s="53" t="s">
        <v>1312</v>
      </c>
      <c r="N28" s="53" t="s">
        <v>1312</v>
      </c>
      <c r="O28" s="53" t="s">
        <v>1312</v>
      </c>
      <c r="P28" s="53" t="s">
        <v>1312</v>
      </c>
      <c r="Q28" s="67" t="s">
        <v>1312</v>
      </c>
    </row>
    <row r="29" spans="2:17" ht="12.75" customHeight="1" x14ac:dyDescent="0.2">
      <c r="B29" s="84" t="s">
        <v>1312</v>
      </c>
      <c r="C29" s="53" t="s">
        <v>1312</v>
      </c>
      <c r="D29" s="53" t="s">
        <v>1312</v>
      </c>
      <c r="E29" s="53" t="s">
        <v>1312</v>
      </c>
      <c r="F29" s="53" t="s">
        <v>1312</v>
      </c>
      <c r="G29" s="53" t="s">
        <v>1312</v>
      </c>
      <c r="H29" s="53" t="s">
        <v>1312</v>
      </c>
      <c r="I29" s="53" t="s">
        <v>1312</v>
      </c>
      <c r="J29" s="53" t="s">
        <v>1312</v>
      </c>
      <c r="K29" s="53" t="s">
        <v>1312</v>
      </c>
      <c r="L29" s="53" t="s">
        <v>1312</v>
      </c>
      <c r="M29" s="53" t="s">
        <v>1312</v>
      </c>
      <c r="N29" s="53" t="s">
        <v>1312</v>
      </c>
      <c r="O29" s="53" t="s">
        <v>1312</v>
      </c>
      <c r="P29" s="53" t="s">
        <v>1312</v>
      </c>
      <c r="Q29" s="67" t="s">
        <v>1312</v>
      </c>
    </row>
    <row r="30" spans="2:17" ht="12.75" customHeight="1" x14ac:dyDescent="0.2">
      <c r="B30" s="56" t="s">
        <v>843</v>
      </c>
      <c r="C30" s="53" t="s">
        <v>1312</v>
      </c>
      <c r="D30" s="53" t="s">
        <v>1312</v>
      </c>
      <c r="E30" s="53" t="s">
        <v>1312</v>
      </c>
      <c r="F30" s="53" t="s">
        <v>1312</v>
      </c>
      <c r="G30" s="53" t="s">
        <v>1312</v>
      </c>
      <c r="H30" s="53" t="s">
        <v>1312</v>
      </c>
      <c r="I30" s="53" t="s">
        <v>1312</v>
      </c>
      <c r="J30" s="53" t="s">
        <v>1312</v>
      </c>
      <c r="K30" s="53" t="s">
        <v>1312</v>
      </c>
      <c r="L30" s="53" t="s">
        <v>1312</v>
      </c>
      <c r="M30" s="53" t="s">
        <v>1312</v>
      </c>
      <c r="N30" s="53" t="s">
        <v>1312</v>
      </c>
      <c r="O30" s="53" t="s">
        <v>1312</v>
      </c>
      <c r="P30" s="53" t="s">
        <v>1312</v>
      </c>
      <c r="Q30" s="67" t="s">
        <v>1312</v>
      </c>
    </row>
    <row r="31" spans="2:17" ht="12.75" customHeight="1" x14ac:dyDescent="0.2">
      <c r="B31" s="56" t="s">
        <v>844</v>
      </c>
      <c r="C31" s="53" t="s">
        <v>1312</v>
      </c>
      <c r="D31" s="53" t="s">
        <v>1312</v>
      </c>
      <c r="E31" s="53" t="s">
        <v>1312</v>
      </c>
      <c r="F31" s="53" t="s">
        <v>1312</v>
      </c>
      <c r="G31" s="53" t="s">
        <v>1312</v>
      </c>
      <c r="H31" s="53" t="s">
        <v>1312</v>
      </c>
      <c r="I31" s="53" t="s">
        <v>1312</v>
      </c>
      <c r="J31" s="53" t="s">
        <v>1312</v>
      </c>
      <c r="K31" s="53" t="s">
        <v>1312</v>
      </c>
      <c r="L31" s="53" t="s">
        <v>1312</v>
      </c>
      <c r="M31" s="53" t="s">
        <v>1312</v>
      </c>
      <c r="N31" s="53" t="s">
        <v>1312</v>
      </c>
      <c r="O31" s="53" t="s">
        <v>1312</v>
      </c>
      <c r="P31" s="53" t="s">
        <v>1312</v>
      </c>
      <c r="Q31" s="67" t="s">
        <v>1312</v>
      </c>
    </row>
    <row r="32" spans="2:17" ht="12.75" customHeight="1" x14ac:dyDescent="0.2">
      <c r="B32" s="56" t="s">
        <v>845</v>
      </c>
      <c r="C32" s="53" t="s">
        <v>1312</v>
      </c>
      <c r="D32" s="53" t="s">
        <v>1312</v>
      </c>
      <c r="E32" s="53" t="s">
        <v>1312</v>
      </c>
      <c r="F32" s="53" t="s">
        <v>1312</v>
      </c>
      <c r="G32" s="53" t="s">
        <v>1312</v>
      </c>
      <c r="H32" s="53" t="s">
        <v>1312</v>
      </c>
      <c r="I32" s="53" t="s">
        <v>1312</v>
      </c>
      <c r="J32" s="53" t="s">
        <v>1312</v>
      </c>
      <c r="K32" s="53" t="s">
        <v>1312</v>
      </c>
      <c r="L32" s="53" t="s">
        <v>1312</v>
      </c>
      <c r="M32" s="53" t="s">
        <v>1312</v>
      </c>
      <c r="N32" s="53" t="s">
        <v>1312</v>
      </c>
      <c r="O32" s="53" t="s">
        <v>1312</v>
      </c>
      <c r="P32" s="53" t="s">
        <v>1312</v>
      </c>
      <c r="Q32" s="67" t="s">
        <v>1312</v>
      </c>
    </row>
    <row r="33" spans="2:17" ht="12.75" customHeight="1" thickBot="1" x14ac:dyDescent="0.25">
      <c r="B33" s="56" t="s">
        <v>846</v>
      </c>
      <c r="C33" s="53" t="s">
        <v>1312</v>
      </c>
      <c r="D33" s="53" t="s">
        <v>1312</v>
      </c>
      <c r="E33" s="53" t="s">
        <v>1312</v>
      </c>
      <c r="F33" s="53" t="s">
        <v>1312</v>
      </c>
      <c r="G33" s="53" t="s">
        <v>1312</v>
      </c>
      <c r="H33" s="53" t="s">
        <v>1312</v>
      </c>
      <c r="I33" s="53" t="s">
        <v>1312</v>
      </c>
      <c r="J33" s="53" t="s">
        <v>1312</v>
      </c>
      <c r="K33" s="53" t="s">
        <v>1312</v>
      </c>
      <c r="L33" s="53" t="s">
        <v>1312</v>
      </c>
      <c r="M33" s="53" t="s">
        <v>1312</v>
      </c>
      <c r="N33" s="53" t="s">
        <v>1312</v>
      </c>
      <c r="O33" s="53" t="s">
        <v>1312</v>
      </c>
      <c r="P33" s="53" t="s">
        <v>1312</v>
      </c>
      <c r="Q33" s="67" t="s">
        <v>1312</v>
      </c>
    </row>
    <row r="34" spans="2:17" ht="12.75" customHeight="1" x14ac:dyDescent="0.2">
      <c r="B34" s="63" t="s">
        <v>847</v>
      </c>
      <c r="C34" s="68" t="s">
        <v>1312</v>
      </c>
      <c r="D34" s="68" t="s">
        <v>1312</v>
      </c>
      <c r="E34" s="68" t="s">
        <v>1312</v>
      </c>
      <c r="F34" s="68" t="s">
        <v>1312</v>
      </c>
      <c r="G34" s="68" t="s">
        <v>1312</v>
      </c>
      <c r="H34" s="68" t="s">
        <v>1312</v>
      </c>
      <c r="I34" s="68" t="s">
        <v>1312</v>
      </c>
      <c r="J34" s="68" t="s">
        <v>1312</v>
      </c>
      <c r="K34" s="68" t="s">
        <v>1312</v>
      </c>
      <c r="L34" s="68" t="s">
        <v>1312</v>
      </c>
      <c r="M34" s="68" t="s">
        <v>1312</v>
      </c>
      <c r="N34" s="68" t="s">
        <v>1312</v>
      </c>
      <c r="O34" s="68" t="s">
        <v>1312</v>
      </c>
      <c r="P34" s="68" t="s">
        <v>1312</v>
      </c>
      <c r="Q34" s="69" t="s">
        <v>1312</v>
      </c>
    </row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1">
    <mergeCell ref="B6:Q6"/>
  </mergeCell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12537</v>
      </c>
    </row>
    <row r="6" spans="2:16" ht="12.75" customHeight="1" x14ac:dyDescent="0.2">
      <c r="B6" s="44" t="s">
        <v>848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47" t="s">
        <v>849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136</v>
      </c>
      <c r="G8" s="4" t="s">
        <v>137</v>
      </c>
      <c r="H8" s="4" t="s">
        <v>76</v>
      </c>
      <c r="I8" s="4" t="s">
        <v>77</v>
      </c>
      <c r="J8" s="4" t="s">
        <v>78</v>
      </c>
      <c r="K8" s="4" t="s">
        <v>138</v>
      </c>
      <c r="L8" s="4" t="s">
        <v>139</v>
      </c>
      <c r="M8" s="4" t="s">
        <v>9</v>
      </c>
      <c r="N8" s="4" t="s">
        <v>141</v>
      </c>
      <c r="O8" s="4" t="s">
        <v>80</v>
      </c>
      <c r="P8" s="4" t="s">
        <v>142</v>
      </c>
    </row>
    <row r="9" spans="2:16" ht="12.75" customHeight="1" x14ac:dyDescent="0.2">
      <c r="B9" s="5"/>
      <c r="C9" s="5"/>
      <c r="D9" s="5"/>
      <c r="E9" s="5"/>
      <c r="F9" s="6" t="s">
        <v>143</v>
      </c>
      <c r="G9" s="6" t="s">
        <v>144</v>
      </c>
      <c r="H9" s="5"/>
      <c r="I9" s="6" t="s">
        <v>12</v>
      </c>
      <c r="J9" s="6" t="s">
        <v>12</v>
      </c>
      <c r="K9" s="6" t="s">
        <v>145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850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851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852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853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854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855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12537</v>
      </c>
    </row>
    <row r="5" spans="2:19" ht="12.75" customHeight="1" x14ac:dyDescent="0.2"/>
    <row r="6" spans="2:19" ht="12.75" customHeight="1" thickBot="1" x14ac:dyDescent="0.25">
      <c r="B6" s="62" t="s">
        <v>856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  <c r="R6" s="64" t="s">
        <v>1327</v>
      </c>
      <c r="S6" s="64" t="s">
        <v>1328</v>
      </c>
    </row>
    <row r="7" spans="2:19" ht="12.75" customHeight="1" thickBot="1" x14ac:dyDescent="0.25">
      <c r="B7" s="70" t="s">
        <v>857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  <c r="R7" s="76" t="s">
        <v>1312</v>
      </c>
      <c r="S7" s="76" t="s">
        <v>1312</v>
      </c>
    </row>
    <row r="8" spans="2:19" ht="12.75" customHeight="1" x14ac:dyDescent="0.2">
      <c r="B8" s="55" t="s">
        <v>71</v>
      </c>
      <c r="C8" s="4" t="s">
        <v>72</v>
      </c>
      <c r="D8" s="4" t="s">
        <v>203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136</v>
      </c>
      <c r="J8" s="4" t="s">
        <v>137</v>
      </c>
      <c r="K8" s="4" t="s">
        <v>76</v>
      </c>
      <c r="L8" s="4" t="s">
        <v>205</v>
      </c>
      <c r="M8" s="4" t="s">
        <v>78</v>
      </c>
      <c r="N8" s="4" t="s">
        <v>138</v>
      </c>
      <c r="O8" s="4" t="s">
        <v>139</v>
      </c>
      <c r="P8" s="4" t="s">
        <v>9</v>
      </c>
      <c r="Q8" s="4" t="s">
        <v>141</v>
      </c>
      <c r="R8" s="4" t="s">
        <v>80</v>
      </c>
      <c r="S8" s="58" t="s">
        <v>206</v>
      </c>
    </row>
    <row r="9" spans="2:19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52" t="s">
        <v>1312</v>
      </c>
      <c r="I9" s="6" t="s">
        <v>143</v>
      </c>
      <c r="J9" s="6" t="s">
        <v>144</v>
      </c>
      <c r="K9" s="52" t="s">
        <v>1312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6" t="s">
        <v>12</v>
      </c>
      <c r="S9" s="59" t="s">
        <v>12</v>
      </c>
    </row>
    <row r="10" spans="2:19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59" t="s">
        <v>207</v>
      </c>
    </row>
    <row r="11" spans="2:19" ht="12.75" customHeight="1" x14ac:dyDescent="0.2">
      <c r="B11" s="87" t="s">
        <v>858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22">
        <v>0.62806741358899998</v>
      </c>
      <c r="K11" s="53" t="s">
        <v>1312</v>
      </c>
      <c r="L11" s="53" t="s">
        <v>1312</v>
      </c>
      <c r="M11" s="53" t="s">
        <v>1312</v>
      </c>
      <c r="N11" s="53" t="s">
        <v>1312</v>
      </c>
      <c r="O11" s="53" t="s">
        <v>1312</v>
      </c>
      <c r="P11" s="22">
        <v>25863.361000000001</v>
      </c>
      <c r="Q11" s="53" t="s">
        <v>1312</v>
      </c>
      <c r="R11" s="20">
        <v>1</v>
      </c>
      <c r="S11" s="60">
        <v>1.1909730340000001E-2</v>
      </c>
    </row>
    <row r="12" spans="2:19" ht="12.75" customHeight="1" x14ac:dyDescent="0.2">
      <c r="B12" s="87" t="s">
        <v>859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22">
        <v>0.62806741358899998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53" t="s">
        <v>1312</v>
      </c>
      <c r="P12" s="22">
        <v>25863.361000000001</v>
      </c>
      <c r="Q12" s="53" t="s">
        <v>1312</v>
      </c>
      <c r="R12" s="20">
        <v>1</v>
      </c>
      <c r="S12" s="60">
        <v>1.1909730340000001E-2</v>
      </c>
    </row>
    <row r="13" spans="2:19" ht="12.75" customHeight="1" x14ac:dyDescent="0.2">
      <c r="B13" s="87" t="s">
        <v>860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53" t="s">
        <v>1312</v>
      </c>
      <c r="Q13" s="53" t="s">
        <v>1312</v>
      </c>
      <c r="R13" s="53" t="s">
        <v>1312</v>
      </c>
      <c r="S13" s="67" t="s">
        <v>1312</v>
      </c>
    </row>
    <row r="14" spans="2:19" ht="12.75" customHeight="1" x14ac:dyDescent="0.2">
      <c r="B14" s="87" t="s">
        <v>861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53" t="s">
        <v>1312</v>
      </c>
      <c r="J14" s="22">
        <v>0.62806741358899998</v>
      </c>
      <c r="K14" s="53" t="s">
        <v>1312</v>
      </c>
      <c r="L14" s="53" t="s">
        <v>1312</v>
      </c>
      <c r="M14" s="53" t="s">
        <v>1312</v>
      </c>
      <c r="N14" s="53" t="s">
        <v>1312</v>
      </c>
      <c r="O14" s="53" t="s">
        <v>1312</v>
      </c>
      <c r="P14" s="22">
        <v>25863.361000000001</v>
      </c>
      <c r="Q14" s="53" t="s">
        <v>1312</v>
      </c>
      <c r="R14" s="20">
        <v>1</v>
      </c>
      <c r="S14" s="60">
        <v>1.1909730340000001E-2</v>
      </c>
    </row>
    <row r="15" spans="2:19" ht="12.75" customHeight="1" x14ac:dyDescent="0.2">
      <c r="B15" s="88" t="s">
        <v>862</v>
      </c>
      <c r="C15" s="14" t="s">
        <v>863</v>
      </c>
      <c r="D15" s="14" t="s">
        <v>864</v>
      </c>
      <c r="E15" s="21">
        <v>520037540</v>
      </c>
      <c r="F15" s="14" t="s">
        <v>292</v>
      </c>
      <c r="G15" s="14" t="s">
        <v>316</v>
      </c>
      <c r="H15" s="14" t="s">
        <v>317</v>
      </c>
      <c r="I15" s="26">
        <v>44957</v>
      </c>
      <c r="J15" s="27">
        <v>3.64</v>
      </c>
      <c r="K15" s="14" t="s">
        <v>49</v>
      </c>
      <c r="L15" s="13">
        <v>7.1199999999999999E-2</v>
      </c>
      <c r="M15" s="13">
        <v>6.4100000000000004E-2</v>
      </c>
      <c r="N15" s="23">
        <v>2600000</v>
      </c>
      <c r="O15" s="23">
        <v>100.04</v>
      </c>
      <c r="P15" s="23">
        <v>2601.04</v>
      </c>
      <c r="Q15" s="13">
        <v>1.3722222237E-2</v>
      </c>
      <c r="R15" s="13">
        <v>0.100568522397</v>
      </c>
      <c r="S15" s="61">
        <v>1.197743982E-3</v>
      </c>
    </row>
    <row r="16" spans="2:19" ht="12.75" customHeight="1" x14ac:dyDescent="0.2">
      <c r="B16" s="88" t="s">
        <v>865</v>
      </c>
      <c r="C16" s="14" t="s">
        <v>866</v>
      </c>
      <c r="D16" s="14" t="s">
        <v>864</v>
      </c>
      <c r="E16" s="21">
        <v>520034505</v>
      </c>
      <c r="F16" s="14" t="s">
        <v>237</v>
      </c>
      <c r="G16" s="14" t="s">
        <v>316</v>
      </c>
      <c r="H16" s="14" t="s">
        <v>317</v>
      </c>
      <c r="I16" s="26">
        <v>45161</v>
      </c>
      <c r="J16" s="27">
        <v>0.65</v>
      </c>
      <c r="K16" s="14" t="s">
        <v>49</v>
      </c>
      <c r="L16" s="13">
        <v>7.7499999999999999E-2</v>
      </c>
      <c r="M16" s="13">
        <v>2.12E-2</v>
      </c>
      <c r="N16" s="23">
        <v>4705000</v>
      </c>
      <c r="O16" s="23">
        <v>101.62</v>
      </c>
      <c r="P16" s="23">
        <v>4781.2209999999995</v>
      </c>
      <c r="Q16" s="13">
        <v>1.0162800021E-2</v>
      </c>
      <c r="R16" s="13">
        <v>0.184864643075</v>
      </c>
      <c r="S16" s="61">
        <v>2.2016880480000001E-3</v>
      </c>
    </row>
    <row r="17" spans="2:19" ht="12.75" customHeight="1" x14ac:dyDescent="0.2">
      <c r="B17" s="88" t="s">
        <v>867</v>
      </c>
      <c r="C17" s="14" t="s">
        <v>868</v>
      </c>
      <c r="D17" s="14" t="s">
        <v>864</v>
      </c>
      <c r="E17" s="21">
        <v>520036070</v>
      </c>
      <c r="F17" s="14" t="s">
        <v>269</v>
      </c>
      <c r="G17" s="14" t="s">
        <v>316</v>
      </c>
      <c r="H17" s="14" t="s">
        <v>317</v>
      </c>
      <c r="I17" s="26">
        <v>44678</v>
      </c>
      <c r="J17" s="27">
        <v>0.09</v>
      </c>
      <c r="K17" s="14" t="s">
        <v>49</v>
      </c>
      <c r="L17" s="13">
        <v>4.9000000000000002E-2</v>
      </c>
      <c r="M17" s="13">
        <v>9.0800000000000006E-2</v>
      </c>
      <c r="N17" s="23">
        <v>11300000</v>
      </c>
      <c r="O17" s="23">
        <v>108.1</v>
      </c>
      <c r="P17" s="23">
        <v>12215.3</v>
      </c>
      <c r="Q17" s="13">
        <v>1.8833333333E-2</v>
      </c>
      <c r="R17" s="13">
        <v>0.47230133778799999</v>
      </c>
      <c r="S17" s="61">
        <v>5.6249815719999997E-3</v>
      </c>
    </row>
    <row r="18" spans="2:19" ht="12.75" customHeight="1" x14ac:dyDescent="0.2">
      <c r="B18" s="88" t="s">
        <v>869</v>
      </c>
      <c r="C18" s="14" t="s">
        <v>870</v>
      </c>
      <c r="D18" s="14" t="s">
        <v>864</v>
      </c>
      <c r="E18" s="21">
        <v>520036104</v>
      </c>
      <c r="F18" s="14" t="s">
        <v>269</v>
      </c>
      <c r="G18" s="14" t="s">
        <v>316</v>
      </c>
      <c r="H18" s="14" t="s">
        <v>317</v>
      </c>
      <c r="I18" s="26">
        <v>45077</v>
      </c>
      <c r="J18" s="27">
        <v>0.41</v>
      </c>
      <c r="K18" s="14" t="s">
        <v>49</v>
      </c>
      <c r="L18" s="13">
        <v>3.6499999999999998E-2</v>
      </c>
      <c r="M18" s="13">
        <v>6.8900000000000003E-2</v>
      </c>
      <c r="N18" s="23">
        <v>6000000</v>
      </c>
      <c r="O18" s="23">
        <v>104.43</v>
      </c>
      <c r="P18" s="23">
        <v>6265.8</v>
      </c>
      <c r="Q18" s="13">
        <v>4.0695652179999998E-3</v>
      </c>
      <c r="R18" s="13">
        <v>0.24226549673799999</v>
      </c>
      <c r="S18" s="61">
        <v>2.8853167369999998E-3</v>
      </c>
    </row>
    <row r="19" spans="2:19" ht="12.75" customHeight="1" x14ac:dyDescent="0.2">
      <c r="B19" s="87" t="s">
        <v>871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53" t="s">
        <v>1312</v>
      </c>
      <c r="P19" s="53" t="s">
        <v>1312</v>
      </c>
      <c r="Q19" s="53" t="s">
        <v>1312</v>
      </c>
      <c r="R19" s="53" t="s">
        <v>1312</v>
      </c>
      <c r="S19" s="67" t="s">
        <v>1312</v>
      </c>
    </row>
    <row r="20" spans="2:19" ht="12.75" customHeight="1" x14ac:dyDescent="0.2">
      <c r="B20" s="87" t="s">
        <v>872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53" t="s">
        <v>1312</v>
      </c>
      <c r="P20" s="53" t="s">
        <v>1312</v>
      </c>
      <c r="Q20" s="53" t="s">
        <v>1312</v>
      </c>
      <c r="R20" s="53" t="s">
        <v>1312</v>
      </c>
      <c r="S20" s="67" t="s">
        <v>1312</v>
      </c>
    </row>
    <row r="21" spans="2:19" ht="12.75" customHeight="1" thickBot="1" x14ac:dyDescent="0.25">
      <c r="B21" s="87" t="s">
        <v>873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53" t="s">
        <v>1312</v>
      </c>
      <c r="L21" s="53" t="s">
        <v>1312</v>
      </c>
      <c r="M21" s="53" t="s">
        <v>1312</v>
      </c>
      <c r="N21" s="53" t="s">
        <v>1312</v>
      </c>
      <c r="O21" s="53" t="s">
        <v>1312</v>
      </c>
      <c r="P21" s="53" t="s">
        <v>1312</v>
      </c>
      <c r="Q21" s="53" t="s">
        <v>1312</v>
      </c>
      <c r="R21" s="53" t="s">
        <v>1312</v>
      </c>
      <c r="S21" s="67" t="s">
        <v>1312</v>
      </c>
    </row>
    <row r="22" spans="2:19" ht="12.75" customHeight="1" x14ac:dyDescent="0.2">
      <c r="B22" s="89" t="s">
        <v>874</v>
      </c>
      <c r="C22" s="68" t="s">
        <v>1312</v>
      </c>
      <c r="D22" s="68" t="s">
        <v>1312</v>
      </c>
      <c r="E22" s="68" t="s">
        <v>1312</v>
      </c>
      <c r="F22" s="68" t="s">
        <v>1312</v>
      </c>
      <c r="G22" s="68" t="s">
        <v>1312</v>
      </c>
      <c r="H22" s="68" t="s">
        <v>1312</v>
      </c>
      <c r="I22" s="68" t="s">
        <v>1312</v>
      </c>
      <c r="J22" s="68" t="s">
        <v>1312</v>
      </c>
      <c r="K22" s="68" t="s">
        <v>1312</v>
      </c>
      <c r="L22" s="68" t="s">
        <v>1312</v>
      </c>
      <c r="M22" s="68" t="s">
        <v>1312</v>
      </c>
      <c r="N22" s="68" t="s">
        <v>1312</v>
      </c>
      <c r="O22" s="68" t="s">
        <v>1312</v>
      </c>
      <c r="P22" s="68" t="s">
        <v>1312</v>
      </c>
      <c r="Q22" s="68" t="s">
        <v>1312</v>
      </c>
      <c r="R22" s="68" t="s">
        <v>1312</v>
      </c>
      <c r="S22" s="69" t="s">
        <v>1312</v>
      </c>
    </row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3.710937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12537</v>
      </c>
    </row>
    <row r="5" spans="2:19" ht="12.75" customHeight="1" x14ac:dyDescent="0.2"/>
    <row r="6" spans="2:19" ht="12.75" customHeight="1" thickBot="1" x14ac:dyDescent="0.25">
      <c r="B6" s="62" t="s">
        <v>875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  <c r="R6" s="64" t="s">
        <v>1327</v>
      </c>
      <c r="S6" s="64" t="s">
        <v>1328</v>
      </c>
    </row>
    <row r="7" spans="2:19" ht="12.75" customHeight="1" thickBot="1" x14ac:dyDescent="0.25">
      <c r="B7" s="70" t="s">
        <v>876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  <c r="R7" s="76" t="s">
        <v>1312</v>
      </c>
      <c r="S7" s="76" t="s">
        <v>1312</v>
      </c>
    </row>
    <row r="8" spans="2:19" ht="12.75" customHeight="1" x14ac:dyDescent="0.2">
      <c r="B8" s="55" t="s">
        <v>71</v>
      </c>
      <c r="C8" s="4" t="s">
        <v>72</v>
      </c>
      <c r="D8" s="4" t="s">
        <v>877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136</v>
      </c>
      <c r="J8" s="4" t="s">
        <v>137</v>
      </c>
      <c r="K8" s="4" t="s">
        <v>76</v>
      </c>
      <c r="L8" s="4" t="s">
        <v>77</v>
      </c>
      <c r="M8" s="4" t="s">
        <v>219</v>
      </c>
      <c r="N8" s="4" t="s">
        <v>138</v>
      </c>
      <c r="O8" s="4" t="s">
        <v>139</v>
      </c>
      <c r="P8" s="4" t="s">
        <v>9</v>
      </c>
      <c r="Q8" s="4" t="s">
        <v>141</v>
      </c>
      <c r="R8" s="4" t="s">
        <v>80</v>
      </c>
      <c r="S8" s="58" t="s">
        <v>206</v>
      </c>
    </row>
    <row r="9" spans="2:19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52" t="s">
        <v>1312</v>
      </c>
      <c r="I9" s="6" t="s">
        <v>143</v>
      </c>
      <c r="J9" s="6" t="s">
        <v>144</v>
      </c>
      <c r="K9" s="52" t="s">
        <v>1312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6" t="s">
        <v>12</v>
      </c>
      <c r="S9" s="59" t="s">
        <v>12</v>
      </c>
    </row>
    <row r="10" spans="2:19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59" t="s">
        <v>207</v>
      </c>
    </row>
    <row r="11" spans="2:19" ht="12.75" customHeight="1" x14ac:dyDescent="0.2">
      <c r="B11" s="56" t="s">
        <v>878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22">
        <v>1.1739717183330001</v>
      </c>
      <c r="K11" s="53" t="s">
        <v>1312</v>
      </c>
      <c r="L11" s="53" t="s">
        <v>1312</v>
      </c>
      <c r="M11" s="53" t="s">
        <v>1312</v>
      </c>
      <c r="N11" s="53" t="s">
        <v>1312</v>
      </c>
      <c r="O11" s="53" t="s">
        <v>1312</v>
      </c>
      <c r="P11" s="22">
        <v>3499.4656799999998</v>
      </c>
      <c r="Q11" s="53" t="s">
        <v>1312</v>
      </c>
      <c r="R11" s="20">
        <v>1</v>
      </c>
      <c r="S11" s="60">
        <v>1.61145694E-3</v>
      </c>
    </row>
    <row r="12" spans="2:19" ht="12.75" customHeight="1" x14ac:dyDescent="0.2">
      <c r="B12" s="56" t="s">
        <v>879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22">
        <v>1.1739717183330001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53" t="s">
        <v>1312</v>
      </c>
      <c r="P12" s="22">
        <v>3499.4656799999998</v>
      </c>
      <c r="Q12" s="53" t="s">
        <v>1312</v>
      </c>
      <c r="R12" s="20">
        <v>1</v>
      </c>
      <c r="S12" s="60">
        <v>1.61145694E-3</v>
      </c>
    </row>
    <row r="13" spans="2:19" ht="12.75" customHeight="1" x14ac:dyDescent="0.2">
      <c r="B13" s="56" t="s">
        <v>880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53" t="s">
        <v>1312</v>
      </c>
      <c r="Q13" s="53" t="s">
        <v>1312</v>
      </c>
      <c r="R13" s="53" t="s">
        <v>1312</v>
      </c>
      <c r="S13" s="67" t="s">
        <v>1312</v>
      </c>
    </row>
    <row r="14" spans="2:19" ht="12.75" customHeight="1" x14ac:dyDescent="0.2">
      <c r="B14" s="56" t="s">
        <v>881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53" t="s">
        <v>1312</v>
      </c>
      <c r="J14" s="22">
        <v>1.1739717183330001</v>
      </c>
      <c r="K14" s="53" t="s">
        <v>1312</v>
      </c>
      <c r="L14" s="53" t="s">
        <v>1312</v>
      </c>
      <c r="M14" s="53" t="s">
        <v>1312</v>
      </c>
      <c r="N14" s="53" t="s">
        <v>1312</v>
      </c>
      <c r="O14" s="53" t="s">
        <v>1312</v>
      </c>
      <c r="P14" s="22">
        <v>3499.4656799999998</v>
      </c>
      <c r="Q14" s="53" t="s">
        <v>1312</v>
      </c>
      <c r="R14" s="20">
        <v>1</v>
      </c>
      <c r="S14" s="60">
        <v>1.61145694E-3</v>
      </c>
    </row>
    <row r="15" spans="2:19" ht="12.75" customHeight="1" x14ac:dyDescent="0.2">
      <c r="B15" s="57" t="s">
        <v>882</v>
      </c>
      <c r="C15" s="14" t="s">
        <v>883</v>
      </c>
      <c r="D15" s="14" t="s">
        <v>864</v>
      </c>
      <c r="E15" s="21">
        <v>1315</v>
      </c>
      <c r="F15" s="14" t="s">
        <v>259</v>
      </c>
      <c r="G15" s="14" t="s">
        <v>245</v>
      </c>
      <c r="H15" s="14" t="s">
        <v>246</v>
      </c>
      <c r="I15" s="26">
        <v>44320</v>
      </c>
      <c r="J15" s="23">
        <v>1.17</v>
      </c>
      <c r="K15" s="14" t="s">
        <v>49</v>
      </c>
      <c r="L15" s="13">
        <v>2.5000000000000001E-2</v>
      </c>
      <c r="M15" s="13">
        <v>4.41E-2</v>
      </c>
      <c r="N15" s="23">
        <v>3479025.48</v>
      </c>
      <c r="O15" s="23">
        <v>98.59</v>
      </c>
      <c r="P15" s="23">
        <v>3429.9712199999999</v>
      </c>
      <c r="Q15" s="13">
        <v>8.5260715119999993E-3</v>
      </c>
      <c r="R15" s="13">
        <v>0.98014140832999996</v>
      </c>
      <c r="S15" s="61">
        <v>1.5794556749999999E-3</v>
      </c>
    </row>
    <row r="16" spans="2:19" ht="12.75" customHeight="1" x14ac:dyDescent="0.2">
      <c r="B16" s="57" t="s">
        <v>884</v>
      </c>
      <c r="C16" s="14" t="s">
        <v>885</v>
      </c>
      <c r="D16" s="14" t="s">
        <v>864</v>
      </c>
      <c r="E16" s="21">
        <v>1700</v>
      </c>
      <c r="F16" s="14" t="s">
        <v>269</v>
      </c>
      <c r="G16" s="14" t="s">
        <v>309</v>
      </c>
      <c r="H16" s="14" t="s">
        <v>246</v>
      </c>
      <c r="I16" s="26">
        <v>43850</v>
      </c>
      <c r="J16" s="23">
        <v>1.37</v>
      </c>
      <c r="K16" s="14" t="s">
        <v>49</v>
      </c>
      <c r="L16" s="13">
        <v>4.1000000000000002E-2</v>
      </c>
      <c r="M16" s="13">
        <v>6.5799999999999997E-2</v>
      </c>
      <c r="N16" s="23">
        <v>70912.710000000006</v>
      </c>
      <c r="O16" s="23">
        <v>98</v>
      </c>
      <c r="P16" s="23">
        <v>69.494460000000004</v>
      </c>
      <c r="Q16" s="13">
        <v>1.30769227E-4</v>
      </c>
      <c r="R16" s="13">
        <v>1.9858591669E-2</v>
      </c>
      <c r="S16" s="61">
        <v>3.2001265372292399E-5</v>
      </c>
    </row>
    <row r="17" spans="2:19" ht="12.75" customHeight="1" x14ac:dyDescent="0.2">
      <c r="B17" s="56" t="s">
        <v>886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53" t="s">
        <v>1312</v>
      </c>
      <c r="J17" s="53" t="s">
        <v>1312</v>
      </c>
      <c r="K17" s="53" t="s">
        <v>1312</v>
      </c>
      <c r="L17" s="53" t="s">
        <v>1312</v>
      </c>
      <c r="M17" s="53" t="s">
        <v>1312</v>
      </c>
      <c r="N17" s="53" t="s">
        <v>1312</v>
      </c>
      <c r="O17" s="53" t="s">
        <v>1312</v>
      </c>
      <c r="P17" s="53" t="s">
        <v>1312</v>
      </c>
      <c r="Q17" s="53" t="s">
        <v>1312</v>
      </c>
      <c r="R17" s="53" t="s">
        <v>1312</v>
      </c>
      <c r="S17" s="67" t="s">
        <v>1312</v>
      </c>
    </row>
    <row r="18" spans="2:19" ht="12.75" customHeight="1" x14ac:dyDescent="0.2">
      <c r="B18" s="56" t="s">
        <v>887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53" t="s">
        <v>1312</v>
      </c>
      <c r="L18" s="53" t="s">
        <v>1312</v>
      </c>
      <c r="M18" s="53" t="s">
        <v>1312</v>
      </c>
      <c r="N18" s="53" t="s">
        <v>1312</v>
      </c>
      <c r="O18" s="53" t="s">
        <v>1312</v>
      </c>
      <c r="P18" s="53" t="s">
        <v>1312</v>
      </c>
      <c r="Q18" s="53" t="s">
        <v>1312</v>
      </c>
      <c r="R18" s="53" t="s">
        <v>1312</v>
      </c>
      <c r="S18" s="67" t="s">
        <v>1312</v>
      </c>
    </row>
    <row r="19" spans="2:19" ht="12.75" customHeight="1" x14ac:dyDescent="0.2">
      <c r="B19" s="56" t="s">
        <v>888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53" t="s">
        <v>1312</v>
      </c>
      <c r="P19" s="53" t="s">
        <v>1312</v>
      </c>
      <c r="Q19" s="53" t="s">
        <v>1312</v>
      </c>
      <c r="R19" s="53" t="s">
        <v>1312</v>
      </c>
      <c r="S19" s="67" t="s">
        <v>1312</v>
      </c>
    </row>
    <row r="20" spans="2:19" ht="12.75" customHeight="1" thickBot="1" x14ac:dyDescent="0.25">
      <c r="B20" s="56" t="s">
        <v>889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53" t="s">
        <v>1312</v>
      </c>
      <c r="P20" s="53" t="s">
        <v>1312</v>
      </c>
      <c r="Q20" s="53" t="s">
        <v>1312</v>
      </c>
      <c r="R20" s="53" t="s">
        <v>1312</v>
      </c>
      <c r="S20" s="67" t="s">
        <v>1312</v>
      </c>
    </row>
    <row r="21" spans="2:19" ht="12.75" customHeight="1" x14ac:dyDescent="0.2">
      <c r="B21" s="63" t="s">
        <v>890</v>
      </c>
      <c r="C21" s="68" t="s">
        <v>1312</v>
      </c>
      <c r="D21" s="68" t="s">
        <v>1312</v>
      </c>
      <c r="E21" s="68" t="s">
        <v>1312</v>
      </c>
      <c r="F21" s="68" t="s">
        <v>1312</v>
      </c>
      <c r="G21" s="68" t="s">
        <v>1312</v>
      </c>
      <c r="H21" s="68" t="s">
        <v>1312</v>
      </c>
      <c r="I21" s="68" t="s">
        <v>1312</v>
      </c>
      <c r="J21" s="68" t="s">
        <v>1312</v>
      </c>
      <c r="K21" s="68" t="s">
        <v>1312</v>
      </c>
      <c r="L21" s="68" t="s">
        <v>1312</v>
      </c>
      <c r="M21" s="68" t="s">
        <v>1312</v>
      </c>
      <c r="N21" s="68" t="s">
        <v>1312</v>
      </c>
      <c r="O21" s="68" t="s">
        <v>1312</v>
      </c>
      <c r="P21" s="68" t="s">
        <v>1312</v>
      </c>
      <c r="Q21" s="68" t="s">
        <v>1312</v>
      </c>
      <c r="R21" s="68" t="s">
        <v>1312</v>
      </c>
      <c r="S21" s="69" t="s">
        <v>1312</v>
      </c>
    </row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H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8" width="13.7109375" bestFit="1" customWidth="1"/>
    <col min="9" max="9" width="12.42578125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12537</v>
      </c>
    </row>
    <row r="5" spans="2:13" ht="12.75" customHeight="1" x14ac:dyDescent="0.2"/>
    <row r="6" spans="2:13" ht="12.75" customHeight="1" thickBot="1" x14ac:dyDescent="0.25">
      <c r="B6" s="62" t="s">
        <v>891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</row>
    <row r="7" spans="2:13" ht="12.75" customHeight="1" thickBot="1" x14ac:dyDescent="0.25">
      <c r="B7" s="70" t="s">
        <v>892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</row>
    <row r="8" spans="2:13" ht="12.75" customHeight="1" x14ac:dyDescent="0.2">
      <c r="B8" s="55" t="s">
        <v>71</v>
      </c>
      <c r="C8" s="4" t="s">
        <v>72</v>
      </c>
      <c r="D8" s="4" t="s">
        <v>203</v>
      </c>
      <c r="E8" s="4" t="s">
        <v>73</v>
      </c>
      <c r="F8" s="4" t="s">
        <v>204</v>
      </c>
      <c r="G8" s="4" t="s">
        <v>76</v>
      </c>
      <c r="H8" s="4" t="s">
        <v>138</v>
      </c>
      <c r="I8" s="4" t="s">
        <v>139</v>
      </c>
      <c r="J8" s="4" t="s">
        <v>9</v>
      </c>
      <c r="K8" s="4" t="s">
        <v>141</v>
      </c>
      <c r="L8" s="4" t="s">
        <v>80</v>
      </c>
      <c r="M8" s="58" t="s">
        <v>206</v>
      </c>
    </row>
    <row r="9" spans="2:13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6" t="s">
        <v>145</v>
      </c>
      <c r="I9" s="6" t="s">
        <v>146</v>
      </c>
      <c r="J9" s="6" t="s">
        <v>11</v>
      </c>
      <c r="K9" s="6" t="s">
        <v>12</v>
      </c>
      <c r="L9" s="6" t="s">
        <v>12</v>
      </c>
      <c r="M9" s="59" t="s">
        <v>12</v>
      </c>
    </row>
    <row r="10" spans="2:13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59" t="s">
        <v>147</v>
      </c>
    </row>
    <row r="11" spans="2:13" ht="12.75" customHeight="1" x14ac:dyDescent="0.2">
      <c r="B11" s="56" t="s">
        <v>893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22">
        <v>78069.745200000005</v>
      </c>
      <c r="K11" s="53" t="s">
        <v>1312</v>
      </c>
      <c r="L11" s="20">
        <v>1</v>
      </c>
      <c r="M11" s="60">
        <v>3.5950069022E-2</v>
      </c>
    </row>
    <row r="12" spans="2:13" ht="12.75" customHeight="1" x14ac:dyDescent="0.2">
      <c r="B12" s="56" t="s">
        <v>894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22">
        <v>36919.820820000001</v>
      </c>
      <c r="K12" s="53" t="s">
        <v>1312</v>
      </c>
      <c r="L12" s="20">
        <v>0.47290817621300002</v>
      </c>
      <c r="M12" s="60">
        <v>1.7001081575999999E-2</v>
      </c>
    </row>
    <row r="13" spans="2:13" ht="12.75" customHeight="1" x14ac:dyDescent="0.2">
      <c r="B13" s="56" t="s">
        <v>895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22">
        <v>36919.820820000001</v>
      </c>
      <c r="K13" s="53" t="s">
        <v>1312</v>
      </c>
      <c r="L13" s="20">
        <v>0.47290817621300002</v>
      </c>
      <c r="M13" s="60">
        <v>1.7001081575999999E-2</v>
      </c>
    </row>
    <row r="14" spans="2:13" ht="12.75" customHeight="1" x14ac:dyDescent="0.2">
      <c r="B14" s="57" t="s">
        <v>896</v>
      </c>
      <c r="C14" s="14" t="s">
        <v>897</v>
      </c>
      <c r="D14" s="14" t="s">
        <v>864</v>
      </c>
      <c r="E14" s="21">
        <v>994</v>
      </c>
      <c r="F14" s="14" t="s">
        <v>898</v>
      </c>
      <c r="G14" s="14" t="s">
        <v>50</v>
      </c>
      <c r="H14" s="23">
        <v>432.27</v>
      </c>
      <c r="I14" s="23">
        <v>193476</v>
      </c>
      <c r="J14" s="23">
        <v>3033.4004799999998</v>
      </c>
      <c r="K14" s="13">
        <v>8.2100738082349596E-6</v>
      </c>
      <c r="L14" s="13">
        <v>3.8855006791999998E-2</v>
      </c>
      <c r="M14" s="61">
        <v>1.3968401760000001E-3</v>
      </c>
    </row>
    <row r="15" spans="2:13" ht="12.75" customHeight="1" x14ac:dyDescent="0.2">
      <c r="B15" s="57" t="s">
        <v>899</v>
      </c>
      <c r="C15" s="14" t="s">
        <v>900</v>
      </c>
      <c r="D15" s="14" t="s">
        <v>864</v>
      </c>
      <c r="E15" s="21">
        <v>823</v>
      </c>
      <c r="F15" s="14" t="s">
        <v>901</v>
      </c>
      <c r="G15" s="14" t="s">
        <v>49</v>
      </c>
      <c r="H15" s="23">
        <v>2380000</v>
      </c>
      <c r="I15" s="23">
        <v>128.3938</v>
      </c>
      <c r="J15" s="23">
        <v>3055.7724400000002</v>
      </c>
      <c r="K15" s="13">
        <v>4.2000617080000004E-3</v>
      </c>
      <c r="L15" s="13">
        <v>3.9141570554999998E-2</v>
      </c>
      <c r="M15" s="61">
        <v>1.4071421629999999E-3</v>
      </c>
    </row>
    <row r="16" spans="2:13" ht="12.75" customHeight="1" x14ac:dyDescent="0.2">
      <c r="B16" s="57" t="s">
        <v>902</v>
      </c>
      <c r="C16" s="14" t="s">
        <v>903</v>
      </c>
      <c r="D16" s="14" t="s">
        <v>864</v>
      </c>
      <c r="E16" s="21">
        <v>994</v>
      </c>
      <c r="F16" s="14" t="s">
        <v>904</v>
      </c>
      <c r="G16" s="14" t="s">
        <v>50</v>
      </c>
      <c r="H16" s="23">
        <v>19936.48</v>
      </c>
      <c r="I16" s="23">
        <v>4425.12</v>
      </c>
      <c r="J16" s="23">
        <v>3199.7871500000001</v>
      </c>
      <c r="K16" s="13">
        <v>3.9872960700000002E-4</v>
      </c>
      <c r="L16" s="13">
        <v>4.0986263522999999E-2</v>
      </c>
      <c r="M16" s="61">
        <v>1.4734590020000001E-3</v>
      </c>
    </row>
    <row r="17" spans="2:13" ht="12.75" customHeight="1" x14ac:dyDescent="0.2">
      <c r="B17" s="57" t="s">
        <v>905</v>
      </c>
      <c r="C17" s="14" t="s">
        <v>906</v>
      </c>
      <c r="D17" s="14" t="s">
        <v>864</v>
      </c>
      <c r="E17" s="21">
        <v>994</v>
      </c>
      <c r="F17" s="14" t="s">
        <v>904</v>
      </c>
      <c r="G17" s="14" t="s">
        <v>50</v>
      </c>
      <c r="H17" s="23">
        <v>138888.89000000001</v>
      </c>
      <c r="I17" s="23">
        <v>424</v>
      </c>
      <c r="J17" s="23">
        <v>2135.90002</v>
      </c>
      <c r="K17" s="13">
        <v>3.9977869080000004E-3</v>
      </c>
      <c r="L17" s="13">
        <v>2.7358870128999999E-2</v>
      </c>
      <c r="M17" s="61">
        <v>9.8355326900000008E-4</v>
      </c>
    </row>
    <row r="18" spans="2:13" ht="12.75" customHeight="1" x14ac:dyDescent="0.2">
      <c r="B18" s="57" t="s">
        <v>907</v>
      </c>
      <c r="C18" s="14" t="s">
        <v>908</v>
      </c>
      <c r="D18" s="14" t="s">
        <v>864</v>
      </c>
      <c r="E18" s="21">
        <v>994</v>
      </c>
      <c r="F18" s="14" t="s">
        <v>909</v>
      </c>
      <c r="G18" s="14" t="s">
        <v>50</v>
      </c>
      <c r="H18" s="23">
        <v>232838.78</v>
      </c>
      <c r="I18" s="23">
        <v>337.77</v>
      </c>
      <c r="J18" s="23">
        <v>2852.4887800000001</v>
      </c>
      <c r="K18" s="13">
        <v>1.5942401909999999E-3</v>
      </c>
      <c r="L18" s="13">
        <v>3.6537698087999997E-2</v>
      </c>
      <c r="M18" s="61">
        <v>1.313532768E-3</v>
      </c>
    </row>
    <row r="19" spans="2:13" ht="12.75" customHeight="1" x14ac:dyDescent="0.2">
      <c r="B19" s="57" t="s">
        <v>910</v>
      </c>
      <c r="C19" s="14" t="s">
        <v>911</v>
      </c>
      <c r="D19" s="14" t="s">
        <v>864</v>
      </c>
      <c r="E19" s="21">
        <v>993</v>
      </c>
      <c r="F19" s="14" t="s">
        <v>909</v>
      </c>
      <c r="G19" s="14" t="s">
        <v>50</v>
      </c>
      <c r="H19" s="23">
        <v>188095.7</v>
      </c>
      <c r="I19" s="23">
        <v>830.05280000000005</v>
      </c>
      <c r="J19" s="23">
        <v>5662.8119800000004</v>
      </c>
      <c r="K19" s="13">
        <v>7.5238289019999996E-3</v>
      </c>
      <c r="L19" s="13">
        <v>7.2535294760999999E-2</v>
      </c>
      <c r="M19" s="61">
        <v>2.6076488529999998E-3</v>
      </c>
    </row>
    <row r="20" spans="2:13" ht="12.75" customHeight="1" x14ac:dyDescent="0.2">
      <c r="B20" s="57" t="s">
        <v>912</v>
      </c>
      <c r="C20" s="14" t="s">
        <v>913</v>
      </c>
      <c r="D20" s="14" t="s">
        <v>864</v>
      </c>
      <c r="E20" s="21">
        <v>994</v>
      </c>
      <c r="F20" s="14" t="s">
        <v>65</v>
      </c>
      <c r="G20" s="14" t="s">
        <v>50</v>
      </c>
      <c r="H20" s="23">
        <v>7124.3</v>
      </c>
      <c r="I20" s="23">
        <v>3341.93</v>
      </c>
      <c r="J20" s="23">
        <v>863.54922999999997</v>
      </c>
      <c r="K20" s="13">
        <v>2.8777202169999998E-3</v>
      </c>
      <c r="L20" s="13">
        <v>1.1061253341000001E-2</v>
      </c>
      <c r="M20" s="61">
        <v>3.9765282099999999E-4</v>
      </c>
    </row>
    <row r="21" spans="2:13" ht="12.75" customHeight="1" x14ac:dyDescent="0.2">
      <c r="B21" s="57" t="s">
        <v>914</v>
      </c>
      <c r="C21" s="14" t="s">
        <v>915</v>
      </c>
      <c r="D21" s="14" t="s">
        <v>864</v>
      </c>
      <c r="E21" s="21">
        <v>994</v>
      </c>
      <c r="F21" s="14" t="s">
        <v>65</v>
      </c>
      <c r="G21" s="14" t="s">
        <v>50</v>
      </c>
      <c r="H21" s="23">
        <v>-0.01</v>
      </c>
      <c r="I21" s="23">
        <v>100</v>
      </c>
      <c r="J21" s="23">
        <v>-4.0000000000000003E-5</v>
      </c>
      <c r="K21" s="13">
        <v>-4.0393024124733702E-9</v>
      </c>
      <c r="L21" s="13">
        <v>-5.1236237415054404E-10</v>
      </c>
      <c r="M21" s="61">
        <v>-1.8419462715325701E-11</v>
      </c>
    </row>
    <row r="22" spans="2:13" ht="12.75" customHeight="1" x14ac:dyDescent="0.2">
      <c r="B22" s="57" t="s">
        <v>916</v>
      </c>
      <c r="C22" s="14" t="s">
        <v>917</v>
      </c>
      <c r="D22" s="14" t="s">
        <v>864</v>
      </c>
      <c r="E22" s="21">
        <v>994</v>
      </c>
      <c r="F22" s="14" t="s">
        <v>275</v>
      </c>
      <c r="G22" s="14" t="s">
        <v>50</v>
      </c>
      <c r="H22" s="23">
        <v>168993.95</v>
      </c>
      <c r="I22" s="23">
        <v>57.216000000000001</v>
      </c>
      <c r="J22" s="23">
        <v>350.70035000000001</v>
      </c>
      <c r="K22" s="13">
        <v>3.2096902460000002E-3</v>
      </c>
      <c r="L22" s="13">
        <v>4.4921415980000001E-3</v>
      </c>
      <c r="M22" s="61">
        <v>1.6149280000000001E-4</v>
      </c>
    </row>
    <row r="23" spans="2:13" ht="12.75" customHeight="1" x14ac:dyDescent="0.2">
      <c r="B23" s="57" t="s">
        <v>918</v>
      </c>
      <c r="C23" s="14" t="s">
        <v>919</v>
      </c>
      <c r="D23" s="14" t="s">
        <v>864</v>
      </c>
      <c r="E23" s="21">
        <v>994</v>
      </c>
      <c r="F23" s="14" t="s">
        <v>546</v>
      </c>
      <c r="G23" s="14" t="s">
        <v>50</v>
      </c>
      <c r="H23" s="23">
        <v>11095.38</v>
      </c>
      <c r="I23" s="23">
        <v>3541</v>
      </c>
      <c r="J23" s="23">
        <v>1425.00262</v>
      </c>
      <c r="K23" s="13">
        <v>2.1554250059999999E-3</v>
      </c>
      <c r="L23" s="13">
        <v>1.8252943138000001E-2</v>
      </c>
      <c r="M23" s="61">
        <v>6.5619456500000005E-4</v>
      </c>
    </row>
    <row r="24" spans="2:13" ht="12.75" customHeight="1" x14ac:dyDescent="0.2">
      <c r="B24" s="57" t="s">
        <v>920</v>
      </c>
      <c r="C24" s="14" t="s">
        <v>921</v>
      </c>
      <c r="D24" s="14" t="s">
        <v>864</v>
      </c>
      <c r="E24" s="21">
        <v>994</v>
      </c>
      <c r="F24" s="14" t="s">
        <v>546</v>
      </c>
      <c r="G24" s="14" t="s">
        <v>50</v>
      </c>
      <c r="H24" s="23">
        <v>84448.71</v>
      </c>
      <c r="I24" s="23">
        <v>547.85</v>
      </c>
      <c r="J24" s="23">
        <v>1678.0397399999999</v>
      </c>
      <c r="K24" s="13">
        <v>7.4637894620000001E-3</v>
      </c>
      <c r="L24" s="13">
        <v>2.1494110627000001E-2</v>
      </c>
      <c r="M24" s="61">
        <v>7.7271475999999997E-4</v>
      </c>
    </row>
    <row r="25" spans="2:13" ht="12.75" customHeight="1" x14ac:dyDescent="0.2">
      <c r="B25" s="57" t="s">
        <v>922</v>
      </c>
      <c r="C25" s="14" t="s">
        <v>923</v>
      </c>
      <c r="D25" s="14" t="s">
        <v>864</v>
      </c>
      <c r="E25" s="21">
        <v>994</v>
      </c>
      <c r="F25" s="14" t="s">
        <v>461</v>
      </c>
      <c r="G25" s="14" t="s">
        <v>50</v>
      </c>
      <c r="H25" s="23">
        <v>84605.16</v>
      </c>
      <c r="I25" s="23">
        <v>100</v>
      </c>
      <c r="J25" s="23">
        <v>306.86291999999997</v>
      </c>
      <c r="K25" s="13">
        <v>1.060985249E-2</v>
      </c>
      <c r="L25" s="13">
        <v>3.930625355E-3</v>
      </c>
      <c r="M25" s="61">
        <v>1.41306252E-4</v>
      </c>
    </row>
    <row r="26" spans="2:13" ht="12.75" customHeight="1" x14ac:dyDescent="0.2">
      <c r="B26" s="57" t="s">
        <v>924</v>
      </c>
      <c r="C26" s="14" t="s">
        <v>925</v>
      </c>
      <c r="D26" s="14" t="s">
        <v>864</v>
      </c>
      <c r="E26" s="21">
        <v>999</v>
      </c>
      <c r="F26" s="14" t="s">
        <v>461</v>
      </c>
      <c r="G26" s="14" t="s">
        <v>49</v>
      </c>
      <c r="H26" s="23">
        <v>7297290</v>
      </c>
      <c r="I26" s="23">
        <v>84.715000000000003</v>
      </c>
      <c r="J26" s="23">
        <v>6181.8992200000002</v>
      </c>
      <c r="K26" s="13">
        <v>7.2899999999999996E-3</v>
      </c>
      <c r="L26" s="13">
        <v>7.9184314027000005E-2</v>
      </c>
      <c r="M26" s="61">
        <v>2.8466815540000002E-3</v>
      </c>
    </row>
    <row r="27" spans="2:13" ht="12.75" customHeight="1" x14ac:dyDescent="0.2">
      <c r="B27" s="57" t="s">
        <v>926</v>
      </c>
      <c r="C27" s="14" t="s">
        <v>927</v>
      </c>
      <c r="D27" s="14" t="s">
        <v>864</v>
      </c>
      <c r="E27" s="21">
        <v>803</v>
      </c>
      <c r="F27" s="14" t="s">
        <v>928</v>
      </c>
      <c r="G27" s="14" t="s">
        <v>50</v>
      </c>
      <c r="H27" s="23">
        <v>1080000</v>
      </c>
      <c r="I27" s="23">
        <v>107.3398</v>
      </c>
      <c r="J27" s="23">
        <v>4204.6717099999996</v>
      </c>
      <c r="K27" s="13">
        <v>1.6362121899999999E-4</v>
      </c>
      <c r="L27" s="13">
        <v>5.3857889495999997E-2</v>
      </c>
      <c r="M27" s="61">
        <v>1.9361948439999999E-3</v>
      </c>
    </row>
    <row r="28" spans="2:13" ht="12.75" customHeight="1" x14ac:dyDescent="0.2">
      <c r="B28" s="57" t="s">
        <v>929</v>
      </c>
      <c r="C28" s="14" t="s">
        <v>930</v>
      </c>
      <c r="D28" s="14" t="s">
        <v>864</v>
      </c>
      <c r="E28" s="21">
        <v>999</v>
      </c>
      <c r="F28" s="14" t="s">
        <v>585</v>
      </c>
      <c r="G28" s="14" t="s">
        <v>49</v>
      </c>
      <c r="H28" s="23">
        <v>30364.38</v>
      </c>
      <c r="I28" s="23">
        <v>6280.45</v>
      </c>
      <c r="J28" s="23">
        <v>1907.0197000000001</v>
      </c>
      <c r="K28" s="13">
        <v>1.0486693709999999E-3</v>
      </c>
      <c r="L28" s="13">
        <v>2.4427128526E-2</v>
      </c>
      <c r="M28" s="61">
        <v>8.7815695600000003E-4</v>
      </c>
    </row>
    <row r="29" spans="2:13" ht="12.75" customHeight="1" x14ac:dyDescent="0.2">
      <c r="B29" s="57" t="s">
        <v>931</v>
      </c>
      <c r="C29" s="14" t="s">
        <v>932</v>
      </c>
      <c r="D29" s="14" t="s">
        <v>864</v>
      </c>
      <c r="E29" s="21">
        <v>999</v>
      </c>
      <c r="F29" s="14" t="s">
        <v>933</v>
      </c>
      <c r="G29" s="14" t="s">
        <v>50</v>
      </c>
      <c r="H29" s="23">
        <v>17070.45</v>
      </c>
      <c r="I29" s="23">
        <v>100</v>
      </c>
      <c r="J29" s="23">
        <v>61.914520000000003</v>
      </c>
      <c r="K29" s="13">
        <v>1.9943328319999998E-3</v>
      </c>
      <c r="L29" s="13">
        <v>7.9306676100000003E-4</v>
      </c>
      <c r="M29" s="61">
        <v>2.8510804816932299E-5</v>
      </c>
    </row>
    <row r="30" spans="2:13" ht="12.75" customHeight="1" x14ac:dyDescent="0.2">
      <c r="B30" s="56" t="s">
        <v>934</v>
      </c>
      <c r="C30" s="53" t="s">
        <v>1312</v>
      </c>
      <c r="D30" s="53" t="s">
        <v>1312</v>
      </c>
      <c r="E30" s="53" t="s">
        <v>1312</v>
      </c>
      <c r="F30" s="53" t="s">
        <v>1312</v>
      </c>
      <c r="G30" s="53" t="s">
        <v>1312</v>
      </c>
      <c r="H30" s="53" t="s">
        <v>1312</v>
      </c>
      <c r="I30" s="53" t="s">
        <v>1312</v>
      </c>
      <c r="J30" s="22">
        <v>41149.924379999997</v>
      </c>
      <c r="K30" s="53" t="s">
        <v>1312</v>
      </c>
      <c r="L30" s="20">
        <v>0.52709182378599995</v>
      </c>
      <c r="M30" s="60">
        <v>1.8948987446000001E-2</v>
      </c>
    </row>
    <row r="31" spans="2:13" ht="12.75" customHeight="1" x14ac:dyDescent="0.2">
      <c r="B31" s="56" t="s">
        <v>935</v>
      </c>
      <c r="C31" s="53" t="s">
        <v>1312</v>
      </c>
      <c r="D31" s="53" t="s">
        <v>1312</v>
      </c>
      <c r="E31" s="53" t="s">
        <v>1312</v>
      </c>
      <c r="F31" s="53" t="s">
        <v>1312</v>
      </c>
      <c r="G31" s="53" t="s">
        <v>1312</v>
      </c>
      <c r="H31" s="53" t="s">
        <v>1312</v>
      </c>
      <c r="I31" s="53" t="s">
        <v>1312</v>
      </c>
      <c r="J31" s="22">
        <v>24870.337940000001</v>
      </c>
      <c r="K31" s="53" t="s">
        <v>1312</v>
      </c>
      <c r="L31" s="20">
        <v>0.31856563482099998</v>
      </c>
      <c r="M31" s="60">
        <v>1.1452456559999999E-2</v>
      </c>
    </row>
    <row r="32" spans="2:13" ht="12.75" customHeight="1" x14ac:dyDescent="0.2">
      <c r="B32" s="57" t="s">
        <v>936</v>
      </c>
      <c r="C32" s="14" t="s">
        <v>937</v>
      </c>
      <c r="D32" s="14" t="s">
        <v>864</v>
      </c>
      <c r="E32" s="21">
        <v>994</v>
      </c>
      <c r="F32" s="14" t="s">
        <v>644</v>
      </c>
      <c r="G32" s="14" t="s">
        <v>50</v>
      </c>
      <c r="H32" s="23">
        <v>39795.9</v>
      </c>
      <c r="I32" s="23">
        <v>867.74519999999995</v>
      </c>
      <c r="J32" s="23">
        <v>1252.50107</v>
      </c>
      <c r="K32" s="13">
        <v>1.39351961E-4</v>
      </c>
      <c r="L32" s="13">
        <v>1.6043360546000002E-2</v>
      </c>
      <c r="M32" s="61">
        <v>5.7675991799999995E-4</v>
      </c>
    </row>
    <row r="33" spans="2:13" ht="12.75" customHeight="1" x14ac:dyDescent="0.2">
      <c r="B33" s="57" t="s">
        <v>938</v>
      </c>
      <c r="C33" s="14" t="s">
        <v>939</v>
      </c>
      <c r="D33" s="14" t="s">
        <v>864</v>
      </c>
      <c r="E33" s="21">
        <v>994</v>
      </c>
      <c r="F33" s="14" t="s">
        <v>774</v>
      </c>
      <c r="G33" s="14" t="s">
        <v>50</v>
      </c>
      <c r="H33" s="23">
        <v>260624.26</v>
      </c>
      <c r="I33" s="23">
        <v>128.77789999999999</v>
      </c>
      <c r="J33" s="23">
        <v>1217.3171299999999</v>
      </c>
      <c r="K33" s="13">
        <v>1.8919989099999999E-4</v>
      </c>
      <c r="L33" s="13">
        <v>1.559268737E-2</v>
      </c>
      <c r="M33" s="61">
        <v>5.6055818699999997E-4</v>
      </c>
    </row>
    <row r="34" spans="2:13" ht="12.75" customHeight="1" x14ac:dyDescent="0.2">
      <c r="B34" s="57" t="s">
        <v>940</v>
      </c>
      <c r="C34" s="14" t="s">
        <v>941</v>
      </c>
      <c r="D34" s="14" t="s">
        <v>864</v>
      </c>
      <c r="E34" s="21">
        <v>803</v>
      </c>
      <c r="F34" s="14" t="s">
        <v>942</v>
      </c>
      <c r="G34" s="14" t="s">
        <v>50</v>
      </c>
      <c r="H34" s="23">
        <v>196986.16</v>
      </c>
      <c r="I34" s="23">
        <v>228.44200000000001</v>
      </c>
      <c r="J34" s="23">
        <v>1632.1468199999999</v>
      </c>
      <c r="K34" s="13">
        <v>2.8070527230000001E-3</v>
      </c>
      <c r="L34" s="13">
        <v>2.0906265491000001E-2</v>
      </c>
      <c r="M34" s="61">
        <v>7.5158168700000005E-4</v>
      </c>
    </row>
    <row r="35" spans="2:13" ht="12.75" customHeight="1" x14ac:dyDescent="0.2">
      <c r="B35" s="57" t="s">
        <v>943</v>
      </c>
      <c r="C35" s="14" t="s">
        <v>944</v>
      </c>
      <c r="D35" s="14" t="s">
        <v>864</v>
      </c>
      <c r="E35" s="21">
        <v>994</v>
      </c>
      <c r="F35" s="14" t="s">
        <v>195</v>
      </c>
      <c r="G35" s="14" t="s">
        <v>50</v>
      </c>
      <c r="H35" s="23">
        <v>2200000</v>
      </c>
      <c r="I35" s="23">
        <v>100</v>
      </c>
      <c r="J35" s="23">
        <v>7979.4</v>
      </c>
      <c r="K35" s="13">
        <v>1.9819819818999999E-2</v>
      </c>
      <c r="L35" s="13">
        <v>0.10220860820700001</v>
      </c>
      <c r="M35" s="61">
        <v>3.6744065189999999E-3</v>
      </c>
    </row>
    <row r="36" spans="2:13" ht="12.75" customHeight="1" x14ac:dyDescent="0.2">
      <c r="B36" s="57" t="s">
        <v>945</v>
      </c>
      <c r="C36" s="14" t="s">
        <v>946</v>
      </c>
      <c r="D36" s="14" t="s">
        <v>864</v>
      </c>
      <c r="E36" s="21">
        <v>994</v>
      </c>
      <c r="F36" s="14" t="s">
        <v>657</v>
      </c>
      <c r="G36" s="14" t="s">
        <v>50</v>
      </c>
      <c r="H36" s="23">
        <v>3595.03</v>
      </c>
      <c r="I36" s="23">
        <v>6908.0465000000004</v>
      </c>
      <c r="J36" s="23">
        <v>900.75219000000004</v>
      </c>
      <c r="K36" s="13">
        <v>1.4174923803000001E-2</v>
      </c>
      <c r="L36" s="13">
        <v>1.1537788263999999E-2</v>
      </c>
      <c r="M36" s="61">
        <v>4.1478428400000002E-4</v>
      </c>
    </row>
    <row r="37" spans="2:13" ht="12.75" customHeight="1" x14ac:dyDescent="0.2">
      <c r="B37" s="57" t="s">
        <v>947</v>
      </c>
      <c r="C37" s="14" t="s">
        <v>948</v>
      </c>
      <c r="D37" s="14" t="s">
        <v>864</v>
      </c>
      <c r="E37" s="21">
        <v>994</v>
      </c>
      <c r="F37" s="14" t="s">
        <v>657</v>
      </c>
      <c r="G37" s="14" t="s">
        <v>50</v>
      </c>
      <c r="H37" s="23">
        <v>129850.23</v>
      </c>
      <c r="I37" s="23">
        <v>458.00839999999999</v>
      </c>
      <c r="J37" s="23">
        <v>2157.0674300000001</v>
      </c>
      <c r="K37" s="13">
        <v>8.4931216800000005E-4</v>
      </c>
      <c r="L37" s="13">
        <v>2.7630004739999998E-2</v>
      </c>
      <c r="M37" s="61">
        <v>9.9330057699999999E-4</v>
      </c>
    </row>
    <row r="38" spans="2:13" ht="12.75" customHeight="1" x14ac:dyDescent="0.2">
      <c r="B38" s="57" t="s">
        <v>949</v>
      </c>
      <c r="C38" s="14" t="s">
        <v>950</v>
      </c>
      <c r="D38" s="14" t="s">
        <v>864</v>
      </c>
      <c r="E38" s="21">
        <v>999</v>
      </c>
      <c r="F38" s="14" t="s">
        <v>657</v>
      </c>
      <c r="G38" s="14" t="s">
        <v>50</v>
      </c>
      <c r="H38" s="23">
        <v>32971.870000000003</v>
      </c>
      <c r="I38" s="23">
        <v>1711</v>
      </c>
      <c r="J38" s="23">
        <v>2046.16732</v>
      </c>
      <c r="K38" s="13">
        <v>2.4784982499999997E-4</v>
      </c>
      <c r="L38" s="13">
        <v>2.6209478649000001E-2</v>
      </c>
      <c r="M38" s="61">
        <v>9.42232566E-4</v>
      </c>
    </row>
    <row r="39" spans="2:13" ht="12.75" customHeight="1" x14ac:dyDescent="0.2">
      <c r="B39" s="57" t="s">
        <v>951</v>
      </c>
      <c r="C39" s="14" t="s">
        <v>952</v>
      </c>
      <c r="D39" s="14" t="s">
        <v>864</v>
      </c>
      <c r="E39" s="21">
        <v>994</v>
      </c>
      <c r="F39" s="14" t="s">
        <v>657</v>
      </c>
      <c r="G39" s="14" t="s">
        <v>50</v>
      </c>
      <c r="H39" s="23">
        <v>47993.8</v>
      </c>
      <c r="I39" s="23">
        <v>1948.9755</v>
      </c>
      <c r="J39" s="23">
        <v>3392.65011</v>
      </c>
      <c r="K39" s="13">
        <v>3.2407387699999999E-4</v>
      </c>
      <c r="L39" s="13">
        <v>4.3456656624999999E-2</v>
      </c>
      <c r="M39" s="61">
        <v>1.5622698050000001E-3</v>
      </c>
    </row>
    <row r="40" spans="2:13" ht="12.75" customHeight="1" x14ac:dyDescent="0.2">
      <c r="B40" s="57" t="s">
        <v>953</v>
      </c>
      <c r="C40" s="14" t="s">
        <v>954</v>
      </c>
      <c r="D40" s="14" t="s">
        <v>864</v>
      </c>
      <c r="E40" s="21">
        <v>994</v>
      </c>
      <c r="F40" s="14" t="s">
        <v>657</v>
      </c>
      <c r="G40" s="14" t="s">
        <v>50</v>
      </c>
      <c r="H40" s="23">
        <v>301717</v>
      </c>
      <c r="I40" s="23">
        <v>93</v>
      </c>
      <c r="J40" s="23">
        <v>1017.72463</v>
      </c>
      <c r="K40" s="13">
        <v>1.71375254E-3</v>
      </c>
      <c r="L40" s="13">
        <v>1.3036095191E-2</v>
      </c>
      <c r="M40" s="61">
        <v>4.6864852099999998E-4</v>
      </c>
    </row>
    <row r="41" spans="2:13" ht="12.75" customHeight="1" x14ac:dyDescent="0.2">
      <c r="B41" s="57" t="s">
        <v>955</v>
      </c>
      <c r="C41" s="14" t="s">
        <v>956</v>
      </c>
      <c r="D41" s="14" t="s">
        <v>864</v>
      </c>
      <c r="E41" s="21">
        <v>994</v>
      </c>
      <c r="F41" s="14" t="s">
        <v>657</v>
      </c>
      <c r="G41" s="14" t="s">
        <v>50</v>
      </c>
      <c r="H41" s="23">
        <v>138185.51999999999</v>
      </c>
      <c r="I41" s="23">
        <v>93</v>
      </c>
      <c r="J41" s="23">
        <v>466.11496</v>
      </c>
      <c r="K41" s="13">
        <v>3.0235943800000002E-4</v>
      </c>
      <c r="L41" s="13">
        <v>5.9704941879999999E-3</v>
      </c>
      <c r="M41" s="61">
        <v>2.14639678E-4</v>
      </c>
    </row>
    <row r="42" spans="2:13" x14ac:dyDescent="0.2">
      <c r="B42" s="57" t="s">
        <v>957</v>
      </c>
      <c r="C42" s="14" t="s">
        <v>958</v>
      </c>
      <c r="D42" s="14" t="s">
        <v>864</v>
      </c>
      <c r="E42" s="21">
        <v>994</v>
      </c>
      <c r="F42" s="14" t="s">
        <v>657</v>
      </c>
      <c r="G42" s="14" t="s">
        <v>50</v>
      </c>
      <c r="H42" s="23">
        <v>468965.51</v>
      </c>
      <c r="I42" s="23">
        <v>93</v>
      </c>
      <c r="J42" s="23">
        <v>1581.8722499999999</v>
      </c>
      <c r="K42" s="13">
        <v>1.770011587E-3</v>
      </c>
      <c r="L42" s="13">
        <v>2.0262295539999999E-2</v>
      </c>
      <c r="M42" s="61">
        <v>7.2843092299999996E-4</v>
      </c>
    </row>
    <row r="43" spans="2:13" x14ac:dyDescent="0.2">
      <c r="B43" s="57" t="s">
        <v>959</v>
      </c>
      <c r="C43" s="14" t="s">
        <v>960</v>
      </c>
      <c r="D43" s="14" t="s">
        <v>864</v>
      </c>
      <c r="E43" s="21">
        <v>994</v>
      </c>
      <c r="F43" s="14" t="s">
        <v>664</v>
      </c>
      <c r="G43" s="14" t="s">
        <v>50</v>
      </c>
      <c r="H43" s="23">
        <v>32015.35</v>
      </c>
      <c r="I43" s="23">
        <v>1056.3447000000001</v>
      </c>
      <c r="J43" s="23">
        <v>1226.6240299999999</v>
      </c>
      <c r="K43" s="13">
        <v>1.563285922E-3</v>
      </c>
      <c r="L43" s="13">
        <v>1.5711900005000001E-2</v>
      </c>
      <c r="M43" s="61">
        <v>5.6484388900000001E-4</v>
      </c>
    </row>
    <row r="44" spans="2:13" x14ac:dyDescent="0.2">
      <c r="B44" s="56" t="s">
        <v>961</v>
      </c>
      <c r="C44" s="53" t="s">
        <v>1312</v>
      </c>
      <c r="D44" s="53" t="s">
        <v>1312</v>
      </c>
      <c r="E44" s="53" t="s">
        <v>1312</v>
      </c>
      <c r="F44" s="53" t="s">
        <v>1312</v>
      </c>
      <c r="G44" s="53" t="s">
        <v>1312</v>
      </c>
      <c r="H44" s="53" t="s">
        <v>1312</v>
      </c>
      <c r="I44" s="53" t="s">
        <v>1312</v>
      </c>
      <c r="J44" s="22">
        <v>16279.586439999999</v>
      </c>
      <c r="K44" s="53" t="s">
        <v>1312</v>
      </c>
      <c r="L44" s="20">
        <v>0.20852618896399999</v>
      </c>
      <c r="M44" s="60">
        <v>7.4965308860000003E-3</v>
      </c>
    </row>
    <row r="45" spans="2:13" x14ac:dyDescent="0.2">
      <c r="B45" s="57" t="s">
        <v>962</v>
      </c>
      <c r="C45" s="14" t="s">
        <v>963</v>
      </c>
      <c r="D45" s="14" t="s">
        <v>864</v>
      </c>
      <c r="E45" s="21">
        <v>994</v>
      </c>
      <c r="F45" s="14" t="s">
        <v>650</v>
      </c>
      <c r="G45" s="14" t="s">
        <v>50</v>
      </c>
      <c r="H45" s="23">
        <v>177857.14</v>
      </c>
      <c r="I45" s="23">
        <v>100</v>
      </c>
      <c r="J45" s="23">
        <v>645.08785</v>
      </c>
      <c r="K45" s="13">
        <v>3.399295234E-3</v>
      </c>
      <c r="L45" s="13">
        <v>8.2629685589999998E-3</v>
      </c>
      <c r="M45" s="61">
        <v>2.9705429000000003E-4</v>
      </c>
    </row>
    <row r="46" spans="2:13" x14ac:dyDescent="0.2">
      <c r="B46" s="57" t="s">
        <v>964</v>
      </c>
      <c r="C46" s="14" t="s">
        <v>965</v>
      </c>
      <c r="D46" s="14" t="s">
        <v>864</v>
      </c>
      <c r="E46" s="21">
        <v>994</v>
      </c>
      <c r="F46" s="14" t="s">
        <v>650</v>
      </c>
      <c r="G46" s="14" t="s">
        <v>50</v>
      </c>
      <c r="H46" s="23">
        <v>3481.95</v>
      </c>
      <c r="I46" s="23">
        <v>17223</v>
      </c>
      <c r="J46" s="23">
        <v>2175.0982899999999</v>
      </c>
      <c r="K46" s="13">
        <v>3.8545486330690899E-5</v>
      </c>
      <c r="L46" s="13">
        <v>2.7860963095999999E-2</v>
      </c>
      <c r="M46" s="61">
        <v>1.001603546E-3</v>
      </c>
    </row>
    <row r="47" spans="2:13" x14ac:dyDescent="0.2">
      <c r="B47" s="57" t="s">
        <v>966</v>
      </c>
      <c r="C47" s="14" t="s">
        <v>967</v>
      </c>
      <c r="D47" s="14" t="s">
        <v>864</v>
      </c>
      <c r="E47" s="21">
        <v>995</v>
      </c>
      <c r="F47" s="14" t="s">
        <v>689</v>
      </c>
      <c r="G47" s="14" t="s">
        <v>50</v>
      </c>
      <c r="H47" s="23">
        <v>42289</v>
      </c>
      <c r="I47" s="23">
        <v>2500</v>
      </c>
      <c r="J47" s="23">
        <v>3834.5550699999999</v>
      </c>
      <c r="K47" s="13">
        <v>1.33634528477397E-6</v>
      </c>
      <c r="L47" s="13">
        <v>4.9117043486000003E-2</v>
      </c>
      <c r="M47" s="61">
        <v>1.765761103E-3</v>
      </c>
    </row>
    <row r="48" spans="2:13" x14ac:dyDescent="0.2">
      <c r="B48" s="57" t="s">
        <v>968</v>
      </c>
      <c r="C48" s="14" t="s">
        <v>969</v>
      </c>
      <c r="D48" s="14" t="s">
        <v>864</v>
      </c>
      <c r="E48" s="21">
        <v>994</v>
      </c>
      <c r="F48" s="14" t="s">
        <v>654</v>
      </c>
      <c r="G48" s="14" t="s">
        <v>50</v>
      </c>
      <c r="H48" s="23">
        <v>800116.42</v>
      </c>
      <c r="I48" s="23">
        <v>45.826700000000002</v>
      </c>
      <c r="J48" s="23">
        <v>1329.90103</v>
      </c>
      <c r="K48" s="13">
        <v>1.9176666562000001E-2</v>
      </c>
      <c r="L48" s="13">
        <v>1.7034781227000001E-2</v>
      </c>
      <c r="M48" s="61">
        <v>6.1240155999999998E-4</v>
      </c>
    </row>
    <row r="49" spans="2:13" x14ac:dyDescent="0.2">
      <c r="B49" s="57" t="s">
        <v>970</v>
      </c>
      <c r="C49" s="14" t="s">
        <v>971</v>
      </c>
      <c r="D49" s="14" t="s">
        <v>864</v>
      </c>
      <c r="E49" s="21">
        <v>999</v>
      </c>
      <c r="F49" s="14" t="s">
        <v>654</v>
      </c>
      <c r="G49" s="14" t="s">
        <v>50</v>
      </c>
      <c r="H49" s="23">
        <v>102142.86</v>
      </c>
      <c r="I49" s="23">
        <v>66.666700000000006</v>
      </c>
      <c r="J49" s="23">
        <v>246.98156</v>
      </c>
      <c r="K49" s="13">
        <v>1.9176665576E-2</v>
      </c>
      <c r="L49" s="13">
        <v>3.1636014610000002E-3</v>
      </c>
      <c r="M49" s="61">
        <v>1.1373168999999999E-4</v>
      </c>
    </row>
    <row r="50" spans="2:13" x14ac:dyDescent="0.2">
      <c r="B50" s="57" t="s">
        <v>972</v>
      </c>
      <c r="C50" s="14" t="s">
        <v>973</v>
      </c>
      <c r="D50" s="14" t="s">
        <v>864</v>
      </c>
      <c r="E50" s="21">
        <v>994</v>
      </c>
      <c r="F50" s="14" t="s">
        <v>657</v>
      </c>
      <c r="G50" s="14" t="s">
        <v>50</v>
      </c>
      <c r="H50" s="23">
        <v>5359.95</v>
      </c>
      <c r="I50" s="23">
        <v>11512</v>
      </c>
      <c r="J50" s="23">
        <v>2237.9948100000001</v>
      </c>
      <c r="K50" s="13">
        <v>2.0749409059999998E-3</v>
      </c>
      <c r="L50" s="13">
        <v>2.8666608353999999E-2</v>
      </c>
      <c r="M50" s="61">
        <v>1.0305665480000001E-3</v>
      </c>
    </row>
    <row r="51" spans="2:13" x14ac:dyDescent="0.2">
      <c r="B51" s="57" t="s">
        <v>974</v>
      </c>
      <c r="C51" s="14" t="s">
        <v>975</v>
      </c>
      <c r="D51" s="14" t="s">
        <v>864</v>
      </c>
      <c r="E51" s="21">
        <v>993</v>
      </c>
      <c r="F51" s="14" t="s">
        <v>664</v>
      </c>
      <c r="G51" s="14" t="s">
        <v>50</v>
      </c>
      <c r="H51" s="23">
        <v>102582.86</v>
      </c>
      <c r="I51" s="23">
        <v>878.7</v>
      </c>
      <c r="J51" s="23">
        <v>3269.3618099999999</v>
      </c>
      <c r="K51" s="13">
        <v>9.9555553799999998E-4</v>
      </c>
      <c r="L51" s="13">
        <v>4.1877449472999997E-2</v>
      </c>
      <c r="M51" s="61">
        <v>1.505497199E-3</v>
      </c>
    </row>
    <row r="52" spans="2:13" x14ac:dyDescent="0.2">
      <c r="B52" s="57" t="s">
        <v>976</v>
      </c>
      <c r="C52" s="14" t="s">
        <v>977</v>
      </c>
      <c r="D52" s="14" t="s">
        <v>864</v>
      </c>
      <c r="E52" s="21">
        <v>994</v>
      </c>
      <c r="F52" s="14" t="s">
        <v>664</v>
      </c>
      <c r="G52" s="14" t="s">
        <v>50</v>
      </c>
      <c r="H52" s="23">
        <v>25630.76</v>
      </c>
      <c r="I52" s="23">
        <v>141</v>
      </c>
      <c r="J52" s="23">
        <v>131.07749999999999</v>
      </c>
      <c r="K52" s="13">
        <v>1.4544213580000001E-3</v>
      </c>
      <c r="L52" s="13">
        <v>1.678979477E-3</v>
      </c>
      <c r="M52" s="61">
        <v>6.0359428101702799E-5</v>
      </c>
    </row>
    <row r="53" spans="2:13" ht="13.5" thickBot="1" x14ac:dyDescent="0.25">
      <c r="B53" s="57" t="s">
        <v>978</v>
      </c>
      <c r="C53" s="14" t="s">
        <v>979</v>
      </c>
      <c r="D53" s="14" t="s">
        <v>864</v>
      </c>
      <c r="E53" s="21">
        <v>994</v>
      </c>
      <c r="F53" s="14" t="s">
        <v>980</v>
      </c>
      <c r="G53" s="14" t="s">
        <v>50</v>
      </c>
      <c r="H53" s="23">
        <v>74804.539999999994</v>
      </c>
      <c r="I53" s="23">
        <v>333.31</v>
      </c>
      <c r="J53" s="23">
        <v>904.32357999999999</v>
      </c>
      <c r="K53" s="13">
        <v>8.1838743877430396E-5</v>
      </c>
      <c r="L53" s="13">
        <v>1.1583534410999999E-2</v>
      </c>
      <c r="M53" s="61">
        <v>4.1642886100000002E-4</v>
      </c>
    </row>
    <row r="54" spans="2:13" x14ac:dyDescent="0.2">
      <c r="B54" s="71" t="s">
        <v>962</v>
      </c>
      <c r="C54" s="72" t="s">
        <v>981</v>
      </c>
      <c r="D54" s="72" t="s">
        <v>864</v>
      </c>
      <c r="E54" s="78">
        <v>999</v>
      </c>
      <c r="F54" s="72" t="s">
        <v>980</v>
      </c>
      <c r="G54" s="72" t="s">
        <v>50</v>
      </c>
      <c r="H54" s="73">
        <v>249015.18</v>
      </c>
      <c r="I54" s="73">
        <v>166.65649999999999</v>
      </c>
      <c r="J54" s="73">
        <v>1505.2049400000001</v>
      </c>
      <c r="K54" s="74">
        <v>3.4382927649999999E-3</v>
      </c>
      <c r="L54" s="74">
        <v>1.9280259415999999E-2</v>
      </c>
      <c r="M54" s="75">
        <v>6.9312665600000005E-4</v>
      </c>
    </row>
    <row r="55" spans="2:13" ht="12.75" hidden="1" customHeight="1" x14ac:dyDescent="0.2"/>
    <row r="56" spans="2:13" ht="12.75" hidden="1" customHeight="1" x14ac:dyDescent="0.2"/>
    <row r="57" spans="2:13" ht="12.75" hidden="1" customHeight="1" x14ac:dyDescent="0.2"/>
    <row r="58" spans="2:13" ht="12.75" hidden="1" customHeight="1" x14ac:dyDescent="0.2"/>
    <row r="59" spans="2:13" ht="12.75" hidden="1" customHeight="1" x14ac:dyDescent="0.2"/>
    <row r="60" spans="2:13" ht="12.75" hidden="1" customHeight="1" x14ac:dyDescent="0.2"/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3.7109375" bestFit="1" customWidth="1"/>
    <col min="7" max="7" width="10.85546875" customWidth="1"/>
    <col min="8" max="8" width="1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12537</v>
      </c>
    </row>
    <row r="5" spans="2:11" ht="12.75" customHeight="1" x14ac:dyDescent="0.2"/>
    <row r="6" spans="2:11" ht="12.75" customHeight="1" thickBot="1" x14ac:dyDescent="0.25">
      <c r="B6" s="62" t="s">
        <v>982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</row>
    <row r="7" spans="2:11" ht="12.75" customHeight="1" thickBot="1" x14ac:dyDescent="0.25">
      <c r="B7" s="70" t="s">
        <v>983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</row>
    <row r="8" spans="2:11" ht="12.75" customHeight="1" x14ac:dyDescent="0.2">
      <c r="B8" s="55" t="s">
        <v>71</v>
      </c>
      <c r="C8" s="4" t="s">
        <v>72</v>
      </c>
      <c r="D8" s="4" t="s">
        <v>76</v>
      </c>
      <c r="E8" s="4" t="s">
        <v>136</v>
      </c>
      <c r="F8" s="4" t="s">
        <v>138</v>
      </c>
      <c r="G8" s="4" t="s">
        <v>139</v>
      </c>
      <c r="H8" s="4" t="s">
        <v>9</v>
      </c>
      <c r="I8" s="4" t="s">
        <v>141</v>
      </c>
      <c r="J8" s="4" t="s">
        <v>80</v>
      </c>
      <c r="K8" s="58" t="s">
        <v>206</v>
      </c>
    </row>
    <row r="9" spans="2:11" ht="12.75" customHeight="1" x14ac:dyDescent="0.2">
      <c r="B9" s="66" t="s">
        <v>1312</v>
      </c>
      <c r="C9" s="52" t="s">
        <v>1312</v>
      </c>
      <c r="D9" s="52" t="s">
        <v>1312</v>
      </c>
      <c r="E9" s="6" t="s">
        <v>143</v>
      </c>
      <c r="F9" s="6" t="s">
        <v>145</v>
      </c>
      <c r="G9" s="6" t="s">
        <v>146</v>
      </c>
      <c r="H9" s="6" t="s">
        <v>11</v>
      </c>
      <c r="I9" s="6" t="s">
        <v>12</v>
      </c>
      <c r="J9" s="6" t="s">
        <v>12</v>
      </c>
      <c r="K9" s="59" t="s">
        <v>12</v>
      </c>
    </row>
    <row r="10" spans="2:11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984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22">
        <v>111448.43061</v>
      </c>
      <c r="I11" s="53" t="s">
        <v>1312</v>
      </c>
      <c r="J11" s="20">
        <v>1</v>
      </c>
      <c r="K11" s="60">
        <v>5.1320505306999997E-2</v>
      </c>
    </row>
    <row r="12" spans="2:11" ht="12.75" customHeight="1" x14ac:dyDescent="0.2">
      <c r="B12" s="56" t="s">
        <v>985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22">
        <v>11228.43038</v>
      </c>
      <c r="I12" s="53" t="s">
        <v>1312</v>
      </c>
      <c r="J12" s="20">
        <v>0.10075000893699999</v>
      </c>
      <c r="K12" s="60">
        <v>5.1705413680000001E-3</v>
      </c>
    </row>
    <row r="13" spans="2:11" ht="12.75" customHeight="1" x14ac:dyDescent="0.2">
      <c r="B13" s="56" t="s">
        <v>986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22">
        <v>5253.8614299999999</v>
      </c>
      <c r="I13" s="53" t="s">
        <v>1312</v>
      </c>
      <c r="J13" s="20">
        <v>4.7141636729999999E-2</v>
      </c>
      <c r="K13" s="60">
        <v>2.4193326179999999E-3</v>
      </c>
    </row>
    <row r="14" spans="2:11" ht="12.75" customHeight="1" x14ac:dyDescent="0.2">
      <c r="B14" s="57" t="s">
        <v>987</v>
      </c>
      <c r="C14" s="14" t="s">
        <v>988</v>
      </c>
      <c r="D14" s="14" t="s">
        <v>50</v>
      </c>
      <c r="E14" s="26">
        <v>44487</v>
      </c>
      <c r="F14" s="23">
        <v>337500</v>
      </c>
      <c r="G14" s="23">
        <v>97.458600000000004</v>
      </c>
      <c r="H14" s="23">
        <v>1193.0029</v>
      </c>
      <c r="I14" s="13">
        <v>4.17879031E-4</v>
      </c>
      <c r="J14" s="13">
        <v>1.0704528483999999E-2</v>
      </c>
      <c r="K14" s="61">
        <v>5.4936180999999996E-4</v>
      </c>
    </row>
    <row r="15" spans="2:11" ht="12.75" customHeight="1" x14ac:dyDescent="0.2">
      <c r="B15" s="57" t="s">
        <v>989</v>
      </c>
      <c r="C15" s="14" t="s">
        <v>990</v>
      </c>
      <c r="D15" s="14" t="s">
        <v>50</v>
      </c>
      <c r="E15" s="26">
        <v>44783</v>
      </c>
      <c r="F15" s="23">
        <v>182721</v>
      </c>
      <c r="G15" s="23">
        <v>124.98399999999999</v>
      </c>
      <c r="H15" s="23">
        <v>828.30529999999999</v>
      </c>
      <c r="I15" s="13">
        <v>1.6149341703999998E-2</v>
      </c>
      <c r="J15" s="13">
        <v>7.4321845129999998E-3</v>
      </c>
      <c r="K15" s="61">
        <v>3.8142346400000003E-4</v>
      </c>
    </row>
    <row r="16" spans="2:11" ht="12.75" customHeight="1" x14ac:dyDescent="0.2">
      <c r="B16" s="57" t="s">
        <v>991</v>
      </c>
      <c r="C16" s="14" t="s">
        <v>992</v>
      </c>
      <c r="D16" s="14" t="s">
        <v>50</v>
      </c>
      <c r="E16" s="26">
        <v>44426</v>
      </c>
      <c r="F16" s="23">
        <v>850000</v>
      </c>
      <c r="G16" s="23">
        <v>104.8526</v>
      </c>
      <c r="H16" s="23">
        <v>3232.55323</v>
      </c>
      <c r="I16" s="13">
        <v>4.0865384300000003E-4</v>
      </c>
      <c r="J16" s="13">
        <v>2.9004923732000001E-2</v>
      </c>
      <c r="K16" s="61">
        <v>1.4885473419999999E-3</v>
      </c>
    </row>
    <row r="17" spans="2:11" ht="12.75" customHeight="1" x14ac:dyDescent="0.2">
      <c r="B17" s="56" t="s">
        <v>993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53" t="s">
        <v>1312</v>
      </c>
      <c r="J17" s="53" t="s">
        <v>1312</v>
      </c>
      <c r="K17" s="67" t="s">
        <v>1312</v>
      </c>
    </row>
    <row r="18" spans="2:11" ht="12.75" customHeight="1" x14ac:dyDescent="0.2">
      <c r="B18" s="56" t="s">
        <v>994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67" t="s">
        <v>1312</v>
      </c>
    </row>
    <row r="19" spans="2:11" ht="12.75" customHeight="1" x14ac:dyDescent="0.2">
      <c r="B19" s="56" t="s">
        <v>995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22">
        <v>5974.5689499999999</v>
      </c>
      <c r="I19" s="53" t="s">
        <v>1312</v>
      </c>
      <c r="J19" s="20">
        <v>5.3608372206000003E-2</v>
      </c>
      <c r="K19" s="60">
        <v>2.7512087499999998E-3</v>
      </c>
    </row>
    <row r="20" spans="2:11" ht="12.75" customHeight="1" x14ac:dyDescent="0.2">
      <c r="B20" s="57" t="s">
        <v>996</v>
      </c>
      <c r="C20" s="14" t="s">
        <v>997</v>
      </c>
      <c r="D20" s="14" t="s">
        <v>50</v>
      </c>
      <c r="E20" s="26">
        <v>44581</v>
      </c>
      <c r="F20" s="23">
        <v>111350.64</v>
      </c>
      <c r="G20" s="23">
        <v>51.335500000000003</v>
      </c>
      <c r="H20" s="23">
        <v>207.32804999999999</v>
      </c>
      <c r="I20" s="13">
        <v>2.1703379400000002E-3</v>
      </c>
      <c r="J20" s="13">
        <v>1.860304796E-3</v>
      </c>
      <c r="K20" s="61">
        <v>9.5471782170404801E-5</v>
      </c>
    </row>
    <row r="21" spans="2:11" ht="12.75" customHeight="1" x14ac:dyDescent="0.2">
      <c r="B21" s="57" t="s">
        <v>998</v>
      </c>
      <c r="C21" s="14" t="s">
        <v>999</v>
      </c>
      <c r="D21" s="14" t="s">
        <v>49</v>
      </c>
      <c r="E21" s="26">
        <v>44782</v>
      </c>
      <c r="F21" s="23">
        <v>896115</v>
      </c>
      <c r="G21" s="23">
        <v>99.987799999999993</v>
      </c>
      <c r="H21" s="23">
        <v>896.00567000000001</v>
      </c>
      <c r="I21" s="13">
        <v>1.6002053285000001E-2</v>
      </c>
      <c r="J21" s="13">
        <v>8.0396436719999999E-3</v>
      </c>
      <c r="K21" s="61">
        <v>4.12598575E-4</v>
      </c>
    </row>
    <row r="22" spans="2:11" ht="12.75" customHeight="1" x14ac:dyDescent="0.2">
      <c r="B22" s="57" t="s">
        <v>1000</v>
      </c>
      <c r="C22" s="14" t="s">
        <v>1001</v>
      </c>
      <c r="D22" s="14" t="s">
        <v>50</v>
      </c>
      <c r="E22" s="26">
        <v>44452</v>
      </c>
      <c r="F22" s="23">
        <v>921692.85</v>
      </c>
      <c r="G22" s="23">
        <v>101.12439999999999</v>
      </c>
      <c r="H22" s="23">
        <v>3380.5684299999998</v>
      </c>
      <c r="I22" s="13">
        <v>1.5468668020000001E-3</v>
      </c>
      <c r="J22" s="13">
        <v>3.0333028572000001E-2</v>
      </c>
      <c r="K22" s="61">
        <v>1.556706353E-3</v>
      </c>
    </row>
    <row r="23" spans="2:11" ht="12.75" customHeight="1" x14ac:dyDescent="0.2">
      <c r="B23" s="57" t="s">
        <v>1002</v>
      </c>
      <c r="C23" s="14" t="s">
        <v>1003</v>
      </c>
      <c r="D23" s="14" t="s">
        <v>49</v>
      </c>
      <c r="E23" s="26">
        <v>44955</v>
      </c>
      <c r="F23" s="23">
        <v>1400000</v>
      </c>
      <c r="G23" s="23">
        <v>106.47620000000001</v>
      </c>
      <c r="H23" s="23">
        <v>1490.6668</v>
      </c>
      <c r="I23" s="13">
        <v>2.2881249979999998E-3</v>
      </c>
      <c r="J23" s="13">
        <v>1.3375395165E-2</v>
      </c>
      <c r="K23" s="61">
        <v>6.8643203800000001E-4</v>
      </c>
    </row>
    <row r="24" spans="2:11" ht="12.75" customHeight="1" x14ac:dyDescent="0.2">
      <c r="B24" s="56" t="s">
        <v>1004</v>
      </c>
      <c r="C24" s="53" t="s">
        <v>1312</v>
      </c>
      <c r="D24" s="53" t="s">
        <v>1312</v>
      </c>
      <c r="E24" s="53" t="s">
        <v>1312</v>
      </c>
      <c r="F24" s="53" t="s">
        <v>1312</v>
      </c>
      <c r="G24" s="53" t="s">
        <v>1312</v>
      </c>
      <c r="H24" s="22">
        <v>100220.00023000001</v>
      </c>
      <c r="I24" s="53" t="s">
        <v>1312</v>
      </c>
      <c r="J24" s="20">
        <v>0.89924999106199999</v>
      </c>
      <c r="K24" s="60">
        <v>4.6149963938999998E-2</v>
      </c>
    </row>
    <row r="25" spans="2:11" ht="12.75" customHeight="1" x14ac:dyDescent="0.2">
      <c r="B25" s="56" t="s">
        <v>1005</v>
      </c>
      <c r="C25" s="53" t="s">
        <v>1312</v>
      </c>
      <c r="D25" s="53" t="s">
        <v>1312</v>
      </c>
      <c r="E25" s="53" t="s">
        <v>1312</v>
      </c>
      <c r="F25" s="53" t="s">
        <v>1312</v>
      </c>
      <c r="G25" s="53" t="s">
        <v>1312</v>
      </c>
      <c r="H25" s="22">
        <v>15638.191629999999</v>
      </c>
      <c r="I25" s="53" t="s">
        <v>1312</v>
      </c>
      <c r="J25" s="20">
        <v>0.14031773748900001</v>
      </c>
      <c r="K25" s="60">
        <v>7.2011771910000001E-3</v>
      </c>
    </row>
    <row r="26" spans="2:11" ht="12.75" customHeight="1" x14ac:dyDescent="0.2">
      <c r="B26" s="57" t="s">
        <v>1006</v>
      </c>
      <c r="C26" s="14" t="s">
        <v>1007</v>
      </c>
      <c r="D26" s="14" t="s">
        <v>50</v>
      </c>
      <c r="E26" s="26">
        <v>44257</v>
      </c>
      <c r="F26" s="23">
        <v>496685.23</v>
      </c>
      <c r="G26" s="23">
        <v>122.5587</v>
      </c>
      <c r="H26" s="23">
        <v>2207.8672000000001</v>
      </c>
      <c r="I26" s="13">
        <v>9.46067104E-4</v>
      </c>
      <c r="J26" s="13">
        <v>1.9810662095999999E-2</v>
      </c>
      <c r="K26" s="61">
        <v>1.016693189E-3</v>
      </c>
    </row>
    <row r="27" spans="2:11" ht="12.75" customHeight="1" x14ac:dyDescent="0.2">
      <c r="B27" s="57" t="s">
        <v>1008</v>
      </c>
      <c r="C27" s="14" t="s">
        <v>1009</v>
      </c>
      <c r="D27" s="14" t="s">
        <v>50</v>
      </c>
      <c r="E27" s="26">
        <v>44707</v>
      </c>
      <c r="F27" s="23">
        <v>522500</v>
      </c>
      <c r="G27" s="23">
        <v>102.4601</v>
      </c>
      <c r="H27" s="23">
        <v>1941.7290399999999</v>
      </c>
      <c r="I27" s="53" t="s">
        <v>1312</v>
      </c>
      <c r="J27" s="13">
        <v>1.7422668307999999E-2</v>
      </c>
      <c r="K27" s="61">
        <v>8.9414014099999995E-4</v>
      </c>
    </row>
    <row r="28" spans="2:11" ht="12.75" customHeight="1" x14ac:dyDescent="0.2">
      <c r="B28" s="57" t="s">
        <v>1010</v>
      </c>
      <c r="C28" s="14" t="s">
        <v>1011</v>
      </c>
      <c r="D28" s="14" t="s">
        <v>50</v>
      </c>
      <c r="E28" s="26">
        <v>44263</v>
      </c>
      <c r="F28" s="23">
        <v>820895.52</v>
      </c>
      <c r="G28" s="23">
        <v>63.973300000000002</v>
      </c>
      <c r="H28" s="23">
        <v>1904.7333900000001</v>
      </c>
      <c r="I28" s="13">
        <v>6.0571346230000002E-3</v>
      </c>
      <c r="J28" s="13">
        <v>1.7090715225999999E-2</v>
      </c>
      <c r="K28" s="61">
        <v>8.7710414099999995E-4</v>
      </c>
    </row>
    <row r="29" spans="2:11" ht="12.75" customHeight="1" x14ac:dyDescent="0.2">
      <c r="B29" s="57" t="s">
        <v>1012</v>
      </c>
      <c r="C29" s="14" t="s">
        <v>1013</v>
      </c>
      <c r="D29" s="14" t="s">
        <v>50</v>
      </c>
      <c r="E29" s="26">
        <v>44812</v>
      </c>
      <c r="F29" s="23">
        <v>250000</v>
      </c>
      <c r="G29" s="23">
        <v>99.839799999999997</v>
      </c>
      <c r="H29" s="23">
        <v>905.29738999999995</v>
      </c>
      <c r="I29" s="13">
        <v>2.6150000120000001E-3</v>
      </c>
      <c r="J29" s="13">
        <v>8.1230160440000001E-3</v>
      </c>
      <c r="K29" s="61">
        <v>4.16877288E-4</v>
      </c>
    </row>
    <row r="30" spans="2:11" ht="12.75" customHeight="1" x14ac:dyDescent="0.2">
      <c r="B30" s="57" t="s">
        <v>1014</v>
      </c>
      <c r="C30" s="14" t="s">
        <v>1015</v>
      </c>
      <c r="D30" s="14" t="s">
        <v>50</v>
      </c>
      <c r="E30" s="26">
        <v>44812</v>
      </c>
      <c r="F30" s="23">
        <v>250000</v>
      </c>
      <c r="G30" s="23">
        <v>99.912400000000005</v>
      </c>
      <c r="H30" s="23">
        <v>905.95569</v>
      </c>
      <c r="I30" s="13">
        <v>3.268749981E-3</v>
      </c>
      <c r="J30" s="13">
        <v>8.1289228120000005E-3</v>
      </c>
      <c r="K30" s="61">
        <v>4.1718042599999999E-4</v>
      </c>
    </row>
    <row r="31" spans="2:11" ht="12.75" customHeight="1" x14ac:dyDescent="0.2">
      <c r="B31" s="57" t="s">
        <v>1016</v>
      </c>
      <c r="C31" s="14" t="s">
        <v>1017</v>
      </c>
      <c r="D31" s="14" t="s">
        <v>50</v>
      </c>
      <c r="E31" s="26">
        <v>45120</v>
      </c>
      <c r="F31" s="23">
        <v>205388.16</v>
      </c>
      <c r="G31" s="23">
        <v>100</v>
      </c>
      <c r="H31" s="23">
        <v>744.94286</v>
      </c>
      <c r="I31" s="13">
        <v>1.006979559E-3</v>
      </c>
      <c r="J31" s="13">
        <v>6.6841933609999996E-3</v>
      </c>
      <c r="K31" s="61">
        <v>3.4303618E-4</v>
      </c>
    </row>
    <row r="32" spans="2:11" ht="12.75" customHeight="1" x14ac:dyDescent="0.2">
      <c r="B32" s="57" t="s">
        <v>1018</v>
      </c>
      <c r="C32" s="14" t="s">
        <v>1019</v>
      </c>
      <c r="D32" s="14" t="s">
        <v>50</v>
      </c>
      <c r="E32" s="26">
        <v>44665</v>
      </c>
      <c r="F32" s="23">
        <v>368869.08</v>
      </c>
      <c r="G32" s="23">
        <v>100.6737</v>
      </c>
      <c r="H32" s="23">
        <v>1346.9015099999999</v>
      </c>
      <c r="I32" s="13">
        <v>3.6630494537999998E-2</v>
      </c>
      <c r="J32" s="13">
        <v>1.2085423748E-2</v>
      </c>
      <c r="K32" s="61">
        <v>6.2023005300000005E-4</v>
      </c>
    </row>
    <row r="33" spans="2:11" ht="12.75" customHeight="1" x14ac:dyDescent="0.2">
      <c r="B33" s="57" t="s">
        <v>1020</v>
      </c>
      <c r="C33" s="14" t="s">
        <v>1021</v>
      </c>
      <c r="D33" s="14" t="s">
        <v>51</v>
      </c>
      <c r="E33" s="26">
        <v>44742</v>
      </c>
      <c r="F33" s="23">
        <v>700000</v>
      </c>
      <c r="G33" s="23">
        <v>150.57130000000001</v>
      </c>
      <c r="H33" s="23">
        <v>4228.2227899999998</v>
      </c>
      <c r="I33" s="13">
        <v>8.1943225050000006E-3</v>
      </c>
      <c r="J33" s="13">
        <v>3.7938827553000001E-2</v>
      </c>
      <c r="K33" s="61">
        <v>1.9470398000000001E-3</v>
      </c>
    </row>
    <row r="34" spans="2:11" ht="12.75" customHeight="1" x14ac:dyDescent="0.2">
      <c r="B34" s="57" t="s">
        <v>1022</v>
      </c>
      <c r="C34" s="14" t="s">
        <v>1023</v>
      </c>
      <c r="D34" s="14" t="s">
        <v>50</v>
      </c>
      <c r="E34" s="26">
        <v>44620</v>
      </c>
      <c r="F34" s="23">
        <v>475875</v>
      </c>
      <c r="G34" s="23">
        <v>84.156599999999997</v>
      </c>
      <c r="H34" s="23">
        <v>1452.5417600000001</v>
      </c>
      <c r="I34" s="13">
        <v>4.6626233059999999E-3</v>
      </c>
      <c r="J34" s="13">
        <v>1.3033308338E-2</v>
      </c>
      <c r="K34" s="61">
        <v>6.6887596900000001E-4</v>
      </c>
    </row>
    <row r="35" spans="2:11" ht="12.75" customHeight="1" x14ac:dyDescent="0.2">
      <c r="B35" s="56" t="s">
        <v>1024</v>
      </c>
      <c r="C35" s="53" t="s">
        <v>1312</v>
      </c>
      <c r="D35" s="53" t="s">
        <v>1312</v>
      </c>
      <c r="E35" s="53" t="s">
        <v>1312</v>
      </c>
      <c r="F35" s="53" t="s">
        <v>1312</v>
      </c>
      <c r="G35" s="53" t="s">
        <v>1312</v>
      </c>
      <c r="H35" s="22">
        <v>30045.693309999999</v>
      </c>
      <c r="I35" s="53" t="s">
        <v>1312</v>
      </c>
      <c r="J35" s="20">
        <v>0.26959278964700001</v>
      </c>
      <c r="K35" s="60">
        <v>1.3835638191E-2</v>
      </c>
    </row>
    <row r="36" spans="2:11" ht="12.75" customHeight="1" x14ac:dyDescent="0.2">
      <c r="B36" s="57" t="s">
        <v>1025</v>
      </c>
      <c r="C36" s="14" t="s">
        <v>1026</v>
      </c>
      <c r="D36" s="14" t="s">
        <v>50</v>
      </c>
      <c r="E36" s="26">
        <v>44635</v>
      </c>
      <c r="F36" s="23">
        <v>2372779.44</v>
      </c>
      <c r="G36" s="23">
        <v>109.4945</v>
      </c>
      <c r="H36" s="23">
        <v>9423.1744400000007</v>
      </c>
      <c r="I36" s="13">
        <v>8.7487467720000003E-3</v>
      </c>
      <c r="J36" s="13">
        <v>8.4551880975999999E-2</v>
      </c>
      <c r="K36" s="61">
        <v>4.3392452560000001E-3</v>
      </c>
    </row>
    <row r="37" spans="2:11" ht="12.75" customHeight="1" x14ac:dyDescent="0.2">
      <c r="B37" s="57" t="s">
        <v>1027</v>
      </c>
      <c r="C37" s="14" t="s">
        <v>1028</v>
      </c>
      <c r="D37" s="14" t="s">
        <v>53</v>
      </c>
      <c r="E37" s="26">
        <v>44720</v>
      </c>
      <c r="F37" s="23">
        <v>1968750</v>
      </c>
      <c r="G37" s="23">
        <v>105.90179999999999</v>
      </c>
      <c r="H37" s="23">
        <v>5710.8637799999997</v>
      </c>
      <c r="I37" s="13">
        <v>1.6406248489999999E-3</v>
      </c>
      <c r="J37" s="13">
        <v>5.1242209052999997E-2</v>
      </c>
      <c r="K37" s="61">
        <v>2.6297760610000001E-3</v>
      </c>
    </row>
    <row r="38" spans="2:11" ht="12.75" customHeight="1" x14ac:dyDescent="0.2">
      <c r="B38" s="57" t="s">
        <v>1029</v>
      </c>
      <c r="C38" s="14" t="s">
        <v>1030</v>
      </c>
      <c r="D38" s="14" t="s">
        <v>50</v>
      </c>
      <c r="E38" s="26">
        <v>44497</v>
      </c>
      <c r="F38" s="23">
        <v>3170054.88</v>
      </c>
      <c r="G38" s="23">
        <v>129.69149999999999</v>
      </c>
      <c r="H38" s="23">
        <v>14911.65509</v>
      </c>
      <c r="I38" s="13">
        <v>6.3401097599999996E-3</v>
      </c>
      <c r="J38" s="13">
        <v>0.133798699617</v>
      </c>
      <c r="K38" s="61">
        <v>6.8666168730000003E-3</v>
      </c>
    </row>
    <row r="39" spans="2:11" ht="12.75" customHeight="1" x14ac:dyDescent="0.2">
      <c r="B39" s="56" t="s">
        <v>1031</v>
      </c>
      <c r="C39" s="53" t="s">
        <v>1312</v>
      </c>
      <c r="D39" s="53" t="s">
        <v>1312</v>
      </c>
      <c r="E39" s="53" t="s">
        <v>1312</v>
      </c>
      <c r="F39" s="53" t="s">
        <v>1312</v>
      </c>
      <c r="G39" s="53" t="s">
        <v>1312</v>
      </c>
      <c r="H39" s="22">
        <v>13215.373229999999</v>
      </c>
      <c r="I39" s="53" t="s">
        <v>1312</v>
      </c>
      <c r="J39" s="20">
        <v>0.118578369903</v>
      </c>
      <c r="K39" s="60">
        <v>6.0855018609999997E-3</v>
      </c>
    </row>
    <row r="40" spans="2:11" ht="12.75" customHeight="1" x14ac:dyDescent="0.2">
      <c r="B40" s="57" t="s">
        <v>1032</v>
      </c>
      <c r="C40" s="14" t="s">
        <v>1033</v>
      </c>
      <c r="D40" s="14" t="s">
        <v>50</v>
      </c>
      <c r="E40" s="26">
        <v>44957</v>
      </c>
      <c r="F40" s="23">
        <v>2596196.2000000002</v>
      </c>
      <c r="G40" s="23">
        <v>99.833500000000001</v>
      </c>
      <c r="H40" s="23">
        <v>9400.7253099999998</v>
      </c>
      <c r="I40" s="13">
        <v>6.7990000029999999E-3</v>
      </c>
      <c r="J40" s="13">
        <v>8.4350450325000007E-2</v>
      </c>
      <c r="K40" s="61">
        <v>4.328907733E-3</v>
      </c>
    </row>
    <row r="41" spans="2:11" ht="12.75" customHeight="1" x14ac:dyDescent="0.2">
      <c r="B41" s="57" t="s">
        <v>1034</v>
      </c>
      <c r="C41" s="14" t="s">
        <v>1035</v>
      </c>
      <c r="D41" s="14" t="s">
        <v>50</v>
      </c>
      <c r="E41" s="26">
        <v>44805</v>
      </c>
      <c r="F41" s="23">
        <v>900000</v>
      </c>
      <c r="G41" s="23">
        <v>116.8596</v>
      </c>
      <c r="H41" s="23">
        <v>3814.6479199999999</v>
      </c>
      <c r="I41" s="13">
        <v>5.2200000030000002E-3</v>
      </c>
      <c r="J41" s="13">
        <v>3.4227919576999999E-2</v>
      </c>
      <c r="K41" s="61">
        <v>1.7565941279999999E-3</v>
      </c>
    </row>
    <row r="42" spans="2:11" x14ac:dyDescent="0.2">
      <c r="B42" s="56" t="s">
        <v>1036</v>
      </c>
      <c r="C42" s="53" t="s">
        <v>1312</v>
      </c>
      <c r="D42" s="53" t="s">
        <v>1312</v>
      </c>
      <c r="E42" s="53" t="s">
        <v>1312</v>
      </c>
      <c r="F42" s="53" t="s">
        <v>1312</v>
      </c>
      <c r="G42" s="53" t="s">
        <v>1312</v>
      </c>
      <c r="H42" s="22">
        <v>41320.742059999997</v>
      </c>
      <c r="I42" s="53" t="s">
        <v>1312</v>
      </c>
      <c r="J42" s="20">
        <v>0.37076109402200003</v>
      </c>
      <c r="K42" s="60">
        <v>1.9027646693E-2</v>
      </c>
    </row>
    <row r="43" spans="2:11" x14ac:dyDescent="0.2">
      <c r="B43" s="57" t="s">
        <v>1037</v>
      </c>
      <c r="C43" s="14" t="s">
        <v>1038</v>
      </c>
      <c r="D43" s="14" t="s">
        <v>51</v>
      </c>
      <c r="E43" s="26">
        <v>44524</v>
      </c>
      <c r="F43" s="23">
        <v>897932.85</v>
      </c>
      <c r="G43" s="23">
        <v>104.61539999999999</v>
      </c>
      <c r="H43" s="23">
        <v>3768.4009299999998</v>
      </c>
      <c r="I43" s="13">
        <v>3.9879734239999997E-3</v>
      </c>
      <c r="J43" s="13">
        <v>3.3812956444000002E-2</v>
      </c>
      <c r="K43" s="61">
        <v>1.7352980100000001E-3</v>
      </c>
    </row>
    <row r="44" spans="2:11" x14ac:dyDescent="0.2">
      <c r="B44" s="57" t="s">
        <v>1039</v>
      </c>
      <c r="C44" s="14" t="s">
        <v>1040</v>
      </c>
      <c r="D44" s="14" t="s">
        <v>50</v>
      </c>
      <c r="E44" s="26">
        <v>44418</v>
      </c>
      <c r="F44" s="23">
        <v>1092597.03</v>
      </c>
      <c r="G44" s="23">
        <v>113.65779999999999</v>
      </c>
      <c r="H44" s="23">
        <v>4504.0874800000001</v>
      </c>
      <c r="I44" s="13">
        <v>5.78395188E-4</v>
      </c>
      <c r="J44" s="13">
        <v>4.0414095158999998E-2</v>
      </c>
      <c r="K44" s="61">
        <v>2.0740717850000001E-3</v>
      </c>
    </row>
    <row r="45" spans="2:11" x14ac:dyDescent="0.2">
      <c r="B45" s="57" t="s">
        <v>1041</v>
      </c>
      <c r="C45" s="14" t="s">
        <v>1042</v>
      </c>
      <c r="D45" s="14" t="s">
        <v>50</v>
      </c>
      <c r="E45" s="26">
        <v>44418</v>
      </c>
      <c r="F45" s="23">
        <v>1658979.66</v>
      </c>
      <c r="G45" s="23">
        <v>127.09950000000001</v>
      </c>
      <c r="H45" s="23">
        <v>7647.7284499999996</v>
      </c>
      <c r="I45" s="13">
        <v>9.8197253879999998E-3</v>
      </c>
      <c r="J45" s="13">
        <v>6.8621230537999997E-2</v>
      </c>
      <c r="K45" s="61">
        <v>3.521676226E-3</v>
      </c>
    </row>
    <row r="46" spans="2:11" x14ac:dyDescent="0.2">
      <c r="B46" s="57" t="s">
        <v>1043</v>
      </c>
      <c r="C46" s="14" t="s">
        <v>1044</v>
      </c>
      <c r="D46" s="14" t="s">
        <v>50</v>
      </c>
      <c r="E46" s="26">
        <v>44915</v>
      </c>
      <c r="F46" s="23">
        <v>612410.78</v>
      </c>
      <c r="G46" s="23">
        <v>102.9067</v>
      </c>
      <c r="H46" s="23">
        <v>2285.77792</v>
      </c>
      <c r="I46" s="13">
        <v>3.2439999630000001E-3</v>
      </c>
      <c r="J46" s="13">
        <v>2.0509736274E-2</v>
      </c>
      <c r="K46" s="61">
        <v>1.052570029E-3</v>
      </c>
    </row>
    <row r="47" spans="2:11" x14ac:dyDescent="0.2">
      <c r="B47" s="57" t="s">
        <v>1045</v>
      </c>
      <c r="C47" s="14" t="s">
        <v>1046</v>
      </c>
      <c r="D47" s="14" t="s">
        <v>50</v>
      </c>
      <c r="E47" s="26">
        <v>44763</v>
      </c>
      <c r="F47" s="23">
        <v>500000</v>
      </c>
      <c r="G47" s="23">
        <v>138.44139999999999</v>
      </c>
      <c r="H47" s="23">
        <v>2510.6347900000001</v>
      </c>
      <c r="I47" s="13">
        <v>2.4449999940000001E-3</v>
      </c>
      <c r="J47" s="13">
        <v>2.2527322961999999E-2</v>
      </c>
      <c r="K47" s="61">
        <v>1.1561135970000001E-3</v>
      </c>
    </row>
    <row r="48" spans="2:11" x14ac:dyDescent="0.2">
      <c r="B48" s="57" t="s">
        <v>1047</v>
      </c>
      <c r="C48" s="14" t="s">
        <v>1048</v>
      </c>
      <c r="D48" s="14" t="s">
        <v>50</v>
      </c>
      <c r="E48" s="26">
        <v>44518</v>
      </c>
      <c r="F48" s="23">
        <v>1820728.25</v>
      </c>
      <c r="G48" s="23">
        <v>128.9188</v>
      </c>
      <c r="H48" s="23">
        <v>8513.5156900000002</v>
      </c>
      <c r="I48" s="13">
        <v>9.0503798100000001E-3</v>
      </c>
      <c r="J48" s="13">
        <v>7.6389731495999993E-2</v>
      </c>
      <c r="K48" s="61">
        <v>3.9203596200000001E-3</v>
      </c>
    </row>
    <row r="49" spans="2:11" x14ac:dyDescent="0.2">
      <c r="B49" s="57" t="s">
        <v>1049</v>
      </c>
      <c r="C49" s="14" t="s">
        <v>1050</v>
      </c>
      <c r="D49" s="14" t="s">
        <v>50</v>
      </c>
      <c r="E49" s="26">
        <v>43983</v>
      </c>
      <c r="F49" s="23">
        <v>113710</v>
      </c>
      <c r="G49" s="23">
        <v>126.68640000000001</v>
      </c>
      <c r="H49" s="23">
        <v>522.48787000000004</v>
      </c>
      <c r="I49" s="13">
        <v>1.5024921399999999E-4</v>
      </c>
      <c r="J49" s="13">
        <v>4.6881581650000002E-3</v>
      </c>
      <c r="K49" s="61">
        <v>2.4059864600000001E-4</v>
      </c>
    </row>
    <row r="50" spans="2:11" x14ac:dyDescent="0.2">
      <c r="B50" s="57" t="s">
        <v>1051</v>
      </c>
      <c r="C50" s="14" t="s">
        <v>1052</v>
      </c>
      <c r="D50" s="14" t="s">
        <v>50</v>
      </c>
      <c r="E50" s="26">
        <v>43864</v>
      </c>
      <c r="F50" s="23">
        <v>168753.99</v>
      </c>
      <c r="G50" s="23">
        <v>117.9843</v>
      </c>
      <c r="H50" s="23">
        <v>722.14736000000005</v>
      </c>
      <c r="I50" s="13">
        <v>1.8462267900000001E-4</v>
      </c>
      <c r="J50" s="13">
        <v>6.4796548139999998E-3</v>
      </c>
      <c r="K50" s="61">
        <v>3.3253915899999998E-4</v>
      </c>
    </row>
    <row r="51" spans="2:11" x14ac:dyDescent="0.2">
      <c r="B51" s="57" t="s">
        <v>1053</v>
      </c>
      <c r="C51" s="14" t="s">
        <v>1054</v>
      </c>
      <c r="D51" s="14" t="s">
        <v>50</v>
      </c>
      <c r="E51" s="26">
        <v>44987</v>
      </c>
      <c r="F51" s="23">
        <v>1258750</v>
      </c>
      <c r="G51" s="23">
        <v>100</v>
      </c>
      <c r="H51" s="23">
        <v>4565.4862499999999</v>
      </c>
      <c r="I51" s="13">
        <v>0.125</v>
      </c>
      <c r="J51" s="13">
        <v>4.0965011575000002E-2</v>
      </c>
      <c r="K51" s="61">
        <v>2.1023450929999999E-3</v>
      </c>
    </row>
    <row r="52" spans="2:11" x14ac:dyDescent="0.2">
      <c r="B52" s="57" t="s">
        <v>1055</v>
      </c>
      <c r="C52" s="14" t="s">
        <v>1056</v>
      </c>
      <c r="D52" s="14" t="s">
        <v>51</v>
      </c>
      <c r="E52" s="26">
        <v>44508</v>
      </c>
      <c r="F52" s="23">
        <v>400000</v>
      </c>
      <c r="G52" s="23">
        <v>97.401300000000006</v>
      </c>
      <c r="H52" s="23">
        <v>1562.94022</v>
      </c>
      <c r="I52" s="13">
        <v>4.2105263100000002E-4</v>
      </c>
      <c r="J52" s="13">
        <v>1.4023887204E-2</v>
      </c>
      <c r="K52" s="61">
        <v>7.1971297699999996E-4</v>
      </c>
    </row>
    <row r="53" spans="2:11" ht="13.5" thickBot="1" x14ac:dyDescent="0.25">
      <c r="B53" s="57" t="s">
        <v>1057</v>
      </c>
      <c r="C53" s="14" t="s">
        <v>1058</v>
      </c>
      <c r="D53" s="14" t="s">
        <v>50</v>
      </c>
      <c r="E53" s="26">
        <v>44683</v>
      </c>
      <c r="F53" s="23">
        <v>554125</v>
      </c>
      <c r="G53" s="23">
        <v>100.1601</v>
      </c>
      <c r="H53" s="23">
        <v>2013.02908</v>
      </c>
      <c r="I53" s="13">
        <v>4.0935714370000003E-3</v>
      </c>
      <c r="J53" s="13">
        <v>1.8062426441999999E-2</v>
      </c>
      <c r="K53" s="61">
        <v>9.2697285200000004E-4</v>
      </c>
    </row>
    <row r="54" spans="2:11" x14ac:dyDescent="0.2">
      <c r="B54" s="71" t="s">
        <v>1059</v>
      </c>
      <c r="C54" s="72" t="s">
        <v>1060</v>
      </c>
      <c r="D54" s="72" t="s">
        <v>50</v>
      </c>
      <c r="E54" s="90">
        <v>44564</v>
      </c>
      <c r="F54" s="73">
        <v>969774</v>
      </c>
      <c r="G54" s="73">
        <v>76.89</v>
      </c>
      <c r="H54" s="73">
        <v>2704.5060199999998</v>
      </c>
      <c r="I54" s="74">
        <v>1.4873834583E-2</v>
      </c>
      <c r="J54" s="74">
        <v>2.4266882944E-2</v>
      </c>
      <c r="K54" s="75">
        <v>1.2453886940000001E-3</v>
      </c>
    </row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1061</v>
      </c>
      <c r="C3" s="1" t="s">
        <v>5</v>
      </c>
    </row>
    <row r="4" spans="2:12" ht="12.75" customHeight="1" x14ac:dyDescent="0.2">
      <c r="B4" s="1" t="s">
        <v>6</v>
      </c>
      <c r="C4" s="2">
        <v>12537</v>
      </c>
    </row>
    <row r="5" spans="2:12" ht="12.75" customHeight="1" x14ac:dyDescent="0.2"/>
    <row r="6" spans="2:12" ht="12.75" customHeight="1" thickBot="1" x14ac:dyDescent="0.25">
      <c r="B6" s="62" t="s">
        <v>1062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</row>
    <row r="7" spans="2:12" ht="12.75" customHeight="1" thickBot="1" x14ac:dyDescent="0.25">
      <c r="B7" s="70" t="s">
        <v>1063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</row>
    <row r="8" spans="2:12" ht="12.75" customHeight="1" x14ac:dyDescent="0.2">
      <c r="B8" s="55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141</v>
      </c>
      <c r="K8" s="4" t="s">
        <v>80</v>
      </c>
      <c r="L8" s="58" t="s">
        <v>206</v>
      </c>
    </row>
    <row r="9" spans="2:12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59" t="s">
        <v>12</v>
      </c>
    </row>
    <row r="10" spans="2:12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59" t="s">
        <v>89</v>
      </c>
    </row>
    <row r="11" spans="2:12" ht="12.75" customHeight="1" x14ac:dyDescent="0.2">
      <c r="B11" s="56" t="s">
        <v>1064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22">
        <v>12697.65344</v>
      </c>
      <c r="J11" s="53" t="s">
        <v>1312</v>
      </c>
      <c r="K11" s="20">
        <v>1</v>
      </c>
      <c r="L11" s="60">
        <v>5.8470988520000003E-3</v>
      </c>
    </row>
    <row r="12" spans="2:12" ht="12.75" customHeight="1" x14ac:dyDescent="0.2">
      <c r="B12" s="56" t="s">
        <v>1065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22">
        <v>3385.2471099999998</v>
      </c>
      <c r="J12" s="53" t="s">
        <v>1312</v>
      </c>
      <c r="K12" s="20">
        <v>0.26660415060100001</v>
      </c>
      <c r="L12" s="60">
        <v>1.558860823E-3</v>
      </c>
    </row>
    <row r="13" spans="2:12" ht="12.75" customHeight="1" x14ac:dyDescent="0.2">
      <c r="B13" s="57" t="s">
        <v>1066</v>
      </c>
      <c r="C13" s="14" t="s">
        <v>1067</v>
      </c>
      <c r="D13" s="14" t="s">
        <v>420</v>
      </c>
      <c r="E13" s="14" t="s">
        <v>49</v>
      </c>
      <c r="F13" s="26">
        <v>44355</v>
      </c>
      <c r="G13" s="23">
        <v>1229.51</v>
      </c>
      <c r="H13" s="23">
        <v>23.662099999999999</v>
      </c>
      <c r="I13" s="23">
        <v>0.29093000000000002</v>
      </c>
      <c r="J13" s="53" t="s">
        <v>1312</v>
      </c>
      <c r="K13" s="13">
        <v>2.2912107451563899E-5</v>
      </c>
      <c r="L13" s="61">
        <v>1.33969357194243E-7</v>
      </c>
    </row>
    <row r="14" spans="2:12" ht="12.75" customHeight="1" x14ac:dyDescent="0.2">
      <c r="B14" s="57" t="s">
        <v>1068</v>
      </c>
      <c r="C14" s="14" t="s">
        <v>1069</v>
      </c>
      <c r="D14" s="14" t="s">
        <v>288</v>
      </c>
      <c r="E14" s="14" t="s">
        <v>49</v>
      </c>
      <c r="F14" s="26">
        <v>45287</v>
      </c>
      <c r="G14" s="23">
        <v>2250000</v>
      </c>
      <c r="H14" s="23">
        <v>37.068399999999997</v>
      </c>
      <c r="I14" s="23">
        <v>834.03899999999999</v>
      </c>
      <c r="J14" s="13">
        <v>2.4542515510000001E-3</v>
      </c>
      <c r="K14" s="13">
        <v>6.5684498630999996E-2</v>
      </c>
      <c r="L14" s="61">
        <v>3.8406375599999999E-4</v>
      </c>
    </row>
    <row r="15" spans="2:12" ht="12.75" customHeight="1" x14ac:dyDescent="0.2">
      <c r="B15" s="57" t="s">
        <v>1070</v>
      </c>
      <c r="C15" s="14" t="s">
        <v>1071</v>
      </c>
      <c r="D15" s="14" t="s">
        <v>305</v>
      </c>
      <c r="E15" s="14" t="s">
        <v>49</v>
      </c>
      <c r="F15" s="26">
        <v>44812</v>
      </c>
      <c r="G15" s="23">
        <v>166666</v>
      </c>
      <c r="H15" s="23">
        <v>46.934899999999999</v>
      </c>
      <c r="I15" s="23">
        <v>78.224519999999998</v>
      </c>
      <c r="J15" s="53" t="s">
        <v>1312</v>
      </c>
      <c r="K15" s="13">
        <v>6.1605492989999996E-3</v>
      </c>
      <c r="L15" s="61">
        <v>3.6021340739106302E-5</v>
      </c>
    </row>
    <row r="16" spans="2:12" ht="12.75" customHeight="1" x14ac:dyDescent="0.2">
      <c r="B16" s="57" t="s">
        <v>1072</v>
      </c>
      <c r="C16" s="14" t="s">
        <v>1073</v>
      </c>
      <c r="D16" s="14" t="s">
        <v>1074</v>
      </c>
      <c r="E16" s="14" t="s">
        <v>49</v>
      </c>
      <c r="F16" s="26">
        <v>44468</v>
      </c>
      <c r="G16" s="23">
        <v>224000</v>
      </c>
      <c r="H16" s="23">
        <v>644.072</v>
      </c>
      <c r="I16" s="23">
        <v>1442.72128</v>
      </c>
      <c r="J16" s="53" t="s">
        <v>1312</v>
      </c>
      <c r="K16" s="13">
        <v>0.11362109438699999</v>
      </c>
      <c r="L16" s="61">
        <v>6.6435376999999997E-4</v>
      </c>
    </row>
    <row r="17" spans="2:12" ht="12.75" customHeight="1" x14ac:dyDescent="0.2">
      <c r="B17" s="57" t="s">
        <v>1075</v>
      </c>
      <c r="C17" s="14" t="s">
        <v>1076</v>
      </c>
      <c r="D17" s="14" t="s">
        <v>237</v>
      </c>
      <c r="E17" s="14" t="s">
        <v>49</v>
      </c>
      <c r="F17" s="26">
        <v>45286</v>
      </c>
      <c r="G17" s="23">
        <v>24500</v>
      </c>
      <c r="H17" s="23">
        <v>508.82040000000001</v>
      </c>
      <c r="I17" s="23">
        <v>124.661</v>
      </c>
      <c r="J17" s="13">
        <v>1.4928008610000001E-3</v>
      </c>
      <c r="K17" s="13">
        <v>9.8176407620000003E-3</v>
      </c>
      <c r="L17" s="61">
        <v>5.7404716038880601E-5</v>
      </c>
    </row>
    <row r="18" spans="2:12" ht="12.75" customHeight="1" x14ac:dyDescent="0.2">
      <c r="B18" s="57" t="s">
        <v>1077</v>
      </c>
      <c r="C18" s="14" t="s">
        <v>1078</v>
      </c>
      <c r="D18" s="14" t="s">
        <v>237</v>
      </c>
      <c r="E18" s="14" t="s">
        <v>49</v>
      </c>
      <c r="F18" s="26">
        <v>45286</v>
      </c>
      <c r="G18" s="23">
        <v>24500</v>
      </c>
      <c r="H18" s="23">
        <v>386.96699999999998</v>
      </c>
      <c r="I18" s="23">
        <v>94.806910000000002</v>
      </c>
      <c r="J18" s="13">
        <v>1.4928008610000001E-3</v>
      </c>
      <c r="K18" s="13">
        <v>7.4664905949999999E-3</v>
      </c>
      <c r="L18" s="61">
        <v>4.3657308597506102E-5</v>
      </c>
    </row>
    <row r="19" spans="2:12" ht="12.75" customHeight="1" x14ac:dyDescent="0.2">
      <c r="B19" s="57" t="s">
        <v>1079</v>
      </c>
      <c r="C19" s="14" t="s">
        <v>1080</v>
      </c>
      <c r="D19" s="14" t="s">
        <v>758</v>
      </c>
      <c r="E19" s="14" t="s">
        <v>49</v>
      </c>
      <c r="F19" s="26">
        <v>45103</v>
      </c>
      <c r="G19" s="23">
        <v>700000</v>
      </c>
      <c r="H19" s="23">
        <v>108.556</v>
      </c>
      <c r="I19" s="23">
        <v>759.89200000000005</v>
      </c>
      <c r="J19" s="13">
        <v>2.8127685059999999E-3</v>
      </c>
      <c r="K19" s="13">
        <v>5.9845073232000001E-2</v>
      </c>
      <c r="L19" s="61">
        <v>3.4992005900000002E-4</v>
      </c>
    </row>
    <row r="20" spans="2:12" ht="12.75" customHeight="1" x14ac:dyDescent="0.2">
      <c r="B20" s="57" t="s">
        <v>1081</v>
      </c>
      <c r="C20" s="14" t="s">
        <v>1082</v>
      </c>
      <c r="D20" s="14" t="s">
        <v>928</v>
      </c>
      <c r="E20" s="14" t="s">
        <v>49</v>
      </c>
      <c r="F20" s="26">
        <v>44307</v>
      </c>
      <c r="G20" s="23">
        <v>300000.02</v>
      </c>
      <c r="H20" s="23">
        <v>4.1805000000000003</v>
      </c>
      <c r="I20" s="23">
        <v>12.541499999999999</v>
      </c>
      <c r="J20" s="53" t="s">
        <v>1312</v>
      </c>
      <c r="K20" s="13">
        <v>9.8770218099999995E-4</v>
      </c>
      <c r="L20" s="61">
        <v>5.7751922911064503E-6</v>
      </c>
    </row>
    <row r="21" spans="2:12" ht="12.75" customHeight="1" x14ac:dyDescent="0.2">
      <c r="B21" s="57" t="s">
        <v>1083</v>
      </c>
      <c r="C21" s="14" t="s">
        <v>1084</v>
      </c>
      <c r="D21" s="14" t="s">
        <v>585</v>
      </c>
      <c r="E21" s="14" t="s">
        <v>49</v>
      </c>
      <c r="F21" s="26">
        <v>43993</v>
      </c>
      <c r="G21" s="23">
        <v>2640</v>
      </c>
      <c r="H21" s="23">
        <v>0.60140000000000005</v>
      </c>
      <c r="I21" s="23">
        <v>1.5879999999999998E-2</v>
      </c>
      <c r="J21" s="53" t="s">
        <v>1312</v>
      </c>
      <c r="K21" s="13">
        <v>1.2506247768564101E-6</v>
      </c>
      <c r="L21" s="61">
        <v>7.31252669798432E-9</v>
      </c>
    </row>
    <row r="22" spans="2:12" ht="12.75" customHeight="1" x14ac:dyDescent="0.2">
      <c r="B22" s="57" t="s">
        <v>1085</v>
      </c>
      <c r="C22" s="14" t="s">
        <v>1086</v>
      </c>
      <c r="D22" s="14" t="s">
        <v>283</v>
      </c>
      <c r="E22" s="14" t="s">
        <v>49</v>
      </c>
      <c r="F22" s="26">
        <v>43958</v>
      </c>
      <c r="G22" s="23">
        <v>290000</v>
      </c>
      <c r="H22" s="23">
        <v>8.2827000000000002</v>
      </c>
      <c r="I22" s="23">
        <v>24.019829999999999</v>
      </c>
      <c r="J22" s="53" t="s">
        <v>1312</v>
      </c>
      <c r="K22" s="13">
        <v>1.891674718E-3</v>
      </c>
      <c r="L22" s="61">
        <v>1.1060809077836601E-5</v>
      </c>
    </row>
    <row r="23" spans="2:12" ht="12.75" customHeight="1" x14ac:dyDescent="0.2">
      <c r="B23" s="57" t="s">
        <v>1087</v>
      </c>
      <c r="C23" s="14" t="s">
        <v>1088</v>
      </c>
      <c r="D23" s="14" t="s">
        <v>608</v>
      </c>
      <c r="E23" s="14" t="s">
        <v>49</v>
      </c>
      <c r="F23" s="26">
        <v>44719</v>
      </c>
      <c r="G23" s="23">
        <v>19165.12</v>
      </c>
      <c r="H23" s="23">
        <v>46.807200000000002</v>
      </c>
      <c r="I23" s="23">
        <v>8.9706600000000005</v>
      </c>
      <c r="J23" s="53" t="s">
        <v>1312</v>
      </c>
      <c r="K23" s="13">
        <v>7.0648171599999997E-4</v>
      </c>
      <c r="L23" s="61">
        <v>4.1308684350466E-6</v>
      </c>
    </row>
    <row r="24" spans="2:12" ht="12.75" customHeight="1" x14ac:dyDescent="0.2">
      <c r="B24" s="57" t="s">
        <v>1089</v>
      </c>
      <c r="C24" s="14" t="s">
        <v>1090</v>
      </c>
      <c r="D24" s="14" t="s">
        <v>608</v>
      </c>
      <c r="E24" s="14" t="s">
        <v>49</v>
      </c>
      <c r="F24" s="26">
        <v>44735</v>
      </c>
      <c r="G24" s="23">
        <v>40000</v>
      </c>
      <c r="H24" s="23">
        <v>12.659000000000001</v>
      </c>
      <c r="I24" s="23">
        <v>5.0636000000000001</v>
      </c>
      <c r="J24" s="53" t="s">
        <v>1312</v>
      </c>
      <c r="K24" s="13">
        <v>3.9878234300000002E-4</v>
      </c>
      <c r="L24" s="61">
        <v>2.3317197851330902E-6</v>
      </c>
    </row>
    <row r="25" spans="2:12" ht="12.75" customHeight="1" x14ac:dyDescent="0.2">
      <c r="B25" s="56" t="s">
        <v>1091</v>
      </c>
      <c r="C25" s="53" t="s">
        <v>1312</v>
      </c>
      <c r="D25" s="53" t="s">
        <v>1312</v>
      </c>
      <c r="E25" s="53" t="s">
        <v>1312</v>
      </c>
      <c r="F25" s="53" t="s">
        <v>1312</v>
      </c>
      <c r="G25" s="53" t="s">
        <v>1312</v>
      </c>
      <c r="H25" s="53" t="s">
        <v>1312</v>
      </c>
      <c r="I25" s="22">
        <v>9312.4063299999998</v>
      </c>
      <c r="J25" s="53" t="s">
        <v>1312</v>
      </c>
      <c r="K25" s="20">
        <v>0.73339584939799995</v>
      </c>
      <c r="L25" s="60">
        <v>4.2882380290000001E-3</v>
      </c>
    </row>
    <row r="26" spans="2:12" ht="12.75" customHeight="1" x14ac:dyDescent="0.2">
      <c r="B26" s="57" t="s">
        <v>1092</v>
      </c>
      <c r="C26" s="14" t="s">
        <v>1093</v>
      </c>
      <c r="D26" s="14" t="s">
        <v>1094</v>
      </c>
      <c r="E26" s="14" t="s">
        <v>50</v>
      </c>
      <c r="F26" s="26">
        <v>44195</v>
      </c>
      <c r="G26" s="23">
        <v>1.93</v>
      </c>
      <c r="H26" s="23">
        <v>4.2960000000000003</v>
      </c>
      <c r="I26" s="23">
        <v>2.9999999999999997E-4</v>
      </c>
      <c r="J26" s="53" t="s">
        <v>1312</v>
      </c>
      <c r="K26" s="13">
        <v>2.3626412661015299E-8</v>
      </c>
      <c r="L26" s="61">
        <v>1.3814597036494301E-10</v>
      </c>
    </row>
    <row r="27" spans="2:12" ht="12.75" customHeight="1" x14ac:dyDescent="0.2">
      <c r="B27" s="57" t="s">
        <v>1095</v>
      </c>
      <c r="C27" s="14" t="s">
        <v>1096</v>
      </c>
      <c r="D27" s="14" t="s">
        <v>195</v>
      </c>
      <c r="E27" s="14" t="s">
        <v>50</v>
      </c>
      <c r="F27" s="26">
        <v>44997</v>
      </c>
      <c r="G27" s="23">
        <v>4046.1</v>
      </c>
      <c r="H27" s="23">
        <v>100.3322</v>
      </c>
      <c r="I27" s="23">
        <v>14.72396</v>
      </c>
      <c r="J27" s="53" t="s">
        <v>1312</v>
      </c>
      <c r="K27" s="13">
        <v>1.1595811829999999E-3</v>
      </c>
      <c r="L27" s="61">
        <v>6.7801858060486903E-6</v>
      </c>
    </row>
    <row r="28" spans="2:12" ht="12.75" customHeight="1" x14ac:dyDescent="0.2">
      <c r="B28" s="57" t="s">
        <v>1097</v>
      </c>
      <c r="C28" s="14" t="s">
        <v>1098</v>
      </c>
      <c r="D28" s="14" t="s">
        <v>195</v>
      </c>
      <c r="E28" s="14" t="s">
        <v>50</v>
      </c>
      <c r="F28" s="26">
        <v>44616</v>
      </c>
      <c r="G28" s="23">
        <v>66000</v>
      </c>
      <c r="H28" s="23">
        <v>100</v>
      </c>
      <c r="I28" s="23">
        <v>239.38200000000001</v>
      </c>
      <c r="J28" s="53" t="s">
        <v>1312</v>
      </c>
      <c r="K28" s="13">
        <v>1.8852459718000002E-2</v>
      </c>
      <c r="L28" s="61">
        <v>1.10232195E-4</v>
      </c>
    </row>
    <row r="29" spans="2:12" ht="12.75" customHeight="1" x14ac:dyDescent="0.2">
      <c r="B29" s="57" t="s">
        <v>1099</v>
      </c>
      <c r="C29" s="14" t="s">
        <v>1100</v>
      </c>
      <c r="D29" s="14" t="s">
        <v>689</v>
      </c>
      <c r="E29" s="14" t="s">
        <v>50</v>
      </c>
      <c r="F29" s="26">
        <v>44923</v>
      </c>
      <c r="G29" s="23">
        <v>747045.56</v>
      </c>
      <c r="H29" s="23">
        <v>166.65649999999999</v>
      </c>
      <c r="I29" s="23">
        <v>4515.6149400000004</v>
      </c>
      <c r="J29" s="53" t="s">
        <v>1312</v>
      </c>
      <c r="K29" s="13">
        <v>0.35562593996800002</v>
      </c>
      <c r="L29" s="61">
        <v>2.0793800249999999E-3</v>
      </c>
    </row>
    <row r="30" spans="2:12" ht="12.75" customHeight="1" x14ac:dyDescent="0.2">
      <c r="B30" s="57" t="s">
        <v>1101</v>
      </c>
      <c r="C30" s="14" t="s">
        <v>1102</v>
      </c>
      <c r="D30" s="14" t="s">
        <v>689</v>
      </c>
      <c r="E30" s="14" t="s">
        <v>50</v>
      </c>
      <c r="F30" s="26">
        <v>43907</v>
      </c>
      <c r="G30" s="23">
        <v>43000</v>
      </c>
      <c r="H30" s="23">
        <v>40.471400000000003</v>
      </c>
      <c r="I30" s="23">
        <v>63.119599999999998</v>
      </c>
      <c r="J30" s="53" t="s">
        <v>1312</v>
      </c>
      <c r="K30" s="13">
        <v>4.9709657210000001E-3</v>
      </c>
      <c r="L30" s="61">
        <v>2.90657279701569E-5</v>
      </c>
    </row>
    <row r="31" spans="2:12" ht="12.75" customHeight="1" x14ac:dyDescent="0.2">
      <c r="B31" s="57" t="s">
        <v>1103</v>
      </c>
      <c r="C31" s="14" t="s">
        <v>1104</v>
      </c>
      <c r="D31" s="14" t="s">
        <v>689</v>
      </c>
      <c r="E31" s="14" t="s">
        <v>50</v>
      </c>
      <c r="F31" s="26">
        <v>44287</v>
      </c>
      <c r="G31" s="23">
        <v>37777.78</v>
      </c>
      <c r="H31" s="23">
        <v>223.2166</v>
      </c>
      <c r="I31" s="23">
        <v>305.85140000000001</v>
      </c>
      <c r="J31" s="53" t="s">
        <v>1312</v>
      </c>
      <c r="K31" s="13">
        <v>2.4087237963999999E-2</v>
      </c>
      <c r="L31" s="61">
        <v>1.4084046099999999E-4</v>
      </c>
    </row>
    <row r="32" spans="2:12" ht="12.75" customHeight="1" x14ac:dyDescent="0.2">
      <c r="B32" s="57" t="s">
        <v>1105</v>
      </c>
      <c r="C32" s="14" t="s">
        <v>1106</v>
      </c>
      <c r="D32" s="14" t="s">
        <v>689</v>
      </c>
      <c r="E32" s="14" t="s">
        <v>50</v>
      </c>
      <c r="F32" s="26">
        <v>43893</v>
      </c>
      <c r="G32" s="23">
        <v>1088.24</v>
      </c>
      <c r="H32" s="23">
        <v>481.6739</v>
      </c>
      <c r="I32" s="23">
        <v>19.011890000000001</v>
      </c>
      <c r="J32" s="53" t="s">
        <v>1312</v>
      </c>
      <c r="K32" s="13">
        <v>1.497275862E-3</v>
      </c>
      <c r="L32" s="61">
        <v>8.7547199750718601E-6</v>
      </c>
    </row>
    <row r="33" spans="2:12" ht="12.75" customHeight="1" x14ac:dyDescent="0.2">
      <c r="B33" s="57" t="s">
        <v>1107</v>
      </c>
      <c r="C33" s="14" t="s">
        <v>1108</v>
      </c>
      <c r="D33" s="14" t="s">
        <v>689</v>
      </c>
      <c r="E33" s="14" t="s">
        <v>50</v>
      </c>
      <c r="F33" s="26">
        <v>43893</v>
      </c>
      <c r="G33" s="23">
        <v>544.12</v>
      </c>
      <c r="H33" s="23">
        <v>480.31079999999997</v>
      </c>
      <c r="I33" s="23">
        <v>9.4790500000000009</v>
      </c>
      <c r="J33" s="53" t="s">
        <v>1312</v>
      </c>
      <c r="K33" s="13">
        <v>7.4651982300000003E-4</v>
      </c>
      <c r="L33" s="61">
        <v>4.3649752012927099E-6</v>
      </c>
    </row>
    <row r="34" spans="2:12" ht="12.75" customHeight="1" thickBot="1" x14ac:dyDescent="0.25">
      <c r="B34" s="57" t="s">
        <v>1109</v>
      </c>
      <c r="C34" s="14" t="s">
        <v>1110</v>
      </c>
      <c r="D34" s="14" t="s">
        <v>689</v>
      </c>
      <c r="E34" s="14" t="s">
        <v>50</v>
      </c>
      <c r="F34" s="26">
        <v>45277</v>
      </c>
      <c r="G34" s="23">
        <v>875000</v>
      </c>
      <c r="H34" s="23">
        <v>4.9004000000000003</v>
      </c>
      <c r="I34" s="23">
        <v>155.52032</v>
      </c>
      <c r="J34" s="53" t="s">
        <v>1312</v>
      </c>
      <c r="K34" s="13">
        <v>1.2247957524E-2</v>
      </c>
      <c r="L34" s="61">
        <v>7.1615018392888203E-5</v>
      </c>
    </row>
    <row r="35" spans="2:12" ht="12.75" customHeight="1" x14ac:dyDescent="0.2">
      <c r="B35" s="71" t="s">
        <v>1111</v>
      </c>
      <c r="C35" s="72" t="s">
        <v>1112</v>
      </c>
      <c r="D35" s="72" t="s">
        <v>654</v>
      </c>
      <c r="E35" s="72" t="s">
        <v>50</v>
      </c>
      <c r="F35" s="90">
        <v>44874</v>
      </c>
      <c r="G35" s="73">
        <v>2400349.12</v>
      </c>
      <c r="H35" s="73">
        <v>45.826700000000002</v>
      </c>
      <c r="I35" s="73">
        <v>3989.7028700000001</v>
      </c>
      <c r="J35" s="68" t="s">
        <v>1312</v>
      </c>
      <c r="K35" s="74">
        <v>0.31420788800400001</v>
      </c>
      <c r="L35" s="75">
        <v>1.8372045809999999E-3</v>
      </c>
    </row>
    <row r="36" spans="2:12" ht="12.75" hidden="1" customHeight="1" x14ac:dyDescent="0.2"/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12537</v>
      </c>
    </row>
    <row r="6" spans="2:12" ht="12.75" customHeight="1" x14ac:dyDescent="0.2">
      <c r="B6" s="44" t="s">
        <v>1113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1114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141</v>
      </c>
      <c r="K8" s="4" t="s">
        <v>80</v>
      </c>
      <c r="L8" s="4" t="s">
        <v>206</v>
      </c>
    </row>
    <row r="9" spans="2:12" ht="12.75" customHeight="1" x14ac:dyDescent="0.2">
      <c r="B9" s="5"/>
      <c r="C9" s="5"/>
      <c r="D9" s="5"/>
      <c r="E9" s="5"/>
      <c r="F9" s="6" t="s">
        <v>143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1115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1116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1117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1118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1119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1120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1121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1122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1123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1124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1125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1126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1127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12537</v>
      </c>
    </row>
    <row r="5" spans="2:12" ht="12.75" customHeight="1" x14ac:dyDescent="0.2"/>
    <row r="6" spans="2:12" ht="12.75" customHeight="1" thickBot="1" x14ac:dyDescent="0.25">
      <c r="B6" s="62" t="s">
        <v>70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</row>
    <row r="7" spans="2:12" ht="12.75" customHeight="1" thickBot="1" x14ac:dyDescent="0.25">
      <c r="B7" s="55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8" t="s">
        <v>81</v>
      </c>
    </row>
    <row r="8" spans="2:12" ht="12.75" customHeight="1" x14ac:dyDescent="0.2">
      <c r="B8" s="65" t="s">
        <v>1312</v>
      </c>
      <c r="C8" s="51" t="s">
        <v>1312</v>
      </c>
      <c r="D8" s="51" t="s">
        <v>1312</v>
      </c>
      <c r="E8" s="51" t="s">
        <v>1312</v>
      </c>
      <c r="F8" s="51" t="s">
        <v>1312</v>
      </c>
      <c r="G8" s="51" t="s">
        <v>1312</v>
      </c>
      <c r="H8" s="4" t="s">
        <v>12</v>
      </c>
      <c r="I8" s="4" t="s">
        <v>12</v>
      </c>
      <c r="J8" s="4" t="s">
        <v>11</v>
      </c>
      <c r="K8" s="4" t="s">
        <v>12</v>
      </c>
      <c r="L8" s="58" t="s">
        <v>12</v>
      </c>
    </row>
    <row r="9" spans="2:12" ht="12.75" customHeight="1" x14ac:dyDescent="0.2">
      <c r="B9" s="66" t="s">
        <v>1312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59" t="s">
        <v>89</v>
      </c>
    </row>
    <row r="10" spans="2:12" ht="12.75" customHeight="1" x14ac:dyDescent="0.2">
      <c r="B10" s="56" t="s">
        <v>90</v>
      </c>
      <c r="C10" s="53" t="s">
        <v>1312</v>
      </c>
      <c r="D10" s="53" t="s">
        <v>1312</v>
      </c>
      <c r="E10" s="53" t="s">
        <v>1312</v>
      </c>
      <c r="F10" s="53" t="s">
        <v>1312</v>
      </c>
      <c r="G10" s="53" t="s">
        <v>1312</v>
      </c>
      <c r="H10" s="53" t="s">
        <v>1312</v>
      </c>
      <c r="I10" s="53" t="s">
        <v>1312</v>
      </c>
      <c r="J10" s="19">
        <v>365181.81605999998</v>
      </c>
      <c r="K10" s="20">
        <v>1</v>
      </c>
      <c r="L10" s="60">
        <v>0.16816132113000001</v>
      </c>
    </row>
    <row r="11" spans="2:12" ht="12.75" customHeight="1" x14ac:dyDescent="0.2">
      <c r="B11" s="56" t="s">
        <v>91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19">
        <v>365181.81605999998</v>
      </c>
      <c r="K11" s="20">
        <v>1</v>
      </c>
      <c r="L11" s="60">
        <v>0.16816132113000001</v>
      </c>
    </row>
    <row r="12" spans="2:12" ht="12.75" customHeight="1" x14ac:dyDescent="0.2">
      <c r="B12" s="56" t="s">
        <v>92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19">
        <v>201958.51998000001</v>
      </c>
      <c r="K12" s="20">
        <v>0.55303553216000001</v>
      </c>
      <c r="L12" s="60">
        <v>9.2999185720000002E-2</v>
      </c>
    </row>
    <row r="13" spans="2:12" ht="12.75" customHeight="1" x14ac:dyDescent="0.2">
      <c r="B13" s="57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3" t="s">
        <v>1312</v>
      </c>
      <c r="I13" s="53" t="s">
        <v>1312</v>
      </c>
      <c r="J13" s="12">
        <v>191983.23999</v>
      </c>
      <c r="K13" s="13">
        <v>0.52571960472000001</v>
      </c>
      <c r="L13" s="61">
        <v>8.8405703274000005E-2</v>
      </c>
    </row>
    <row r="14" spans="2:12" ht="12.75" customHeight="1" x14ac:dyDescent="0.2">
      <c r="B14" s="57" t="s">
        <v>97</v>
      </c>
      <c r="C14" s="14" t="s">
        <v>98</v>
      </c>
      <c r="D14" s="21">
        <v>10</v>
      </c>
      <c r="E14" s="14" t="s">
        <v>95</v>
      </c>
      <c r="F14" s="14" t="s">
        <v>96</v>
      </c>
      <c r="G14" s="14" t="s">
        <v>49</v>
      </c>
      <c r="H14" s="53" t="s">
        <v>1312</v>
      </c>
      <c r="I14" s="53" t="s">
        <v>1312</v>
      </c>
      <c r="J14" s="12">
        <v>-1.0000000000000001E-5</v>
      </c>
      <c r="K14" s="13">
        <v>-2.7383619775736501E-11</v>
      </c>
      <c r="L14" s="61">
        <v>-4.6048656788314399E-12</v>
      </c>
    </row>
    <row r="15" spans="2:12" ht="12.75" customHeight="1" x14ac:dyDescent="0.2">
      <c r="B15" s="57" t="s">
        <v>99</v>
      </c>
      <c r="C15" s="14" t="s">
        <v>100</v>
      </c>
      <c r="D15" s="21">
        <v>20</v>
      </c>
      <c r="E15" s="14" t="s">
        <v>95</v>
      </c>
      <c r="F15" s="14" t="s">
        <v>96</v>
      </c>
      <c r="G15" s="14" t="s">
        <v>49</v>
      </c>
      <c r="H15" s="53" t="s">
        <v>1312</v>
      </c>
      <c r="I15" s="53" t="s">
        <v>1312</v>
      </c>
      <c r="J15" s="12">
        <v>9975.2800000000007</v>
      </c>
      <c r="K15" s="13">
        <v>2.7315927467000001E-2</v>
      </c>
      <c r="L15" s="61">
        <v>4.5934824500000002E-3</v>
      </c>
    </row>
    <row r="16" spans="2:12" ht="12.75" customHeight="1" x14ac:dyDescent="0.2">
      <c r="B16" s="56" t="s">
        <v>101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53" t="s">
        <v>1312</v>
      </c>
      <c r="I16" s="53" t="s">
        <v>1312</v>
      </c>
      <c r="J16" s="19">
        <v>161129.71333999999</v>
      </c>
      <c r="K16" s="20">
        <v>0.441231480467</v>
      </c>
      <c r="L16" s="60">
        <v>7.4198068679000001E-2</v>
      </c>
    </row>
    <row r="17" spans="2:12" ht="12.75" customHeight="1" x14ac:dyDescent="0.2">
      <c r="B17" s="57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3" t="s">
        <v>1312</v>
      </c>
      <c r="I17" s="53" t="s">
        <v>1312</v>
      </c>
      <c r="J17" s="12">
        <v>129837.46355</v>
      </c>
      <c r="K17" s="13">
        <v>0.35554197344900001</v>
      </c>
      <c r="L17" s="61">
        <v>5.9788407972000003E-2</v>
      </c>
    </row>
    <row r="18" spans="2:12" ht="12.75" customHeight="1" x14ac:dyDescent="0.2">
      <c r="B18" s="57" t="s">
        <v>104</v>
      </c>
      <c r="C18" s="14" t="s">
        <v>105</v>
      </c>
      <c r="D18" s="21">
        <v>12</v>
      </c>
      <c r="E18" s="14" t="s">
        <v>95</v>
      </c>
      <c r="F18" s="14" t="s">
        <v>96</v>
      </c>
      <c r="G18" s="14" t="s">
        <v>61</v>
      </c>
      <c r="H18" s="53" t="s">
        <v>1312</v>
      </c>
      <c r="I18" s="53" t="s">
        <v>1312</v>
      </c>
      <c r="J18" s="12">
        <v>19.719899999999999</v>
      </c>
      <c r="K18" s="13">
        <v>5.4000224361554703E-5</v>
      </c>
      <c r="L18" s="61">
        <v>9.0807490699987994E-6</v>
      </c>
    </row>
    <row r="19" spans="2:12" ht="12.75" customHeight="1" x14ac:dyDescent="0.2">
      <c r="B19" s="57" t="s">
        <v>106</v>
      </c>
      <c r="C19" s="14" t="s">
        <v>107</v>
      </c>
      <c r="D19" s="21">
        <v>12</v>
      </c>
      <c r="E19" s="14" t="s">
        <v>95</v>
      </c>
      <c r="F19" s="14" t="s">
        <v>96</v>
      </c>
      <c r="G19" s="14" t="s">
        <v>52</v>
      </c>
      <c r="H19" s="53" t="s">
        <v>1312</v>
      </c>
      <c r="I19" s="53" t="s">
        <v>1312</v>
      </c>
      <c r="J19" s="12">
        <v>548.72812999999996</v>
      </c>
      <c r="K19" s="13">
        <v>1.5026162469999999E-3</v>
      </c>
      <c r="L19" s="61">
        <v>2.52681933E-4</v>
      </c>
    </row>
    <row r="20" spans="2:12" ht="12.75" customHeight="1" x14ac:dyDescent="0.2">
      <c r="B20" s="57" t="s">
        <v>108</v>
      </c>
      <c r="C20" s="14" t="s">
        <v>109</v>
      </c>
      <c r="D20" s="21">
        <v>12</v>
      </c>
      <c r="E20" s="14" t="s">
        <v>95</v>
      </c>
      <c r="F20" s="14" t="s">
        <v>96</v>
      </c>
      <c r="G20" s="14" t="s">
        <v>59</v>
      </c>
      <c r="H20" s="53" t="s">
        <v>1312</v>
      </c>
      <c r="I20" s="53" t="s">
        <v>1312</v>
      </c>
      <c r="J20" s="12">
        <v>6228.7479000000003</v>
      </c>
      <c r="K20" s="13">
        <v>1.7056566416999999E-2</v>
      </c>
      <c r="L20" s="61">
        <v>2.8682547419999998E-3</v>
      </c>
    </row>
    <row r="21" spans="2:12" ht="12.75" customHeight="1" x14ac:dyDescent="0.2">
      <c r="B21" s="57" t="s">
        <v>110</v>
      </c>
      <c r="C21" s="14" t="s">
        <v>111</v>
      </c>
      <c r="D21" s="21">
        <v>12</v>
      </c>
      <c r="E21" s="14" t="s">
        <v>95</v>
      </c>
      <c r="F21" s="14" t="s">
        <v>96</v>
      </c>
      <c r="G21" s="14" t="s">
        <v>53</v>
      </c>
      <c r="H21" s="53" t="s">
        <v>1312</v>
      </c>
      <c r="I21" s="53" t="s">
        <v>1312</v>
      </c>
      <c r="J21" s="12">
        <v>639.87914999999998</v>
      </c>
      <c r="K21" s="13">
        <v>1.752220734E-3</v>
      </c>
      <c r="L21" s="61">
        <v>2.9465575299999998E-4</v>
      </c>
    </row>
    <row r="22" spans="2:12" ht="12.75" customHeight="1" x14ac:dyDescent="0.2">
      <c r="B22" s="57" t="s">
        <v>112</v>
      </c>
      <c r="C22" s="14" t="s">
        <v>113</v>
      </c>
      <c r="D22" s="21">
        <v>12</v>
      </c>
      <c r="E22" s="14" t="s">
        <v>95</v>
      </c>
      <c r="F22" s="14" t="s">
        <v>96</v>
      </c>
      <c r="G22" s="14" t="s">
        <v>51</v>
      </c>
      <c r="H22" s="53" t="s">
        <v>1312</v>
      </c>
      <c r="I22" s="53" t="s">
        <v>1312</v>
      </c>
      <c r="J22" s="12">
        <v>20957.603070000001</v>
      </c>
      <c r="K22" s="13">
        <v>5.7389503387000003E-2</v>
      </c>
      <c r="L22" s="61">
        <v>9.6506947080000002E-3</v>
      </c>
    </row>
    <row r="23" spans="2:12" ht="12.75" customHeight="1" x14ac:dyDescent="0.2">
      <c r="B23" s="57" t="s">
        <v>114</v>
      </c>
      <c r="C23" s="14" t="s">
        <v>115</v>
      </c>
      <c r="D23" s="21">
        <v>12</v>
      </c>
      <c r="E23" s="14" t="s">
        <v>95</v>
      </c>
      <c r="F23" s="14" t="s">
        <v>96</v>
      </c>
      <c r="G23" s="14" t="s">
        <v>50</v>
      </c>
      <c r="H23" s="53" t="s">
        <v>1312</v>
      </c>
      <c r="I23" s="53" t="s">
        <v>1312</v>
      </c>
      <c r="J23" s="12">
        <v>-51.207619999999999</v>
      </c>
      <c r="K23" s="13">
        <v>-1.4022499900000001E-4</v>
      </c>
      <c r="L23" s="61">
        <v>-2.35804211832642E-5</v>
      </c>
    </row>
    <row r="24" spans="2:12" ht="12.75" customHeight="1" x14ac:dyDescent="0.2">
      <c r="B24" s="57" t="s">
        <v>116</v>
      </c>
      <c r="C24" s="14" t="s">
        <v>117</v>
      </c>
      <c r="D24" s="21">
        <v>12</v>
      </c>
      <c r="E24" s="14" t="s">
        <v>95</v>
      </c>
      <c r="F24" s="14" t="s">
        <v>96</v>
      </c>
      <c r="G24" s="14" t="s">
        <v>57</v>
      </c>
      <c r="H24" s="53" t="s">
        <v>1312</v>
      </c>
      <c r="I24" s="53" t="s">
        <v>1312</v>
      </c>
      <c r="J24" s="12">
        <v>374.85563000000002</v>
      </c>
      <c r="K24" s="13">
        <v>1.026490404E-3</v>
      </c>
      <c r="L24" s="61">
        <v>1.7261598199999999E-4</v>
      </c>
    </row>
    <row r="25" spans="2:12" ht="12.75" customHeight="1" x14ac:dyDescent="0.2">
      <c r="B25" s="57" t="s">
        <v>118</v>
      </c>
      <c r="C25" s="14" t="s">
        <v>119</v>
      </c>
      <c r="D25" s="21">
        <v>12</v>
      </c>
      <c r="E25" s="14" t="s">
        <v>95</v>
      </c>
      <c r="F25" s="14" t="s">
        <v>96</v>
      </c>
      <c r="G25" s="14" t="s">
        <v>54</v>
      </c>
      <c r="H25" s="53" t="s">
        <v>1312</v>
      </c>
      <c r="I25" s="53" t="s">
        <v>1312</v>
      </c>
      <c r="J25" s="12">
        <v>1597.2883899999999</v>
      </c>
      <c r="K25" s="13">
        <v>4.3739537940000002E-3</v>
      </c>
      <c r="L25" s="61">
        <v>7.3552984800000004E-4</v>
      </c>
    </row>
    <row r="26" spans="2:12" ht="12.75" customHeight="1" x14ac:dyDescent="0.2">
      <c r="B26" s="57" t="s">
        <v>120</v>
      </c>
      <c r="C26" s="14" t="s">
        <v>121</v>
      </c>
      <c r="D26" s="21">
        <v>12</v>
      </c>
      <c r="E26" s="14" t="s">
        <v>95</v>
      </c>
      <c r="F26" s="14" t="s">
        <v>96</v>
      </c>
      <c r="G26" s="14" t="s">
        <v>122</v>
      </c>
      <c r="H26" s="53" t="s">
        <v>1312</v>
      </c>
      <c r="I26" s="53" t="s">
        <v>1312</v>
      </c>
      <c r="J26" s="12">
        <v>974.51878999999997</v>
      </c>
      <c r="K26" s="13">
        <v>2.6685851999999999E-3</v>
      </c>
      <c r="L26" s="61">
        <v>4.4875281200000002E-4</v>
      </c>
    </row>
    <row r="27" spans="2:12" ht="12.75" customHeight="1" x14ac:dyDescent="0.2">
      <c r="B27" s="57" t="s">
        <v>123</v>
      </c>
      <c r="C27" s="14" t="s">
        <v>124</v>
      </c>
      <c r="D27" s="21">
        <v>12</v>
      </c>
      <c r="E27" s="14" t="s">
        <v>95</v>
      </c>
      <c r="F27" s="14" t="s">
        <v>96</v>
      </c>
      <c r="G27" s="14" t="s">
        <v>55</v>
      </c>
      <c r="H27" s="53" t="s">
        <v>1312</v>
      </c>
      <c r="I27" s="53" t="s">
        <v>1312</v>
      </c>
      <c r="J27" s="12">
        <v>2.1164499999999999</v>
      </c>
      <c r="K27" s="13">
        <v>5.7956062074357597E-6</v>
      </c>
      <c r="L27" s="61">
        <v>9.7459679659627898E-7</v>
      </c>
    </row>
    <row r="28" spans="2:12" ht="12.75" customHeight="1" x14ac:dyDescent="0.2">
      <c r="B28" s="56" t="s">
        <v>125</v>
      </c>
      <c r="C28" s="53" t="s">
        <v>1312</v>
      </c>
      <c r="D28" s="53" t="s">
        <v>1312</v>
      </c>
      <c r="E28" s="53" t="s">
        <v>1312</v>
      </c>
      <c r="F28" s="53" t="s">
        <v>1312</v>
      </c>
      <c r="G28" s="53" t="s">
        <v>1312</v>
      </c>
      <c r="H28" s="53" t="s">
        <v>1312</v>
      </c>
      <c r="I28" s="53" t="s">
        <v>1312</v>
      </c>
      <c r="J28" s="19">
        <v>2093.5827399999998</v>
      </c>
      <c r="K28" s="20">
        <v>5.7329873720000004E-3</v>
      </c>
      <c r="L28" s="60">
        <v>9.6406672999999998E-4</v>
      </c>
    </row>
    <row r="29" spans="2:12" ht="12.75" customHeight="1" x14ac:dyDescent="0.2">
      <c r="B29" s="57" t="s">
        <v>126</v>
      </c>
      <c r="C29" s="14" t="s">
        <v>127</v>
      </c>
      <c r="D29" s="21">
        <v>10</v>
      </c>
      <c r="E29" s="14" t="s">
        <v>95</v>
      </c>
      <c r="F29" s="14" t="s">
        <v>96</v>
      </c>
      <c r="G29" s="14" t="s">
        <v>49</v>
      </c>
      <c r="H29" s="53" t="s">
        <v>1312</v>
      </c>
      <c r="I29" s="53" t="s">
        <v>1312</v>
      </c>
      <c r="J29" s="12">
        <v>2093.5827399999998</v>
      </c>
      <c r="K29" s="13">
        <v>5.7329873720000004E-3</v>
      </c>
      <c r="L29" s="61">
        <v>9.6406672999999998E-4</v>
      </c>
    </row>
    <row r="30" spans="2:12" ht="12.75" customHeight="1" x14ac:dyDescent="0.2">
      <c r="B30" s="56" t="s">
        <v>128</v>
      </c>
      <c r="C30" s="53" t="s">
        <v>1312</v>
      </c>
      <c r="D30" s="53" t="s">
        <v>1312</v>
      </c>
      <c r="E30" s="53" t="s">
        <v>1312</v>
      </c>
      <c r="F30" s="53" t="s">
        <v>1312</v>
      </c>
      <c r="G30" s="53" t="s">
        <v>1312</v>
      </c>
      <c r="H30" s="53" t="s">
        <v>1312</v>
      </c>
      <c r="I30" s="53" t="s">
        <v>1312</v>
      </c>
      <c r="J30" s="53" t="s">
        <v>1312</v>
      </c>
      <c r="K30" s="53" t="s">
        <v>1312</v>
      </c>
      <c r="L30" s="67" t="s">
        <v>1312</v>
      </c>
    </row>
    <row r="31" spans="2:12" ht="12.75" customHeight="1" x14ac:dyDescent="0.2">
      <c r="B31" s="56" t="s">
        <v>129</v>
      </c>
      <c r="C31" s="53" t="s">
        <v>1312</v>
      </c>
      <c r="D31" s="53" t="s">
        <v>1312</v>
      </c>
      <c r="E31" s="53" t="s">
        <v>1312</v>
      </c>
      <c r="F31" s="53" t="s">
        <v>1312</v>
      </c>
      <c r="G31" s="53" t="s">
        <v>1312</v>
      </c>
      <c r="H31" s="53" t="s">
        <v>1312</v>
      </c>
      <c r="I31" s="53" t="s">
        <v>1312</v>
      </c>
      <c r="J31" s="53" t="s">
        <v>1312</v>
      </c>
      <c r="K31" s="53" t="s">
        <v>1312</v>
      </c>
      <c r="L31" s="67" t="s">
        <v>1312</v>
      </c>
    </row>
    <row r="32" spans="2:12" ht="12.75" customHeight="1" x14ac:dyDescent="0.2">
      <c r="B32" s="56" t="s">
        <v>130</v>
      </c>
      <c r="C32" s="53" t="s">
        <v>1312</v>
      </c>
      <c r="D32" s="53" t="s">
        <v>1312</v>
      </c>
      <c r="E32" s="53" t="s">
        <v>1312</v>
      </c>
      <c r="F32" s="53" t="s">
        <v>1312</v>
      </c>
      <c r="G32" s="53" t="s">
        <v>1312</v>
      </c>
      <c r="H32" s="53" t="s">
        <v>1312</v>
      </c>
      <c r="I32" s="53" t="s">
        <v>1312</v>
      </c>
      <c r="J32" s="53" t="s">
        <v>1312</v>
      </c>
      <c r="K32" s="53" t="s">
        <v>1312</v>
      </c>
      <c r="L32" s="67" t="s">
        <v>1312</v>
      </c>
    </row>
    <row r="33" spans="2:12" ht="12.75" customHeight="1" x14ac:dyDescent="0.2">
      <c r="B33" s="56" t="s">
        <v>131</v>
      </c>
      <c r="C33" s="53" t="s">
        <v>1312</v>
      </c>
      <c r="D33" s="53" t="s">
        <v>1312</v>
      </c>
      <c r="E33" s="53" t="s">
        <v>1312</v>
      </c>
      <c r="F33" s="53" t="s">
        <v>1312</v>
      </c>
      <c r="G33" s="53" t="s">
        <v>1312</v>
      </c>
      <c r="H33" s="53" t="s">
        <v>1312</v>
      </c>
      <c r="I33" s="53" t="s">
        <v>1312</v>
      </c>
      <c r="J33" s="53" t="s">
        <v>1312</v>
      </c>
      <c r="K33" s="53" t="s">
        <v>1312</v>
      </c>
      <c r="L33" s="67" t="s">
        <v>1312</v>
      </c>
    </row>
    <row r="34" spans="2:12" ht="12.75" customHeight="1" x14ac:dyDescent="0.2">
      <c r="B34" s="56" t="s">
        <v>132</v>
      </c>
      <c r="C34" s="53" t="s">
        <v>1312</v>
      </c>
      <c r="D34" s="53" t="s">
        <v>1312</v>
      </c>
      <c r="E34" s="53" t="s">
        <v>1312</v>
      </c>
      <c r="F34" s="53" t="s">
        <v>1312</v>
      </c>
      <c r="G34" s="53" t="s">
        <v>1312</v>
      </c>
      <c r="H34" s="53" t="s">
        <v>1312</v>
      </c>
      <c r="I34" s="53" t="s">
        <v>1312</v>
      </c>
      <c r="J34" s="53" t="s">
        <v>1312</v>
      </c>
      <c r="K34" s="53" t="s">
        <v>1312</v>
      </c>
      <c r="L34" s="67" t="s">
        <v>1312</v>
      </c>
    </row>
    <row r="35" spans="2:12" ht="12.75" customHeight="1" thickBot="1" x14ac:dyDescent="0.25">
      <c r="B35" s="56" t="s">
        <v>101</v>
      </c>
      <c r="C35" s="53" t="s">
        <v>1312</v>
      </c>
      <c r="D35" s="53" t="s">
        <v>1312</v>
      </c>
      <c r="E35" s="53" t="s">
        <v>1312</v>
      </c>
      <c r="F35" s="53" t="s">
        <v>1312</v>
      </c>
      <c r="G35" s="53" t="s">
        <v>1312</v>
      </c>
      <c r="H35" s="53" t="s">
        <v>1312</v>
      </c>
      <c r="I35" s="53" t="s">
        <v>1312</v>
      </c>
      <c r="J35" s="53" t="s">
        <v>1312</v>
      </c>
      <c r="K35" s="53" t="s">
        <v>1312</v>
      </c>
      <c r="L35" s="67" t="s">
        <v>1312</v>
      </c>
    </row>
    <row r="36" spans="2:12" ht="12.75" customHeight="1" x14ac:dyDescent="0.2">
      <c r="B36" s="63" t="s">
        <v>131</v>
      </c>
      <c r="C36" s="68" t="s">
        <v>1312</v>
      </c>
      <c r="D36" s="68" t="s">
        <v>1312</v>
      </c>
      <c r="E36" s="68" t="s">
        <v>1312</v>
      </c>
      <c r="F36" s="68" t="s">
        <v>1312</v>
      </c>
      <c r="G36" s="68" t="s">
        <v>1312</v>
      </c>
      <c r="H36" s="68" t="s">
        <v>1312</v>
      </c>
      <c r="I36" s="68" t="s">
        <v>1312</v>
      </c>
      <c r="J36" s="68" t="s">
        <v>1312</v>
      </c>
      <c r="K36" s="68" t="s">
        <v>1312</v>
      </c>
      <c r="L36" s="69" t="s">
        <v>1312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0.85546875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12537</v>
      </c>
    </row>
    <row r="5" spans="2:11" ht="12.75" customHeight="1" x14ac:dyDescent="0.2"/>
    <row r="6" spans="2:11" ht="12.75" customHeight="1" thickBot="1" x14ac:dyDescent="0.25">
      <c r="B6" s="62" t="s">
        <v>1128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</row>
    <row r="7" spans="2:11" ht="12.75" customHeight="1" thickBot="1" x14ac:dyDescent="0.25">
      <c r="B7" s="70" t="s">
        <v>1129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</row>
    <row r="8" spans="2:11" ht="12.75" customHeight="1" x14ac:dyDescent="0.2">
      <c r="B8" s="55" t="s">
        <v>71</v>
      </c>
      <c r="C8" s="4" t="s">
        <v>72</v>
      </c>
      <c r="D8" s="4" t="s">
        <v>204</v>
      </c>
      <c r="E8" s="4" t="s">
        <v>76</v>
      </c>
      <c r="F8" s="4" t="s">
        <v>136</v>
      </c>
      <c r="G8" s="4" t="s">
        <v>138</v>
      </c>
      <c r="H8" s="4" t="s">
        <v>139</v>
      </c>
      <c r="I8" s="4" t="s">
        <v>9</v>
      </c>
      <c r="J8" s="4" t="s">
        <v>80</v>
      </c>
      <c r="K8" s="58" t="s">
        <v>206</v>
      </c>
    </row>
    <row r="9" spans="2:11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6" t="s">
        <v>143</v>
      </c>
      <c r="G9" s="6" t="s">
        <v>145</v>
      </c>
      <c r="H9" s="6" t="s">
        <v>146</v>
      </c>
      <c r="I9" s="6" t="s">
        <v>11</v>
      </c>
      <c r="J9" s="6" t="s">
        <v>12</v>
      </c>
      <c r="K9" s="59" t="s">
        <v>12</v>
      </c>
    </row>
    <row r="10" spans="2:11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59" t="s">
        <v>88</v>
      </c>
    </row>
    <row r="11" spans="2:11" ht="12.75" customHeight="1" x14ac:dyDescent="0.2">
      <c r="B11" s="56" t="s">
        <v>1130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22">
        <v>786.81703000000005</v>
      </c>
      <c r="J11" s="20">
        <v>1</v>
      </c>
      <c r="K11" s="60">
        <v>3.62318673E-4</v>
      </c>
    </row>
    <row r="12" spans="2:11" ht="12.75" customHeight="1" x14ac:dyDescent="0.2">
      <c r="B12" s="56" t="s">
        <v>1131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22">
        <v>786.81703000000005</v>
      </c>
      <c r="J12" s="20">
        <v>1</v>
      </c>
      <c r="K12" s="60">
        <v>3.62318673E-4</v>
      </c>
    </row>
    <row r="13" spans="2:11" ht="12.75" customHeight="1" x14ac:dyDescent="0.2">
      <c r="B13" s="56" t="s">
        <v>1132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67" t="s">
        <v>1312</v>
      </c>
    </row>
    <row r="14" spans="2:11" ht="12.75" customHeight="1" x14ac:dyDescent="0.2">
      <c r="B14" s="56" t="s">
        <v>1133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22">
        <v>266.80162000000001</v>
      </c>
      <c r="J14" s="20">
        <v>0.33908978813000001</v>
      </c>
      <c r="K14" s="60">
        <v>1.22858562E-4</v>
      </c>
    </row>
    <row r="15" spans="2:11" ht="12.75" customHeight="1" x14ac:dyDescent="0.2">
      <c r="B15" s="57" t="s">
        <v>1134</v>
      </c>
      <c r="C15" s="14" t="s">
        <v>1135</v>
      </c>
      <c r="D15" s="14" t="s">
        <v>803</v>
      </c>
      <c r="E15" s="14" t="s">
        <v>49</v>
      </c>
      <c r="F15" s="26">
        <v>45211</v>
      </c>
      <c r="G15" s="23">
        <v>-6740000</v>
      </c>
      <c r="H15" s="23">
        <v>-395.84809999999999</v>
      </c>
      <c r="I15" s="23">
        <v>266.80162000000001</v>
      </c>
      <c r="J15" s="13">
        <v>0.33908978813000001</v>
      </c>
      <c r="K15" s="61">
        <v>1.22858562E-4</v>
      </c>
    </row>
    <row r="16" spans="2:11" ht="12.75" customHeight="1" x14ac:dyDescent="0.2">
      <c r="B16" s="56" t="s">
        <v>1136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53" t="s">
        <v>1312</v>
      </c>
      <c r="I16" s="53" t="s">
        <v>1312</v>
      </c>
      <c r="J16" s="53" t="s">
        <v>1312</v>
      </c>
      <c r="K16" s="67" t="s">
        <v>1312</v>
      </c>
    </row>
    <row r="17" spans="2:11" ht="12.75" customHeight="1" x14ac:dyDescent="0.2">
      <c r="B17" s="56" t="s">
        <v>1137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22">
        <v>520.01540999999997</v>
      </c>
      <c r="J17" s="20">
        <v>0.66091021186900001</v>
      </c>
      <c r="K17" s="60">
        <v>2.39460111E-4</v>
      </c>
    </row>
    <row r="18" spans="2:11" ht="12.75" customHeight="1" x14ac:dyDescent="0.2">
      <c r="B18" s="57" t="s">
        <v>1138</v>
      </c>
      <c r="C18" s="14" t="s">
        <v>1139</v>
      </c>
      <c r="D18" s="14" t="s">
        <v>803</v>
      </c>
      <c r="E18" s="14" t="s">
        <v>49</v>
      </c>
      <c r="F18" s="26">
        <v>45237</v>
      </c>
      <c r="G18" s="23">
        <v>-34650000</v>
      </c>
      <c r="H18" s="23">
        <v>111.5587</v>
      </c>
      <c r="I18" s="23">
        <v>-386.55090000000001</v>
      </c>
      <c r="J18" s="13">
        <v>-0.49128435870199999</v>
      </c>
      <c r="K18" s="61">
        <v>-1.78001497E-4</v>
      </c>
    </row>
    <row r="19" spans="2:11" ht="12.75" customHeight="1" x14ac:dyDescent="0.2">
      <c r="B19" s="57" t="s">
        <v>1138</v>
      </c>
      <c r="C19" s="14" t="s">
        <v>1140</v>
      </c>
      <c r="D19" s="14" t="s">
        <v>803</v>
      </c>
      <c r="E19" s="14" t="s">
        <v>49</v>
      </c>
      <c r="F19" s="26">
        <v>45237</v>
      </c>
      <c r="G19" s="23">
        <v>34650000</v>
      </c>
      <c r="H19" s="23">
        <v>261.63529999999997</v>
      </c>
      <c r="I19" s="23">
        <v>906.56631000000004</v>
      </c>
      <c r="J19" s="13">
        <v>1.152194570572</v>
      </c>
      <c r="K19" s="61">
        <v>4.17461608E-4</v>
      </c>
    </row>
    <row r="20" spans="2:11" ht="12.75" customHeight="1" x14ac:dyDescent="0.2">
      <c r="B20" s="56" t="s">
        <v>1141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67" t="s">
        <v>1312</v>
      </c>
    </row>
    <row r="21" spans="2:11" ht="12.75" customHeight="1" x14ac:dyDescent="0.2">
      <c r="B21" s="56" t="s">
        <v>1142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67" t="s">
        <v>1312</v>
      </c>
    </row>
    <row r="22" spans="2:11" ht="12.75" customHeight="1" x14ac:dyDescent="0.2">
      <c r="B22" s="56" t="s">
        <v>1143</v>
      </c>
      <c r="C22" s="53" t="s">
        <v>1312</v>
      </c>
      <c r="D22" s="53" t="s">
        <v>1312</v>
      </c>
      <c r="E22" s="53" t="s">
        <v>1312</v>
      </c>
      <c r="F22" s="53" t="s">
        <v>1312</v>
      </c>
      <c r="G22" s="53" t="s">
        <v>1312</v>
      </c>
      <c r="H22" s="53" t="s">
        <v>1312</v>
      </c>
      <c r="I22" s="53" t="s">
        <v>1312</v>
      </c>
      <c r="J22" s="53" t="s">
        <v>1312</v>
      </c>
      <c r="K22" s="67" t="s">
        <v>1312</v>
      </c>
    </row>
    <row r="23" spans="2:11" ht="12.75" customHeight="1" x14ac:dyDescent="0.2">
      <c r="B23" s="56" t="s">
        <v>1144</v>
      </c>
      <c r="C23" s="53" t="s">
        <v>1312</v>
      </c>
      <c r="D23" s="53" t="s">
        <v>1312</v>
      </c>
      <c r="E23" s="53" t="s">
        <v>1312</v>
      </c>
      <c r="F23" s="53" t="s">
        <v>1312</v>
      </c>
      <c r="G23" s="53" t="s">
        <v>1312</v>
      </c>
      <c r="H23" s="53" t="s">
        <v>1312</v>
      </c>
      <c r="I23" s="53" t="s">
        <v>1312</v>
      </c>
      <c r="J23" s="53" t="s">
        <v>1312</v>
      </c>
      <c r="K23" s="67" t="s">
        <v>1312</v>
      </c>
    </row>
    <row r="24" spans="2:11" ht="12.75" customHeight="1" thickBot="1" x14ac:dyDescent="0.25">
      <c r="B24" s="56" t="s">
        <v>1145</v>
      </c>
      <c r="C24" s="53" t="s">
        <v>1312</v>
      </c>
      <c r="D24" s="53" t="s">
        <v>1312</v>
      </c>
      <c r="E24" s="53" t="s">
        <v>1312</v>
      </c>
      <c r="F24" s="53" t="s">
        <v>1312</v>
      </c>
      <c r="G24" s="53" t="s">
        <v>1312</v>
      </c>
      <c r="H24" s="53" t="s">
        <v>1312</v>
      </c>
      <c r="I24" s="53" t="s">
        <v>1312</v>
      </c>
      <c r="J24" s="53" t="s">
        <v>1312</v>
      </c>
      <c r="K24" s="67" t="s">
        <v>1312</v>
      </c>
    </row>
    <row r="25" spans="2:11" ht="12.75" customHeight="1" x14ac:dyDescent="0.2">
      <c r="B25" s="63" t="s">
        <v>1146</v>
      </c>
      <c r="C25" s="68" t="s">
        <v>1312</v>
      </c>
      <c r="D25" s="68" t="s">
        <v>1312</v>
      </c>
      <c r="E25" s="68" t="s">
        <v>1312</v>
      </c>
      <c r="F25" s="68" t="s">
        <v>1312</v>
      </c>
      <c r="G25" s="68" t="s">
        <v>1312</v>
      </c>
      <c r="H25" s="68" t="s">
        <v>1312</v>
      </c>
      <c r="I25" s="68" t="s">
        <v>1312</v>
      </c>
      <c r="J25" s="68" t="s">
        <v>1312</v>
      </c>
      <c r="K25" s="69" t="s">
        <v>1312</v>
      </c>
    </row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12537</v>
      </c>
    </row>
    <row r="5" spans="2:17" ht="12.75" customHeight="1" x14ac:dyDescent="0.2"/>
    <row r="6" spans="2:17" ht="12.75" customHeight="1" thickBot="1" x14ac:dyDescent="0.25">
      <c r="B6" s="91" t="s">
        <v>1147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</row>
    <row r="7" spans="2:17" ht="12.75" customHeight="1" thickBot="1" x14ac:dyDescent="0.25">
      <c r="B7" s="70" t="s">
        <v>1148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</row>
    <row r="8" spans="2:17" ht="12.75" customHeight="1" x14ac:dyDescent="0.2">
      <c r="B8" s="55" t="s">
        <v>71</v>
      </c>
      <c r="C8" s="4" t="s">
        <v>72</v>
      </c>
      <c r="D8" s="4" t="s">
        <v>826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219</v>
      </c>
      <c r="L8" s="4" t="s">
        <v>138</v>
      </c>
      <c r="M8" s="4" t="s">
        <v>139</v>
      </c>
      <c r="N8" s="4" t="s">
        <v>9</v>
      </c>
      <c r="O8" s="4" t="s">
        <v>141</v>
      </c>
      <c r="P8" s="4" t="s">
        <v>80</v>
      </c>
      <c r="Q8" s="58" t="s">
        <v>206</v>
      </c>
    </row>
    <row r="9" spans="2:17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143</v>
      </c>
      <c r="H9" s="6" t="s">
        <v>144</v>
      </c>
      <c r="I9" s="52" t="s">
        <v>1312</v>
      </c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12</v>
      </c>
      <c r="P9" s="6" t="s">
        <v>12</v>
      </c>
      <c r="Q9" s="59" t="s">
        <v>12</v>
      </c>
    </row>
    <row r="10" spans="2:17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59" t="s">
        <v>151</v>
      </c>
    </row>
    <row r="11" spans="2:17" ht="12.75" customHeight="1" x14ac:dyDescent="0.2">
      <c r="B11" s="56" t="s">
        <v>1149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53" t="s">
        <v>1312</v>
      </c>
      <c r="K11" s="53" t="s">
        <v>1312</v>
      </c>
      <c r="L11" s="53" t="s">
        <v>1312</v>
      </c>
      <c r="M11" s="53" t="s">
        <v>1312</v>
      </c>
      <c r="N11" s="53" t="s">
        <v>1312</v>
      </c>
      <c r="O11" s="53" t="s">
        <v>1312</v>
      </c>
      <c r="P11" s="53" t="s">
        <v>1312</v>
      </c>
      <c r="Q11" s="67" t="s">
        <v>1312</v>
      </c>
    </row>
    <row r="12" spans="2:17" ht="12.75" customHeight="1" x14ac:dyDescent="0.2">
      <c r="B12" s="56" t="s">
        <v>1150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53" t="s">
        <v>1312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53" t="s">
        <v>1312</v>
      </c>
      <c r="P12" s="53" t="s">
        <v>1312</v>
      </c>
      <c r="Q12" s="67" t="s">
        <v>1312</v>
      </c>
    </row>
    <row r="13" spans="2:17" ht="12.75" customHeight="1" x14ac:dyDescent="0.2">
      <c r="B13" s="56" t="s">
        <v>1151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53" t="s">
        <v>1312</v>
      </c>
      <c r="Q13" s="67" t="s">
        <v>1312</v>
      </c>
    </row>
    <row r="14" spans="2:17" ht="12.75" customHeight="1" x14ac:dyDescent="0.2">
      <c r="B14" s="56" t="s">
        <v>1152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29">
        <v>0</v>
      </c>
      <c r="I14" s="53" t="s">
        <v>1312</v>
      </c>
      <c r="J14" s="53" t="s">
        <v>1312</v>
      </c>
      <c r="K14" s="53" t="s">
        <v>1312</v>
      </c>
      <c r="L14" s="53" t="s">
        <v>1312</v>
      </c>
      <c r="M14" s="53" t="s">
        <v>1312</v>
      </c>
      <c r="N14" s="53" t="s">
        <v>1312</v>
      </c>
      <c r="O14" s="53" t="s">
        <v>1312</v>
      </c>
      <c r="P14" s="53" t="s">
        <v>1312</v>
      </c>
      <c r="Q14" s="67" t="s">
        <v>1312</v>
      </c>
    </row>
    <row r="15" spans="2:17" ht="12.75" customHeight="1" x14ac:dyDescent="0.2">
      <c r="B15" s="56" t="s">
        <v>1153</v>
      </c>
      <c r="C15" s="53" t="s">
        <v>1312</v>
      </c>
      <c r="D15" s="53" t="s">
        <v>1312</v>
      </c>
      <c r="E15" s="53" t="s">
        <v>1312</v>
      </c>
      <c r="F15" s="53" t="s">
        <v>1312</v>
      </c>
      <c r="G15" s="53" t="s">
        <v>1312</v>
      </c>
      <c r="H15" s="53" t="s">
        <v>1312</v>
      </c>
      <c r="I15" s="53" t="s">
        <v>1312</v>
      </c>
      <c r="J15" s="53" t="s">
        <v>1312</v>
      </c>
      <c r="K15" s="53" t="s">
        <v>1312</v>
      </c>
      <c r="L15" s="53" t="s">
        <v>1312</v>
      </c>
      <c r="M15" s="53" t="s">
        <v>1312</v>
      </c>
      <c r="N15" s="53" t="s">
        <v>1312</v>
      </c>
      <c r="O15" s="53" t="s">
        <v>1312</v>
      </c>
      <c r="P15" s="53" t="s">
        <v>1312</v>
      </c>
      <c r="Q15" s="67" t="s">
        <v>1312</v>
      </c>
    </row>
    <row r="16" spans="2:17" ht="12.75" customHeight="1" x14ac:dyDescent="0.2">
      <c r="B16" s="56" t="s">
        <v>1154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29">
        <v>0</v>
      </c>
      <c r="I16" s="53" t="s">
        <v>1312</v>
      </c>
      <c r="J16" s="53" t="s">
        <v>1312</v>
      </c>
      <c r="K16" s="53" t="s">
        <v>1312</v>
      </c>
      <c r="L16" s="53" t="s">
        <v>1312</v>
      </c>
      <c r="M16" s="53" t="s">
        <v>1312</v>
      </c>
      <c r="N16" s="53" t="s">
        <v>1312</v>
      </c>
      <c r="O16" s="53" t="s">
        <v>1312</v>
      </c>
      <c r="P16" s="53" t="s">
        <v>1312</v>
      </c>
      <c r="Q16" s="67" t="s">
        <v>1312</v>
      </c>
    </row>
    <row r="17" spans="2:17" ht="12.75" customHeight="1" x14ac:dyDescent="0.2">
      <c r="B17" s="56" t="s">
        <v>1155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53" t="s">
        <v>1312</v>
      </c>
      <c r="J17" s="53" t="s">
        <v>1312</v>
      </c>
      <c r="K17" s="53" t="s">
        <v>1312</v>
      </c>
      <c r="L17" s="53" t="s">
        <v>1312</v>
      </c>
      <c r="M17" s="53" t="s">
        <v>1312</v>
      </c>
      <c r="N17" s="53" t="s">
        <v>1312</v>
      </c>
      <c r="O17" s="53" t="s">
        <v>1312</v>
      </c>
      <c r="P17" s="53" t="s">
        <v>1312</v>
      </c>
      <c r="Q17" s="67" t="s">
        <v>1312</v>
      </c>
    </row>
    <row r="18" spans="2:17" ht="12.75" customHeight="1" x14ac:dyDescent="0.2">
      <c r="B18" s="56" t="s">
        <v>1156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53" t="s">
        <v>1312</v>
      </c>
      <c r="L18" s="53" t="s">
        <v>1312</v>
      </c>
      <c r="M18" s="53" t="s">
        <v>1312</v>
      </c>
      <c r="N18" s="53" t="s">
        <v>1312</v>
      </c>
      <c r="O18" s="53" t="s">
        <v>1312</v>
      </c>
      <c r="P18" s="53" t="s">
        <v>1312</v>
      </c>
      <c r="Q18" s="67" t="s">
        <v>1312</v>
      </c>
    </row>
    <row r="19" spans="2:17" ht="12.75" customHeight="1" x14ac:dyDescent="0.2">
      <c r="B19" s="56" t="s">
        <v>1157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53" t="s">
        <v>1312</v>
      </c>
      <c r="P19" s="53" t="s">
        <v>1312</v>
      </c>
      <c r="Q19" s="67" t="s">
        <v>1312</v>
      </c>
    </row>
    <row r="20" spans="2:17" ht="12.75" customHeight="1" x14ac:dyDescent="0.2">
      <c r="B20" s="56" t="s">
        <v>1158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53" t="s">
        <v>1312</v>
      </c>
      <c r="P20" s="53" t="s">
        <v>1312</v>
      </c>
      <c r="Q20" s="67" t="s">
        <v>1312</v>
      </c>
    </row>
    <row r="21" spans="2:17" ht="12.75" customHeight="1" x14ac:dyDescent="0.2">
      <c r="B21" s="56" t="s">
        <v>1159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53" t="s">
        <v>1312</v>
      </c>
      <c r="L21" s="53" t="s">
        <v>1312</v>
      </c>
      <c r="M21" s="53" t="s">
        <v>1312</v>
      </c>
      <c r="N21" s="53" t="s">
        <v>1312</v>
      </c>
      <c r="O21" s="53" t="s">
        <v>1312</v>
      </c>
      <c r="P21" s="53" t="s">
        <v>1312</v>
      </c>
      <c r="Q21" s="67" t="s">
        <v>1312</v>
      </c>
    </row>
    <row r="22" spans="2:17" ht="12.75" customHeight="1" x14ac:dyDescent="0.2">
      <c r="B22" s="56" t="s">
        <v>1160</v>
      </c>
      <c r="C22" s="53" t="s">
        <v>1312</v>
      </c>
      <c r="D22" s="53" t="s">
        <v>1312</v>
      </c>
      <c r="E22" s="53" t="s">
        <v>1312</v>
      </c>
      <c r="F22" s="53" t="s">
        <v>1312</v>
      </c>
      <c r="G22" s="53" t="s">
        <v>1312</v>
      </c>
      <c r="H22" s="53" t="s">
        <v>1312</v>
      </c>
      <c r="I22" s="53" t="s">
        <v>1312</v>
      </c>
      <c r="J22" s="53" t="s">
        <v>1312</v>
      </c>
      <c r="K22" s="53" t="s">
        <v>1312</v>
      </c>
      <c r="L22" s="53" t="s">
        <v>1312</v>
      </c>
      <c r="M22" s="53" t="s">
        <v>1312</v>
      </c>
      <c r="N22" s="53" t="s">
        <v>1312</v>
      </c>
      <c r="O22" s="53" t="s">
        <v>1312</v>
      </c>
      <c r="P22" s="53" t="s">
        <v>1312</v>
      </c>
      <c r="Q22" s="67" t="s">
        <v>1312</v>
      </c>
    </row>
    <row r="23" spans="2:17" ht="12.75" customHeight="1" x14ac:dyDescent="0.2">
      <c r="B23" s="56" t="s">
        <v>1161</v>
      </c>
      <c r="C23" s="53" t="s">
        <v>1312</v>
      </c>
      <c r="D23" s="53" t="s">
        <v>1312</v>
      </c>
      <c r="E23" s="53" t="s">
        <v>1312</v>
      </c>
      <c r="F23" s="53" t="s">
        <v>1312</v>
      </c>
      <c r="G23" s="53" t="s">
        <v>1312</v>
      </c>
      <c r="H23" s="53" t="s">
        <v>1312</v>
      </c>
      <c r="I23" s="53" t="s">
        <v>1312</v>
      </c>
      <c r="J23" s="53" t="s">
        <v>1312</v>
      </c>
      <c r="K23" s="53" t="s">
        <v>1312</v>
      </c>
      <c r="L23" s="53" t="s">
        <v>1312</v>
      </c>
      <c r="M23" s="53" t="s">
        <v>1312</v>
      </c>
      <c r="N23" s="53" t="s">
        <v>1312</v>
      </c>
      <c r="O23" s="53" t="s">
        <v>1312</v>
      </c>
      <c r="P23" s="53" t="s">
        <v>1312</v>
      </c>
      <c r="Q23" s="67" t="s">
        <v>1312</v>
      </c>
    </row>
    <row r="24" spans="2:17" ht="12.75" customHeight="1" x14ac:dyDescent="0.2">
      <c r="B24" s="56" t="s">
        <v>1162</v>
      </c>
      <c r="C24" s="53" t="s">
        <v>1312</v>
      </c>
      <c r="D24" s="53" t="s">
        <v>1312</v>
      </c>
      <c r="E24" s="53" t="s">
        <v>1312</v>
      </c>
      <c r="F24" s="53" t="s">
        <v>1312</v>
      </c>
      <c r="G24" s="53" t="s">
        <v>1312</v>
      </c>
      <c r="H24" s="29">
        <v>0</v>
      </c>
      <c r="I24" s="53" t="s">
        <v>1312</v>
      </c>
      <c r="J24" s="53" t="s">
        <v>1312</v>
      </c>
      <c r="K24" s="53" t="s">
        <v>1312</v>
      </c>
      <c r="L24" s="53" t="s">
        <v>1312</v>
      </c>
      <c r="M24" s="53" t="s">
        <v>1312</v>
      </c>
      <c r="N24" s="53" t="s">
        <v>1312</v>
      </c>
      <c r="O24" s="53" t="s">
        <v>1312</v>
      </c>
      <c r="P24" s="53" t="s">
        <v>1312</v>
      </c>
      <c r="Q24" s="67" t="s">
        <v>1312</v>
      </c>
    </row>
    <row r="25" spans="2:17" ht="12.75" customHeight="1" x14ac:dyDescent="0.2">
      <c r="B25" s="56" t="s">
        <v>1163</v>
      </c>
      <c r="C25" s="53" t="s">
        <v>1312</v>
      </c>
      <c r="D25" s="53" t="s">
        <v>1312</v>
      </c>
      <c r="E25" s="53" t="s">
        <v>1312</v>
      </c>
      <c r="F25" s="53" t="s">
        <v>1312</v>
      </c>
      <c r="G25" s="53" t="s">
        <v>1312</v>
      </c>
      <c r="H25" s="53" t="s">
        <v>1312</v>
      </c>
      <c r="I25" s="53" t="s">
        <v>1312</v>
      </c>
      <c r="J25" s="53" t="s">
        <v>1312</v>
      </c>
      <c r="K25" s="53" t="s">
        <v>1312</v>
      </c>
      <c r="L25" s="53" t="s">
        <v>1312</v>
      </c>
      <c r="M25" s="53" t="s">
        <v>1312</v>
      </c>
      <c r="N25" s="53" t="s">
        <v>1312</v>
      </c>
      <c r="O25" s="53" t="s">
        <v>1312</v>
      </c>
      <c r="P25" s="53" t="s">
        <v>1312</v>
      </c>
      <c r="Q25" s="67" t="s">
        <v>1312</v>
      </c>
    </row>
    <row r="26" spans="2:17" ht="12.75" customHeight="1" x14ac:dyDescent="0.2">
      <c r="B26" s="56" t="s">
        <v>1164</v>
      </c>
      <c r="C26" s="53" t="s">
        <v>1312</v>
      </c>
      <c r="D26" s="53" t="s">
        <v>1312</v>
      </c>
      <c r="E26" s="53" t="s">
        <v>1312</v>
      </c>
      <c r="F26" s="53" t="s">
        <v>1312</v>
      </c>
      <c r="G26" s="53" t="s">
        <v>1312</v>
      </c>
      <c r="H26" s="29">
        <v>0</v>
      </c>
      <c r="I26" s="53" t="s">
        <v>1312</v>
      </c>
      <c r="J26" s="53" t="s">
        <v>1312</v>
      </c>
      <c r="K26" s="53" t="s">
        <v>1312</v>
      </c>
      <c r="L26" s="53" t="s">
        <v>1312</v>
      </c>
      <c r="M26" s="53" t="s">
        <v>1312</v>
      </c>
      <c r="N26" s="53" t="s">
        <v>1312</v>
      </c>
      <c r="O26" s="53" t="s">
        <v>1312</v>
      </c>
      <c r="P26" s="53" t="s">
        <v>1312</v>
      </c>
      <c r="Q26" s="67" t="s">
        <v>1312</v>
      </c>
    </row>
    <row r="27" spans="2:17" ht="12.75" customHeight="1" x14ac:dyDescent="0.2">
      <c r="B27" s="56" t="s">
        <v>1165</v>
      </c>
      <c r="C27" s="53" t="s">
        <v>1312</v>
      </c>
      <c r="D27" s="53" t="s">
        <v>1312</v>
      </c>
      <c r="E27" s="53" t="s">
        <v>1312</v>
      </c>
      <c r="F27" s="53" t="s">
        <v>1312</v>
      </c>
      <c r="G27" s="53" t="s">
        <v>1312</v>
      </c>
      <c r="H27" s="53" t="s">
        <v>1312</v>
      </c>
      <c r="I27" s="53" t="s">
        <v>1312</v>
      </c>
      <c r="J27" s="53" t="s">
        <v>1312</v>
      </c>
      <c r="K27" s="53" t="s">
        <v>1312</v>
      </c>
      <c r="L27" s="53" t="s">
        <v>1312</v>
      </c>
      <c r="M27" s="53" t="s">
        <v>1312</v>
      </c>
      <c r="N27" s="53" t="s">
        <v>1312</v>
      </c>
      <c r="O27" s="53" t="s">
        <v>1312</v>
      </c>
      <c r="P27" s="53" t="s">
        <v>1312</v>
      </c>
      <c r="Q27" s="67" t="s">
        <v>1312</v>
      </c>
    </row>
    <row r="28" spans="2:17" ht="12.75" customHeight="1" x14ac:dyDescent="0.2">
      <c r="B28" s="56" t="s">
        <v>1166</v>
      </c>
      <c r="C28" s="53" t="s">
        <v>1312</v>
      </c>
      <c r="D28" s="53" t="s">
        <v>1312</v>
      </c>
      <c r="E28" s="53" t="s">
        <v>1312</v>
      </c>
      <c r="F28" s="53" t="s">
        <v>1312</v>
      </c>
      <c r="G28" s="53" t="s">
        <v>1312</v>
      </c>
      <c r="H28" s="53" t="s">
        <v>1312</v>
      </c>
      <c r="I28" s="53" t="s">
        <v>1312</v>
      </c>
      <c r="J28" s="53" t="s">
        <v>1312</v>
      </c>
      <c r="K28" s="53" t="s">
        <v>1312</v>
      </c>
      <c r="L28" s="53" t="s">
        <v>1312</v>
      </c>
      <c r="M28" s="53" t="s">
        <v>1312</v>
      </c>
      <c r="N28" s="53" t="s">
        <v>1312</v>
      </c>
      <c r="O28" s="53" t="s">
        <v>1312</v>
      </c>
      <c r="P28" s="53" t="s">
        <v>1312</v>
      </c>
      <c r="Q28" s="67" t="s">
        <v>1312</v>
      </c>
    </row>
    <row r="29" spans="2:17" ht="12.75" customHeight="1" x14ac:dyDescent="0.2">
      <c r="B29" s="56" t="s">
        <v>1167</v>
      </c>
      <c r="C29" s="53" t="s">
        <v>1312</v>
      </c>
      <c r="D29" s="53" t="s">
        <v>1312</v>
      </c>
      <c r="E29" s="53" t="s">
        <v>1312</v>
      </c>
      <c r="F29" s="53" t="s">
        <v>1312</v>
      </c>
      <c r="G29" s="53" t="s">
        <v>1312</v>
      </c>
      <c r="H29" s="53" t="s">
        <v>1312</v>
      </c>
      <c r="I29" s="53" t="s">
        <v>1312</v>
      </c>
      <c r="J29" s="53" t="s">
        <v>1312</v>
      </c>
      <c r="K29" s="53" t="s">
        <v>1312</v>
      </c>
      <c r="L29" s="53" t="s">
        <v>1312</v>
      </c>
      <c r="M29" s="53" t="s">
        <v>1312</v>
      </c>
      <c r="N29" s="53" t="s">
        <v>1312</v>
      </c>
      <c r="O29" s="53" t="s">
        <v>1312</v>
      </c>
      <c r="P29" s="53" t="s">
        <v>1312</v>
      </c>
      <c r="Q29" s="67" t="s">
        <v>1312</v>
      </c>
    </row>
    <row r="30" spans="2:17" ht="12.75" customHeight="1" thickBot="1" x14ac:dyDescent="0.25">
      <c r="B30" s="56" t="s">
        <v>1168</v>
      </c>
      <c r="C30" s="53" t="s">
        <v>1312</v>
      </c>
      <c r="D30" s="53" t="s">
        <v>1312</v>
      </c>
      <c r="E30" s="53" t="s">
        <v>1312</v>
      </c>
      <c r="F30" s="53" t="s">
        <v>1312</v>
      </c>
      <c r="G30" s="53" t="s">
        <v>1312</v>
      </c>
      <c r="H30" s="53" t="s">
        <v>1312</v>
      </c>
      <c r="I30" s="53" t="s">
        <v>1312</v>
      </c>
      <c r="J30" s="53" t="s">
        <v>1312</v>
      </c>
      <c r="K30" s="53" t="s">
        <v>1312</v>
      </c>
      <c r="L30" s="53" t="s">
        <v>1312</v>
      </c>
      <c r="M30" s="53" t="s">
        <v>1312</v>
      </c>
      <c r="N30" s="53" t="s">
        <v>1312</v>
      </c>
      <c r="O30" s="53" t="s">
        <v>1312</v>
      </c>
      <c r="P30" s="53" t="s">
        <v>1312</v>
      </c>
      <c r="Q30" s="67" t="s">
        <v>1312</v>
      </c>
    </row>
    <row r="31" spans="2:17" ht="12.75" customHeight="1" x14ac:dyDescent="0.2">
      <c r="B31" s="63" t="s">
        <v>1169</v>
      </c>
      <c r="C31" s="68" t="s">
        <v>1312</v>
      </c>
      <c r="D31" s="68" t="s">
        <v>1312</v>
      </c>
      <c r="E31" s="68" t="s">
        <v>1312</v>
      </c>
      <c r="F31" s="68" t="s">
        <v>1312</v>
      </c>
      <c r="G31" s="68" t="s">
        <v>1312</v>
      </c>
      <c r="H31" s="68" t="s">
        <v>1312</v>
      </c>
      <c r="I31" s="68" t="s">
        <v>1312</v>
      </c>
      <c r="J31" s="68" t="s">
        <v>1312</v>
      </c>
      <c r="K31" s="68" t="s">
        <v>1312</v>
      </c>
      <c r="L31" s="68" t="s">
        <v>1312</v>
      </c>
      <c r="M31" s="68" t="s">
        <v>1312</v>
      </c>
      <c r="N31" s="68" t="s">
        <v>1312</v>
      </c>
      <c r="O31" s="68" t="s">
        <v>1312</v>
      </c>
      <c r="P31" s="68" t="s">
        <v>1312</v>
      </c>
      <c r="Q31" s="69" t="s">
        <v>1312</v>
      </c>
    </row>
    <row r="32" spans="2:17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6.28515625" bestFit="1" customWidth="1"/>
    <col min="4" max="4" width="10.85546875" customWidth="1"/>
    <col min="5" max="5" width="11.7109375" bestFit="1" customWidth="1"/>
    <col min="6" max="6" width="10.85546875" customWidth="1"/>
    <col min="7" max="7" width="12.85546875" bestFit="1" customWidth="1"/>
    <col min="8" max="9" width="10.85546875" customWidth="1"/>
    <col min="10" max="10" width="18.285156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12537</v>
      </c>
    </row>
    <row r="5" spans="2:18" ht="12.75" customHeight="1" x14ac:dyDescent="0.2"/>
    <row r="6" spans="2:18" ht="12.75" customHeight="1" thickBot="1" x14ac:dyDescent="0.25">
      <c r="B6" s="62" t="s">
        <v>1170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  <c r="R6" s="64" t="s">
        <v>1327</v>
      </c>
    </row>
    <row r="7" spans="2:18" ht="12.75" customHeight="1" thickBot="1" x14ac:dyDescent="0.25">
      <c r="B7" s="92" t="s">
        <v>1171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  <c r="R7" s="76" t="s">
        <v>1312</v>
      </c>
    </row>
    <row r="8" spans="2:18" ht="12.75" customHeight="1" thickBot="1" x14ac:dyDescent="0.25">
      <c r="B8" s="55" t="s">
        <v>71</v>
      </c>
      <c r="C8" s="4" t="s">
        <v>1172</v>
      </c>
      <c r="D8" s="4" t="s">
        <v>72</v>
      </c>
      <c r="E8" s="4" t="s">
        <v>73</v>
      </c>
      <c r="F8" s="4" t="s">
        <v>74</v>
      </c>
      <c r="G8" s="4" t="s">
        <v>136</v>
      </c>
      <c r="H8" s="4" t="s">
        <v>75</v>
      </c>
      <c r="I8" s="4" t="s">
        <v>137</v>
      </c>
      <c r="J8" s="4" t="s">
        <v>1173</v>
      </c>
      <c r="K8" s="4" t="s">
        <v>76</v>
      </c>
      <c r="L8" s="4" t="s">
        <v>1174</v>
      </c>
      <c r="M8" s="4" t="s">
        <v>219</v>
      </c>
      <c r="N8" s="4" t="s">
        <v>138</v>
      </c>
      <c r="O8" s="4" t="s">
        <v>139</v>
      </c>
      <c r="P8" s="4" t="s">
        <v>9</v>
      </c>
      <c r="Q8" s="4" t="s">
        <v>80</v>
      </c>
      <c r="R8" s="58" t="s">
        <v>206</v>
      </c>
    </row>
    <row r="9" spans="2:18" ht="12.75" customHeight="1" thickBot="1" x14ac:dyDescent="0.25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143</v>
      </c>
      <c r="H9" s="52" t="s">
        <v>1312</v>
      </c>
      <c r="I9" s="6" t="s">
        <v>144</v>
      </c>
      <c r="J9" s="52" t="s">
        <v>1312</v>
      </c>
      <c r="K9" s="52" t="s">
        <v>1312</v>
      </c>
      <c r="L9" s="6" t="s">
        <v>12</v>
      </c>
      <c r="M9" s="6" t="s">
        <v>12</v>
      </c>
      <c r="N9" s="6" t="s">
        <v>145</v>
      </c>
      <c r="O9" s="6" t="s">
        <v>146</v>
      </c>
      <c r="P9" s="6" t="s">
        <v>11</v>
      </c>
      <c r="Q9" s="6" t="s">
        <v>12</v>
      </c>
      <c r="R9" s="59" t="s">
        <v>12</v>
      </c>
    </row>
    <row r="10" spans="2:18" ht="12.75" customHeight="1" thickBot="1" x14ac:dyDescent="0.25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59" t="s">
        <v>152</v>
      </c>
    </row>
    <row r="11" spans="2:18" ht="12.75" customHeight="1" thickBot="1" x14ac:dyDescent="0.25">
      <c r="B11" s="56" t="s">
        <v>1175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22">
        <v>1.215281419549</v>
      </c>
      <c r="J11" s="53" t="s">
        <v>1312</v>
      </c>
      <c r="K11" s="53" t="s">
        <v>1312</v>
      </c>
      <c r="L11" s="53" t="s">
        <v>1312</v>
      </c>
      <c r="M11" s="53" t="s">
        <v>1312</v>
      </c>
      <c r="N11" s="53" t="s">
        <v>1312</v>
      </c>
      <c r="O11" s="53" t="s">
        <v>1312</v>
      </c>
      <c r="P11" s="22">
        <v>12300.802669999999</v>
      </c>
      <c r="Q11" s="20">
        <v>1</v>
      </c>
      <c r="R11" s="60">
        <v>5.6643544029999996E-3</v>
      </c>
    </row>
    <row r="12" spans="2:18" ht="12.75" customHeight="1" thickBot="1" x14ac:dyDescent="0.25">
      <c r="B12" s="56" t="s">
        <v>1176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22">
        <v>0.117992720809</v>
      </c>
      <c r="J12" s="53" t="s">
        <v>1312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53" t="s">
        <v>1312</v>
      </c>
      <c r="P12" s="22">
        <v>7712.9378299999998</v>
      </c>
      <c r="Q12" s="20">
        <v>0.62702719789200001</v>
      </c>
      <c r="R12" s="60">
        <v>3.5517042689999999E-3</v>
      </c>
    </row>
    <row r="13" spans="2:18" ht="12.75" customHeight="1" thickBot="1" x14ac:dyDescent="0.25">
      <c r="B13" s="56" t="s">
        <v>1177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28" t="s">
        <v>20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22">
        <v>6802.8673099999996</v>
      </c>
      <c r="Q13" s="20">
        <v>0.55304255279100001</v>
      </c>
      <c r="R13" s="60">
        <v>3.132629019E-3</v>
      </c>
    </row>
    <row r="14" spans="2:18" ht="12.75" customHeight="1" thickBot="1" x14ac:dyDescent="0.25">
      <c r="B14" s="57" t="s">
        <v>1179</v>
      </c>
      <c r="C14" s="14" t="s">
        <v>1178</v>
      </c>
      <c r="D14" s="21">
        <v>53089405</v>
      </c>
      <c r="E14" s="94" t="s">
        <v>1312</v>
      </c>
      <c r="F14" s="14" t="s">
        <v>316</v>
      </c>
      <c r="G14" s="26">
        <v>44404</v>
      </c>
      <c r="H14" s="14" t="s">
        <v>317</v>
      </c>
      <c r="I14" s="14">
        <v>2.61</v>
      </c>
      <c r="J14" s="14" t="s">
        <v>269</v>
      </c>
      <c r="K14" s="14" t="s">
        <v>49</v>
      </c>
      <c r="L14" s="13">
        <v>5.8099999999999999E-2</v>
      </c>
      <c r="M14" s="37">
        <v>5.6099999999999997E-2</v>
      </c>
      <c r="N14" s="23">
        <v>6709243.4900000002</v>
      </c>
      <c r="O14" s="23">
        <v>101.3554</v>
      </c>
      <c r="P14" s="23">
        <v>6800.1798200000003</v>
      </c>
      <c r="Q14" s="13">
        <v>0.55282325897100004</v>
      </c>
      <c r="R14" s="61">
        <v>3.1313868609999999E-3</v>
      </c>
    </row>
    <row r="15" spans="2:18" ht="12.75" customHeight="1" thickBot="1" x14ac:dyDescent="0.25">
      <c r="B15" s="57" t="s">
        <v>1180</v>
      </c>
      <c r="C15" s="14" t="s">
        <v>1178</v>
      </c>
      <c r="D15" s="21">
        <v>11019672</v>
      </c>
      <c r="E15" s="94" t="s">
        <v>1312</v>
      </c>
      <c r="F15" s="14" t="s">
        <v>316</v>
      </c>
      <c r="G15" s="26">
        <v>44679</v>
      </c>
      <c r="H15" s="14" t="s">
        <v>317</v>
      </c>
      <c r="I15" s="14" t="s">
        <v>20</v>
      </c>
      <c r="J15" s="14" t="s">
        <v>269</v>
      </c>
      <c r="K15" s="14" t="s">
        <v>49</v>
      </c>
      <c r="L15" s="13">
        <v>0</v>
      </c>
      <c r="M15" s="14" t="s">
        <v>21</v>
      </c>
      <c r="N15" s="23">
        <v>2672.13</v>
      </c>
      <c r="O15" s="23">
        <v>100.5519</v>
      </c>
      <c r="P15" s="23">
        <v>2.6868799999999999</v>
      </c>
      <c r="Q15" s="13">
        <v>2.1843127400000001E-4</v>
      </c>
      <c r="R15" s="61">
        <v>1.23727214951386E-6</v>
      </c>
    </row>
    <row r="16" spans="2:18" ht="12.75" customHeight="1" thickBot="1" x14ac:dyDescent="0.25">
      <c r="B16" s="56" t="s">
        <v>1181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53" t="s">
        <v>1312</v>
      </c>
      <c r="I16" s="28" t="s">
        <v>20</v>
      </c>
      <c r="J16" s="53" t="s">
        <v>1312</v>
      </c>
      <c r="K16" s="53" t="s">
        <v>1312</v>
      </c>
      <c r="L16" s="53" t="s">
        <v>1312</v>
      </c>
      <c r="M16" s="53" t="s">
        <v>1312</v>
      </c>
      <c r="N16" s="53" t="s">
        <v>1312</v>
      </c>
      <c r="O16" s="53" t="s">
        <v>1312</v>
      </c>
      <c r="P16" s="53" t="s">
        <v>1312</v>
      </c>
      <c r="Q16" s="53" t="s">
        <v>1312</v>
      </c>
      <c r="R16" s="67" t="s">
        <v>1312</v>
      </c>
    </row>
    <row r="17" spans="2:18" ht="12.75" customHeight="1" thickBot="1" x14ac:dyDescent="0.25">
      <c r="B17" s="56" t="s">
        <v>1182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28" t="s">
        <v>20</v>
      </c>
      <c r="J17" s="53" t="s">
        <v>1312</v>
      </c>
      <c r="K17" s="53" t="s">
        <v>1312</v>
      </c>
      <c r="L17" s="53" t="s">
        <v>1312</v>
      </c>
      <c r="M17" s="53" t="s">
        <v>1312</v>
      </c>
      <c r="N17" s="53" t="s">
        <v>1312</v>
      </c>
      <c r="O17" s="53" t="s">
        <v>1312</v>
      </c>
      <c r="P17" s="53" t="s">
        <v>1312</v>
      </c>
      <c r="Q17" s="53" t="s">
        <v>1312</v>
      </c>
      <c r="R17" s="67" t="s">
        <v>1312</v>
      </c>
    </row>
    <row r="18" spans="2:18" ht="12.75" customHeight="1" thickBot="1" x14ac:dyDescent="0.25">
      <c r="B18" s="56" t="s">
        <v>1183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28" t="s">
        <v>20</v>
      </c>
      <c r="J18" s="53" t="s">
        <v>1312</v>
      </c>
      <c r="K18" s="53" t="s">
        <v>1312</v>
      </c>
      <c r="L18" s="53" t="s">
        <v>1312</v>
      </c>
      <c r="M18" s="53" t="s">
        <v>1312</v>
      </c>
      <c r="N18" s="53" t="s">
        <v>1312</v>
      </c>
      <c r="O18" s="53" t="s">
        <v>1312</v>
      </c>
      <c r="P18" s="53" t="s">
        <v>1312</v>
      </c>
      <c r="Q18" s="53" t="s">
        <v>1312</v>
      </c>
      <c r="R18" s="67" t="s">
        <v>1312</v>
      </c>
    </row>
    <row r="19" spans="2:18" ht="12.75" customHeight="1" thickBot="1" x14ac:dyDescent="0.25">
      <c r="B19" s="56" t="s">
        <v>1184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22">
        <v>1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53" t="s">
        <v>1312</v>
      </c>
      <c r="P19" s="22">
        <v>910.07051999999999</v>
      </c>
      <c r="Q19" s="20">
        <v>7.3984645101000002E-2</v>
      </c>
      <c r="R19" s="60">
        <v>4.1907525000000001E-4</v>
      </c>
    </row>
    <row r="20" spans="2:18" ht="12.75" customHeight="1" thickBot="1" x14ac:dyDescent="0.25">
      <c r="B20" s="57" t="s">
        <v>1310</v>
      </c>
      <c r="C20" s="14" t="s">
        <v>1178</v>
      </c>
      <c r="D20" s="21">
        <v>11020489</v>
      </c>
      <c r="E20" s="94" t="s">
        <v>1312</v>
      </c>
      <c r="F20" s="14" t="s">
        <v>316</v>
      </c>
      <c r="G20" s="26">
        <v>45201</v>
      </c>
      <c r="H20" s="14" t="s">
        <v>317</v>
      </c>
      <c r="I20" s="25">
        <v>1</v>
      </c>
      <c r="J20" s="14" t="s">
        <v>1185</v>
      </c>
      <c r="K20" s="14" t="s">
        <v>50</v>
      </c>
      <c r="L20" s="13">
        <v>0.1</v>
      </c>
      <c r="M20" s="13">
        <v>0.1018</v>
      </c>
      <c r="N20" s="23">
        <v>165000</v>
      </c>
      <c r="O20" s="23">
        <v>102.07</v>
      </c>
      <c r="P20" s="23">
        <v>610.84302000000002</v>
      </c>
      <c r="Q20" s="13">
        <v>4.9658793526E-2</v>
      </c>
      <c r="R20" s="61">
        <v>2.8128500500000002E-4</v>
      </c>
    </row>
    <row r="21" spans="2:18" ht="12.75" customHeight="1" thickBot="1" x14ac:dyDescent="0.25">
      <c r="B21" s="57" t="s">
        <v>1311</v>
      </c>
      <c r="C21" s="14" t="s">
        <v>1178</v>
      </c>
      <c r="D21" s="21">
        <v>11020498</v>
      </c>
      <c r="E21" s="94" t="s">
        <v>1312</v>
      </c>
      <c r="F21" s="14" t="s">
        <v>316</v>
      </c>
      <c r="G21" s="26">
        <v>45260</v>
      </c>
      <c r="H21" s="14" t="s">
        <v>317</v>
      </c>
      <c r="I21" s="25">
        <v>1</v>
      </c>
      <c r="J21" s="14" t="s">
        <v>1185</v>
      </c>
      <c r="K21" s="14" t="s">
        <v>50</v>
      </c>
      <c r="L21" s="13">
        <v>0.1</v>
      </c>
      <c r="M21" s="13">
        <v>9.4899999999999998E-2</v>
      </c>
      <c r="N21" s="23">
        <v>82500</v>
      </c>
      <c r="O21" s="23">
        <v>100</v>
      </c>
      <c r="P21" s="23">
        <v>299.22750000000002</v>
      </c>
      <c r="Q21" s="13">
        <v>2.4325851573999999E-2</v>
      </c>
      <c r="R21" s="61">
        <v>1.3779024399999999E-4</v>
      </c>
    </row>
    <row r="22" spans="2:18" ht="12.75" customHeight="1" thickBot="1" x14ac:dyDescent="0.25">
      <c r="B22" s="56" t="s">
        <v>1186</v>
      </c>
      <c r="C22" s="53" t="s">
        <v>1312</v>
      </c>
      <c r="D22" s="53" t="s">
        <v>1312</v>
      </c>
      <c r="E22" s="53" t="s">
        <v>1312</v>
      </c>
      <c r="F22" s="53" t="s">
        <v>1312</v>
      </c>
      <c r="G22" s="53" t="s">
        <v>1312</v>
      </c>
      <c r="H22" s="53" t="s">
        <v>1312</v>
      </c>
      <c r="I22" s="22">
        <v>3.06</v>
      </c>
      <c r="J22" s="53" t="s">
        <v>1312</v>
      </c>
      <c r="K22" s="53" t="s">
        <v>1312</v>
      </c>
      <c r="L22" s="53" t="s">
        <v>1312</v>
      </c>
      <c r="M22" s="53" t="s">
        <v>1312</v>
      </c>
      <c r="N22" s="53" t="s">
        <v>1312</v>
      </c>
      <c r="O22" s="53" t="s">
        <v>1312</v>
      </c>
      <c r="P22" s="22">
        <v>4587.8648400000002</v>
      </c>
      <c r="Q22" s="20">
        <v>0.37297280210700001</v>
      </c>
      <c r="R22" s="60">
        <v>2.1126501340000001E-3</v>
      </c>
    </row>
    <row r="23" spans="2:18" ht="12.75" customHeight="1" thickBot="1" x14ac:dyDescent="0.25">
      <c r="B23" s="56" t="s">
        <v>1187</v>
      </c>
      <c r="C23" s="53" t="s">
        <v>1312</v>
      </c>
      <c r="D23" s="53" t="s">
        <v>1312</v>
      </c>
      <c r="E23" s="53" t="s">
        <v>1312</v>
      </c>
      <c r="F23" s="53" t="s">
        <v>1312</v>
      </c>
      <c r="G23" s="53" t="s">
        <v>1312</v>
      </c>
      <c r="H23" s="53" t="s">
        <v>1312</v>
      </c>
      <c r="I23" s="28" t="s">
        <v>20</v>
      </c>
      <c r="J23" s="53" t="s">
        <v>1312</v>
      </c>
      <c r="K23" s="53" t="s">
        <v>1312</v>
      </c>
      <c r="L23" s="53" t="s">
        <v>1312</v>
      </c>
      <c r="M23" s="53" t="s">
        <v>1312</v>
      </c>
      <c r="N23" s="53" t="s">
        <v>1312</v>
      </c>
      <c r="O23" s="53" t="s">
        <v>1312</v>
      </c>
      <c r="P23" s="53" t="s">
        <v>1312</v>
      </c>
      <c r="Q23" s="53" t="s">
        <v>1312</v>
      </c>
      <c r="R23" s="67" t="s">
        <v>1312</v>
      </c>
    </row>
    <row r="24" spans="2:18" ht="12.75" customHeight="1" thickBot="1" x14ac:dyDescent="0.25">
      <c r="B24" s="56" t="s">
        <v>1188</v>
      </c>
      <c r="C24" s="53" t="s">
        <v>1312</v>
      </c>
      <c r="D24" s="53" t="s">
        <v>1312</v>
      </c>
      <c r="E24" s="53" t="s">
        <v>1312</v>
      </c>
      <c r="F24" s="53" t="s">
        <v>1312</v>
      </c>
      <c r="G24" s="53" t="s">
        <v>1312</v>
      </c>
      <c r="H24" s="53" t="s">
        <v>1312</v>
      </c>
      <c r="I24" s="28" t="s">
        <v>20</v>
      </c>
      <c r="J24" s="53" t="s">
        <v>1312</v>
      </c>
      <c r="K24" s="53" t="s">
        <v>1312</v>
      </c>
      <c r="L24" s="53" t="s">
        <v>1312</v>
      </c>
      <c r="M24" s="53" t="s">
        <v>1312</v>
      </c>
      <c r="N24" s="53" t="s">
        <v>1312</v>
      </c>
      <c r="O24" s="53" t="s">
        <v>1312</v>
      </c>
      <c r="P24" s="53" t="s">
        <v>1312</v>
      </c>
      <c r="Q24" s="53" t="s">
        <v>1312</v>
      </c>
      <c r="R24" s="67" t="s">
        <v>1312</v>
      </c>
    </row>
    <row r="25" spans="2:18" ht="12.75" customHeight="1" thickBot="1" x14ac:dyDescent="0.25">
      <c r="B25" s="56" t="s">
        <v>1189</v>
      </c>
      <c r="C25" s="53" t="s">
        <v>1312</v>
      </c>
      <c r="D25" s="53" t="s">
        <v>1312</v>
      </c>
      <c r="E25" s="53" t="s">
        <v>1312</v>
      </c>
      <c r="F25" s="53" t="s">
        <v>1312</v>
      </c>
      <c r="G25" s="53" t="s">
        <v>1312</v>
      </c>
      <c r="H25" s="53" t="s">
        <v>1312</v>
      </c>
      <c r="I25" s="28" t="s">
        <v>20</v>
      </c>
      <c r="J25" s="53" t="s">
        <v>1312</v>
      </c>
      <c r="K25" s="53" t="s">
        <v>1312</v>
      </c>
      <c r="L25" s="53" t="s">
        <v>1312</v>
      </c>
      <c r="M25" s="53" t="s">
        <v>1312</v>
      </c>
      <c r="N25" s="53" t="s">
        <v>1312</v>
      </c>
      <c r="O25" s="53" t="s">
        <v>1312</v>
      </c>
      <c r="P25" s="53" t="s">
        <v>1312</v>
      </c>
      <c r="Q25" s="53" t="s">
        <v>1312</v>
      </c>
      <c r="R25" s="67" t="s">
        <v>1312</v>
      </c>
    </row>
    <row r="26" spans="2:18" ht="12.75" customHeight="1" thickBot="1" x14ac:dyDescent="0.25">
      <c r="B26" s="56" t="s">
        <v>1190</v>
      </c>
      <c r="C26" s="53" t="s">
        <v>1312</v>
      </c>
      <c r="D26" s="53" t="s">
        <v>1312</v>
      </c>
      <c r="E26" s="53" t="s">
        <v>1312</v>
      </c>
      <c r="F26" s="53" t="s">
        <v>1312</v>
      </c>
      <c r="G26" s="53" t="s">
        <v>1312</v>
      </c>
      <c r="H26" s="53" t="s">
        <v>1312</v>
      </c>
      <c r="I26" s="22">
        <v>3.06</v>
      </c>
      <c r="J26" s="53" t="s">
        <v>1312</v>
      </c>
      <c r="K26" s="53" t="s">
        <v>1312</v>
      </c>
      <c r="L26" s="53" t="s">
        <v>1312</v>
      </c>
      <c r="M26" s="53" t="s">
        <v>1312</v>
      </c>
      <c r="N26" s="53" t="s">
        <v>1312</v>
      </c>
      <c r="O26" s="53" t="s">
        <v>1312</v>
      </c>
      <c r="P26" s="22">
        <v>4587.8648400000002</v>
      </c>
      <c r="Q26" s="20">
        <v>0.37297280210700001</v>
      </c>
      <c r="R26" s="60">
        <v>2.1126501340000001E-3</v>
      </c>
    </row>
    <row r="27" spans="2:18" ht="12.75" customHeight="1" x14ac:dyDescent="0.2">
      <c r="B27" s="71" t="s">
        <v>1309</v>
      </c>
      <c r="C27" s="72" t="s">
        <v>1178</v>
      </c>
      <c r="D27" s="78">
        <v>11019468</v>
      </c>
      <c r="E27" s="95" t="s">
        <v>1312</v>
      </c>
      <c r="F27" s="72" t="s">
        <v>1191</v>
      </c>
      <c r="G27" s="90">
        <v>44678</v>
      </c>
      <c r="H27" s="72" t="s">
        <v>1192</v>
      </c>
      <c r="I27" s="93">
        <v>3.06</v>
      </c>
      <c r="J27" s="72" t="s">
        <v>774</v>
      </c>
      <c r="K27" s="72" t="s">
        <v>50</v>
      </c>
      <c r="L27" s="74">
        <v>8.0799999999999997E-2</v>
      </c>
      <c r="M27" s="74">
        <v>6.5000000000000002E-2</v>
      </c>
      <c r="N27" s="73">
        <v>1200000</v>
      </c>
      <c r="O27" s="73">
        <v>105.41</v>
      </c>
      <c r="P27" s="73">
        <v>4587.8648400000002</v>
      </c>
      <c r="Q27" s="74">
        <v>0.37297280210700001</v>
      </c>
      <c r="R27" s="75">
        <v>2.1126501340000001E-3</v>
      </c>
    </row>
    <row r="28" spans="2:18" ht="12.75" hidden="1" customHeight="1" x14ac:dyDescent="0.2"/>
    <row r="29" spans="2:18" ht="12.75" hidden="1" customHeight="1" x14ac:dyDescent="0.2"/>
    <row r="30" spans="2:18" ht="12.75" hidden="1" customHeight="1" x14ac:dyDescent="0.2"/>
    <row r="31" spans="2:18" ht="12.75" hidden="1" customHeight="1" x14ac:dyDescent="0.2"/>
    <row r="32" spans="2:18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12537</v>
      </c>
    </row>
    <row r="5" spans="2:15" ht="12.75" customHeight="1" x14ac:dyDescent="0.2"/>
    <row r="6" spans="2:15" ht="12.75" customHeight="1" thickBot="1" x14ac:dyDescent="0.25">
      <c r="B6" s="62" t="s">
        <v>1193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</row>
    <row r="7" spans="2:15" ht="12.75" customHeight="1" thickBot="1" x14ac:dyDescent="0.25">
      <c r="B7" s="92" t="s">
        <v>1194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</row>
    <row r="8" spans="2:15" ht="12.75" customHeight="1" x14ac:dyDescent="0.2">
      <c r="B8" s="55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137</v>
      </c>
      <c r="H8" s="4" t="s">
        <v>76</v>
      </c>
      <c r="I8" s="4" t="s">
        <v>205</v>
      </c>
      <c r="J8" s="4" t="s">
        <v>78</v>
      </c>
      <c r="K8" s="4" t="s">
        <v>138</v>
      </c>
      <c r="L8" s="4" t="s">
        <v>139</v>
      </c>
      <c r="M8" s="4" t="s">
        <v>9</v>
      </c>
      <c r="N8" s="4" t="s">
        <v>80</v>
      </c>
      <c r="O8" s="58" t="s">
        <v>206</v>
      </c>
    </row>
    <row r="9" spans="2:15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144</v>
      </c>
      <c r="H9" s="52" t="s">
        <v>1312</v>
      </c>
      <c r="I9" s="6" t="s">
        <v>12</v>
      </c>
      <c r="J9" s="6" t="s">
        <v>12</v>
      </c>
      <c r="K9" s="6" t="s">
        <v>145</v>
      </c>
      <c r="L9" s="6" t="s">
        <v>146</v>
      </c>
      <c r="M9" s="6" t="s">
        <v>11</v>
      </c>
      <c r="N9" s="6" t="s">
        <v>12</v>
      </c>
      <c r="O9" s="59" t="s">
        <v>12</v>
      </c>
    </row>
    <row r="10" spans="2:15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59" t="s">
        <v>149</v>
      </c>
    </row>
    <row r="11" spans="2:15" ht="12.75" customHeight="1" x14ac:dyDescent="0.2">
      <c r="B11" s="56" t="s">
        <v>1195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22">
        <v>0.30713099221200002</v>
      </c>
      <c r="H11" s="53" t="s">
        <v>1312</v>
      </c>
      <c r="I11" s="53" t="s">
        <v>1312</v>
      </c>
      <c r="J11" s="53" t="s">
        <v>1312</v>
      </c>
      <c r="K11" s="53" t="s">
        <v>1312</v>
      </c>
      <c r="L11" s="53" t="s">
        <v>1312</v>
      </c>
      <c r="M11" s="22">
        <v>139854.02960000001</v>
      </c>
      <c r="N11" s="20">
        <v>1</v>
      </c>
      <c r="O11" s="60">
        <v>6.4400902095000004E-2</v>
      </c>
    </row>
    <row r="12" spans="2:15" ht="12.75" customHeight="1" x14ac:dyDescent="0.2">
      <c r="B12" s="56" t="s">
        <v>1196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22">
        <v>0.30713099221200002</v>
      </c>
      <c r="H12" s="53" t="s">
        <v>1312</v>
      </c>
      <c r="I12" s="53" t="s">
        <v>1312</v>
      </c>
      <c r="J12" s="53" t="s">
        <v>1312</v>
      </c>
      <c r="K12" s="53" t="s">
        <v>1312</v>
      </c>
      <c r="L12" s="53" t="s">
        <v>1312</v>
      </c>
      <c r="M12" s="22">
        <v>139854.02960000001</v>
      </c>
      <c r="N12" s="20">
        <v>1</v>
      </c>
      <c r="O12" s="60">
        <v>6.4400902095000004E-2</v>
      </c>
    </row>
    <row r="13" spans="2:15" ht="12.75" customHeight="1" x14ac:dyDescent="0.2">
      <c r="B13" s="56" t="s">
        <v>1197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67" t="s">
        <v>1312</v>
      </c>
    </row>
    <row r="14" spans="2:15" ht="12.75" customHeight="1" x14ac:dyDescent="0.2">
      <c r="B14" s="56" t="s">
        <v>1198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22">
        <v>0.30713099221200002</v>
      </c>
      <c r="H14" s="53" t="s">
        <v>1312</v>
      </c>
      <c r="I14" s="53" t="s">
        <v>1312</v>
      </c>
      <c r="J14" s="53" t="s">
        <v>1312</v>
      </c>
      <c r="K14" s="53" t="s">
        <v>1312</v>
      </c>
      <c r="L14" s="53" t="s">
        <v>1312</v>
      </c>
      <c r="M14" s="22">
        <v>139854.02960000001</v>
      </c>
      <c r="N14" s="20">
        <v>1</v>
      </c>
      <c r="O14" s="60">
        <v>6.4400902095000004E-2</v>
      </c>
    </row>
    <row r="15" spans="2:15" ht="12.75" customHeight="1" x14ac:dyDescent="0.2">
      <c r="B15" s="88" t="s">
        <v>1199</v>
      </c>
      <c r="C15" s="14" t="s">
        <v>1200</v>
      </c>
      <c r="D15" s="21">
        <v>12</v>
      </c>
      <c r="E15" s="14" t="s">
        <v>95</v>
      </c>
      <c r="F15" s="14" t="s">
        <v>96</v>
      </c>
      <c r="G15" s="27">
        <v>0.11</v>
      </c>
      <c r="H15" s="14" t="s">
        <v>49</v>
      </c>
      <c r="I15" s="13">
        <v>4.7E-2</v>
      </c>
      <c r="J15" s="13">
        <v>4.1500000000000002E-2</v>
      </c>
      <c r="K15" s="23">
        <v>34000000</v>
      </c>
      <c r="L15" s="23">
        <v>104.19450000000001</v>
      </c>
      <c r="M15" s="23">
        <v>35426.129999999997</v>
      </c>
      <c r="N15" s="13">
        <v>0.25330789610600002</v>
      </c>
      <c r="O15" s="61">
        <v>1.6313257017E-2</v>
      </c>
    </row>
    <row r="16" spans="2:15" ht="12.75" customHeight="1" x14ac:dyDescent="0.2">
      <c r="B16" s="88" t="s">
        <v>1201</v>
      </c>
      <c r="C16" s="14" t="s">
        <v>1202</v>
      </c>
      <c r="D16" s="21">
        <v>10</v>
      </c>
      <c r="E16" s="14" t="s">
        <v>95</v>
      </c>
      <c r="F16" s="14" t="s">
        <v>96</v>
      </c>
      <c r="G16" s="27">
        <v>0.31</v>
      </c>
      <c r="H16" s="14" t="s">
        <v>49</v>
      </c>
      <c r="I16" s="13">
        <v>4.1500000000000002E-2</v>
      </c>
      <c r="J16" s="13">
        <v>4.1500000000000002E-2</v>
      </c>
      <c r="K16" s="23">
        <v>4800000</v>
      </c>
      <c r="L16" s="23">
        <v>104.2627</v>
      </c>
      <c r="M16" s="23">
        <v>5004.6095999999998</v>
      </c>
      <c r="N16" s="13">
        <v>3.5784522006999997E-2</v>
      </c>
      <c r="O16" s="61">
        <v>2.304555498E-3</v>
      </c>
    </row>
    <row r="17" spans="2:15" ht="12.75" customHeight="1" x14ac:dyDescent="0.2">
      <c r="B17" s="88" t="s">
        <v>1203</v>
      </c>
      <c r="C17" s="14" t="s">
        <v>1204</v>
      </c>
      <c r="D17" s="21">
        <v>20</v>
      </c>
      <c r="E17" s="14" t="s">
        <v>95</v>
      </c>
      <c r="F17" s="14" t="s">
        <v>96</v>
      </c>
      <c r="G17" s="27">
        <v>0.44</v>
      </c>
      <c r="H17" s="14" t="s">
        <v>49</v>
      </c>
      <c r="I17" s="13">
        <v>4.8000000000000001E-2</v>
      </c>
      <c r="J17" s="13">
        <v>4.1500000000000002E-2</v>
      </c>
      <c r="K17" s="23">
        <v>35000000</v>
      </c>
      <c r="L17" s="23">
        <v>105.751</v>
      </c>
      <c r="M17" s="23">
        <v>37012.85</v>
      </c>
      <c r="N17" s="13">
        <v>0.26465343977400002</v>
      </c>
      <c r="O17" s="61">
        <v>1.7043920264E-2</v>
      </c>
    </row>
    <row r="18" spans="2:15" ht="12.75" customHeight="1" x14ac:dyDescent="0.2">
      <c r="B18" s="88" t="s">
        <v>1205</v>
      </c>
      <c r="C18" s="14" t="s">
        <v>1206</v>
      </c>
      <c r="D18" s="21">
        <v>10</v>
      </c>
      <c r="E18" s="14" t="s">
        <v>95</v>
      </c>
      <c r="F18" s="14" t="s">
        <v>96</v>
      </c>
      <c r="G18" s="27">
        <v>0.34</v>
      </c>
      <c r="H18" s="14" t="s">
        <v>49</v>
      </c>
      <c r="I18" s="13">
        <v>4.9000000000000002E-2</v>
      </c>
      <c r="J18" s="13">
        <v>4.7600000000000003E-2</v>
      </c>
      <c r="K18" s="23">
        <v>60000000</v>
      </c>
      <c r="L18" s="23">
        <v>104.01739999999999</v>
      </c>
      <c r="M18" s="23">
        <v>62410.44</v>
      </c>
      <c r="N18" s="13">
        <v>0.44625414211100001</v>
      </c>
      <c r="O18" s="61">
        <v>2.8739169315E-2</v>
      </c>
    </row>
    <row r="19" spans="2:15" ht="12.75" customHeight="1" x14ac:dyDescent="0.2">
      <c r="B19" s="56" t="s">
        <v>1207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67" t="s">
        <v>1312</v>
      </c>
    </row>
    <row r="20" spans="2:15" ht="12.75" customHeight="1" x14ac:dyDescent="0.2">
      <c r="B20" s="56" t="s">
        <v>1208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67" t="s">
        <v>1312</v>
      </c>
    </row>
    <row r="21" spans="2:15" ht="12.75" customHeight="1" x14ac:dyDescent="0.2">
      <c r="B21" s="56" t="s">
        <v>1209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53" t="s">
        <v>1312</v>
      </c>
      <c r="L21" s="53" t="s">
        <v>1312</v>
      </c>
      <c r="M21" s="53" t="s">
        <v>1312</v>
      </c>
      <c r="N21" s="53" t="s">
        <v>1312</v>
      </c>
      <c r="O21" s="67" t="s">
        <v>1312</v>
      </c>
    </row>
    <row r="22" spans="2:15" ht="12.75" customHeight="1" thickBot="1" x14ac:dyDescent="0.25">
      <c r="B22" s="56" t="s">
        <v>1210</v>
      </c>
      <c r="C22" s="53" t="s">
        <v>1312</v>
      </c>
      <c r="D22" s="53" t="s">
        <v>1312</v>
      </c>
      <c r="E22" s="53" t="s">
        <v>1312</v>
      </c>
      <c r="F22" s="53" t="s">
        <v>1312</v>
      </c>
      <c r="G22" s="53" t="s">
        <v>1312</v>
      </c>
      <c r="H22" s="53" t="s">
        <v>1312</v>
      </c>
      <c r="I22" s="53" t="s">
        <v>1312</v>
      </c>
      <c r="J22" s="53" t="s">
        <v>1312</v>
      </c>
      <c r="K22" s="53" t="s">
        <v>1312</v>
      </c>
      <c r="L22" s="53" t="s">
        <v>1312</v>
      </c>
      <c r="M22" s="53" t="s">
        <v>1312</v>
      </c>
      <c r="N22" s="53" t="s">
        <v>1312</v>
      </c>
      <c r="O22" s="67" t="s">
        <v>1312</v>
      </c>
    </row>
    <row r="23" spans="2:15" ht="12.75" customHeight="1" x14ac:dyDescent="0.2">
      <c r="B23" s="63" t="s">
        <v>1211</v>
      </c>
      <c r="C23" s="68" t="s">
        <v>1312</v>
      </c>
      <c r="D23" s="68" t="s">
        <v>1312</v>
      </c>
      <c r="E23" s="68" t="s">
        <v>1312</v>
      </c>
      <c r="F23" s="68" t="s">
        <v>1312</v>
      </c>
      <c r="G23" s="68" t="s">
        <v>1312</v>
      </c>
      <c r="H23" s="68" t="s">
        <v>1312</v>
      </c>
      <c r="I23" s="68" t="s">
        <v>1312</v>
      </c>
      <c r="J23" s="68" t="s">
        <v>1312</v>
      </c>
      <c r="K23" s="68" t="s">
        <v>1312</v>
      </c>
      <c r="L23" s="68" t="s">
        <v>1312</v>
      </c>
      <c r="M23" s="68" t="s">
        <v>1312</v>
      </c>
      <c r="N23" s="68" t="s">
        <v>1312</v>
      </c>
      <c r="O23" s="69" t="s">
        <v>1312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3.710937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5.570312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12537</v>
      </c>
    </row>
    <row r="5" spans="2:10" ht="12.75" customHeight="1" x14ac:dyDescent="0.2"/>
    <row r="6" spans="2:10" ht="12.75" customHeight="1" thickBot="1" x14ac:dyDescent="0.25">
      <c r="B6" s="62" t="s">
        <v>1212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</row>
    <row r="7" spans="2:10" ht="12.75" customHeight="1" thickBot="1" x14ac:dyDescent="0.25">
      <c r="B7" s="55" t="s">
        <v>71</v>
      </c>
      <c r="C7" s="4" t="s">
        <v>1213</v>
      </c>
      <c r="D7" s="4" t="s">
        <v>1214</v>
      </c>
      <c r="E7" s="4" t="s">
        <v>1215</v>
      </c>
      <c r="F7" s="4" t="s">
        <v>76</v>
      </c>
      <c r="G7" s="4" t="s">
        <v>1216</v>
      </c>
      <c r="H7" s="4" t="s">
        <v>80</v>
      </c>
      <c r="I7" s="4" t="s">
        <v>206</v>
      </c>
      <c r="J7" s="58" t="s">
        <v>1217</v>
      </c>
    </row>
    <row r="8" spans="2:10" ht="12.75" customHeight="1" x14ac:dyDescent="0.2">
      <c r="B8" s="65" t="s">
        <v>1312</v>
      </c>
      <c r="C8" s="4" t="s">
        <v>143</v>
      </c>
      <c r="D8" s="51" t="s">
        <v>1312</v>
      </c>
      <c r="E8" s="4" t="s">
        <v>12</v>
      </c>
      <c r="F8" s="51" t="s">
        <v>1312</v>
      </c>
      <c r="G8" s="4" t="s">
        <v>11</v>
      </c>
      <c r="H8" s="4" t="s">
        <v>12</v>
      </c>
      <c r="I8" s="4" t="s">
        <v>12</v>
      </c>
      <c r="J8" s="58" t="s">
        <v>1218</v>
      </c>
    </row>
    <row r="9" spans="2:10" ht="12.75" customHeight="1" x14ac:dyDescent="0.2">
      <c r="B9" s="66" t="s">
        <v>1312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59" t="s">
        <v>87</v>
      </c>
    </row>
    <row r="10" spans="2:10" ht="12.75" customHeight="1" x14ac:dyDescent="0.2">
      <c r="B10" s="56" t="s">
        <v>1219</v>
      </c>
      <c r="C10" s="53" t="s">
        <v>1312</v>
      </c>
      <c r="D10" s="53" t="s">
        <v>1312</v>
      </c>
      <c r="E10" s="53" t="s">
        <v>1312</v>
      </c>
      <c r="F10" s="53" t="s">
        <v>1312</v>
      </c>
      <c r="G10" s="22">
        <v>3031.3578000000002</v>
      </c>
      <c r="H10" s="20">
        <v>1</v>
      </c>
      <c r="I10" s="20">
        <v>1.3958995489999999E-3</v>
      </c>
      <c r="J10" s="67" t="s">
        <v>1312</v>
      </c>
    </row>
    <row r="11" spans="2:10" ht="12.75" customHeight="1" x14ac:dyDescent="0.2">
      <c r="B11" s="56" t="s">
        <v>1220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67" t="s">
        <v>1312</v>
      </c>
    </row>
    <row r="12" spans="2:10" ht="12.75" customHeight="1" x14ac:dyDescent="0.2">
      <c r="B12" s="56" t="s">
        <v>1221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20">
        <v>1.3958995489999999E-3</v>
      </c>
      <c r="J12" s="67" t="s">
        <v>1312</v>
      </c>
    </row>
    <row r="13" spans="2:10" ht="12.75" customHeight="1" x14ac:dyDescent="0.2">
      <c r="B13" s="56" t="s">
        <v>1222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67" t="s">
        <v>1312</v>
      </c>
    </row>
    <row r="14" spans="2:10" ht="12.75" customHeight="1" x14ac:dyDescent="0.2">
      <c r="B14" s="56" t="s">
        <v>1223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22">
        <v>3031.3578000000002</v>
      </c>
      <c r="H14" s="20">
        <v>1</v>
      </c>
      <c r="I14" s="20">
        <v>1.3958995489999999E-3</v>
      </c>
      <c r="J14" s="67" t="s">
        <v>1312</v>
      </c>
    </row>
    <row r="15" spans="2:10" ht="12.75" customHeight="1" x14ac:dyDescent="0.2">
      <c r="B15" s="56" t="s">
        <v>1224</v>
      </c>
      <c r="C15" s="53" t="s">
        <v>1312</v>
      </c>
      <c r="D15" s="53" t="s">
        <v>1312</v>
      </c>
      <c r="E15" s="53" t="s">
        <v>1312</v>
      </c>
      <c r="F15" s="53" t="s">
        <v>1312</v>
      </c>
      <c r="G15" s="22">
        <v>3031.3578000000002</v>
      </c>
      <c r="H15" s="20">
        <v>1</v>
      </c>
      <c r="I15" s="20">
        <v>1.3958995489999999E-3</v>
      </c>
      <c r="J15" s="67" t="s">
        <v>1312</v>
      </c>
    </row>
    <row r="16" spans="2:10" ht="12.75" customHeight="1" x14ac:dyDescent="0.2">
      <c r="B16" s="57" t="s">
        <v>1225</v>
      </c>
      <c r="C16" s="26">
        <v>45274</v>
      </c>
      <c r="D16" s="14" t="s">
        <v>1226</v>
      </c>
      <c r="E16" s="13">
        <v>2.6074E-2</v>
      </c>
      <c r="F16" s="14" t="s">
        <v>50</v>
      </c>
      <c r="G16" s="23">
        <v>968.80097999999998</v>
      </c>
      <c r="H16" s="13">
        <v>0.31959308135699999</v>
      </c>
      <c r="I16" s="13">
        <v>4.4611983799999999E-4</v>
      </c>
      <c r="J16" s="96" t="s">
        <v>1227</v>
      </c>
    </row>
    <row r="17" spans="2:10" ht="12.75" customHeight="1" x14ac:dyDescent="0.2">
      <c r="B17" s="57" t="s">
        <v>1228</v>
      </c>
      <c r="C17" s="26">
        <v>45274</v>
      </c>
      <c r="D17" s="14" t="s">
        <v>1226</v>
      </c>
      <c r="E17" s="13">
        <v>-4.2841999999999998E-2</v>
      </c>
      <c r="F17" s="14" t="s">
        <v>50</v>
      </c>
      <c r="G17" s="23">
        <v>275.43499000000003</v>
      </c>
      <c r="H17" s="13">
        <v>9.0861920028000004E-2</v>
      </c>
      <c r="I17" s="13">
        <v>1.2683411299999999E-4</v>
      </c>
      <c r="J17" s="96" t="s">
        <v>1229</v>
      </c>
    </row>
    <row r="18" spans="2:10" ht="12.75" customHeight="1" x14ac:dyDescent="0.2">
      <c r="B18" s="57" t="s">
        <v>1230</v>
      </c>
      <c r="C18" s="26">
        <v>45274</v>
      </c>
      <c r="D18" s="14" t="s">
        <v>1226</v>
      </c>
      <c r="E18" s="13">
        <v>-1.5051E-2</v>
      </c>
      <c r="F18" s="14" t="s">
        <v>50</v>
      </c>
      <c r="G18" s="23">
        <v>368.10109</v>
      </c>
      <c r="H18" s="13">
        <v>0.121431092693</v>
      </c>
      <c r="I18" s="13">
        <v>1.6950560700000001E-4</v>
      </c>
      <c r="J18" s="96" t="s">
        <v>1231</v>
      </c>
    </row>
    <row r="19" spans="2:10" ht="12.75" customHeight="1" x14ac:dyDescent="0.2">
      <c r="B19" s="57" t="s">
        <v>1232</v>
      </c>
      <c r="C19" s="26">
        <v>45274</v>
      </c>
      <c r="D19" s="14" t="s">
        <v>1226</v>
      </c>
      <c r="E19" s="13">
        <v>-4.3198E-2</v>
      </c>
      <c r="F19" s="14" t="s">
        <v>50</v>
      </c>
      <c r="G19" s="23">
        <v>243.42538999999999</v>
      </c>
      <c r="H19" s="13">
        <v>8.0302427511999994E-2</v>
      </c>
      <c r="I19" s="13">
        <v>1.12094122E-4</v>
      </c>
      <c r="J19" s="96" t="s">
        <v>1233</v>
      </c>
    </row>
    <row r="20" spans="2:10" ht="12.75" customHeight="1" x14ac:dyDescent="0.2">
      <c r="B20" s="57" t="s">
        <v>1234</v>
      </c>
      <c r="C20" s="26">
        <v>45274</v>
      </c>
      <c r="D20" s="14" t="s">
        <v>1226</v>
      </c>
      <c r="E20" s="13">
        <v>0.1368</v>
      </c>
      <c r="F20" s="14" t="s">
        <v>50</v>
      </c>
      <c r="G20" s="23">
        <v>203.32611</v>
      </c>
      <c r="H20" s="13">
        <v>6.7074269490000005E-2</v>
      </c>
      <c r="I20" s="13">
        <v>9.36289425549305E-5</v>
      </c>
      <c r="J20" s="96" t="s">
        <v>1235</v>
      </c>
    </row>
    <row r="21" spans="2:10" ht="12.75" customHeight="1" x14ac:dyDescent="0.2">
      <c r="B21" s="57" t="s">
        <v>1236</v>
      </c>
      <c r="C21" s="26">
        <v>45274</v>
      </c>
      <c r="D21" s="14" t="s">
        <v>1226</v>
      </c>
      <c r="E21" s="13">
        <v>4.2833000000000003E-2</v>
      </c>
      <c r="F21" s="14" t="s">
        <v>50</v>
      </c>
      <c r="G21" s="23">
        <v>213.92223000000001</v>
      </c>
      <c r="H21" s="13">
        <v>7.0569772397000005E-2</v>
      </c>
      <c r="I21" s="13">
        <v>9.8508313486608498E-5</v>
      </c>
      <c r="J21" s="96" t="s">
        <v>1235</v>
      </c>
    </row>
    <row r="22" spans="2:10" ht="12.75" customHeight="1" thickBot="1" x14ac:dyDescent="0.25">
      <c r="B22" s="57" t="s">
        <v>1237</v>
      </c>
      <c r="C22" s="26">
        <v>45274</v>
      </c>
      <c r="D22" s="14" t="s">
        <v>1226</v>
      </c>
      <c r="E22" s="13">
        <v>-0.11873599999999999</v>
      </c>
      <c r="F22" s="14" t="s">
        <v>50</v>
      </c>
      <c r="G22" s="23">
        <v>758.34700999999995</v>
      </c>
      <c r="H22" s="13">
        <v>0.25016743651899997</v>
      </c>
      <c r="I22" s="13">
        <v>3.4920861099999999E-4</v>
      </c>
      <c r="J22" s="96" t="s">
        <v>1238</v>
      </c>
    </row>
    <row r="23" spans="2:10" ht="12.75" customHeight="1" x14ac:dyDescent="0.2">
      <c r="B23" s="63" t="s">
        <v>1239</v>
      </c>
      <c r="C23" s="68" t="s">
        <v>1312</v>
      </c>
      <c r="D23" s="68" t="s">
        <v>1312</v>
      </c>
      <c r="E23" s="68" t="s">
        <v>1312</v>
      </c>
      <c r="F23" s="68" t="s">
        <v>1312</v>
      </c>
      <c r="G23" s="68" t="s">
        <v>1312</v>
      </c>
      <c r="H23" s="68" t="s">
        <v>1312</v>
      </c>
      <c r="I23" s="68" t="s">
        <v>1312</v>
      </c>
      <c r="J23" s="69" t="s">
        <v>1312</v>
      </c>
    </row>
    <row r="24" spans="2:10" ht="12.75" hidden="1" customHeight="1" x14ac:dyDescent="0.2"/>
    <row r="25" spans="2:10" ht="12.75" hidden="1" customHeight="1" x14ac:dyDescent="0.2"/>
    <row r="26" spans="2:10" ht="12.75" hidden="1" customHeight="1" x14ac:dyDescent="0.2"/>
    <row r="27" spans="2:10" ht="12.75" hidden="1" customHeight="1" x14ac:dyDescent="0.2"/>
    <row r="28" spans="2:10" ht="12.75" hidden="1" customHeight="1" x14ac:dyDescent="0.2"/>
    <row r="29" spans="2:10" ht="12.75" hidden="1" customHeight="1" x14ac:dyDescent="0.2"/>
    <row r="30" spans="2:10" ht="12.75" hidden="1" customHeight="1" x14ac:dyDescent="0.2"/>
    <row r="31" spans="2:10" ht="12.75" hidden="1" customHeight="1" x14ac:dyDescent="0.2"/>
    <row r="32" spans="2:1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12537</v>
      </c>
    </row>
    <row r="6" spans="2:11" ht="12.75" customHeight="1" x14ac:dyDescent="0.2">
      <c r="B6" s="44" t="s">
        <v>1240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205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206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1241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1242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1243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12537</v>
      </c>
    </row>
    <row r="6" spans="2:11" ht="12.75" customHeight="1" x14ac:dyDescent="0.2">
      <c r="B6" s="44" t="s">
        <v>1244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1245</v>
      </c>
      <c r="D7" s="4" t="s">
        <v>74</v>
      </c>
      <c r="E7" s="4" t="s">
        <v>75</v>
      </c>
      <c r="F7" s="4" t="s">
        <v>205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206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0" t="s">
        <v>1246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1" t="s">
        <v>1247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1248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47.8554687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12537</v>
      </c>
    </row>
    <row r="5" spans="2:4" ht="12.75" customHeight="1" x14ac:dyDescent="0.2"/>
    <row r="6" spans="2:4" ht="12.75" customHeight="1" thickBot="1" x14ac:dyDescent="0.25">
      <c r="B6" s="62" t="s">
        <v>1249</v>
      </c>
      <c r="C6" s="64" t="s">
        <v>1312</v>
      </c>
      <c r="D6" s="64" t="s">
        <v>1313</v>
      </c>
    </row>
    <row r="7" spans="2:4" ht="12.75" customHeight="1" thickBot="1" x14ac:dyDescent="0.25">
      <c r="B7" s="55" t="s">
        <v>71</v>
      </c>
      <c r="C7" s="4" t="s">
        <v>1250</v>
      </c>
      <c r="D7" s="58" t="s">
        <v>1251</v>
      </c>
    </row>
    <row r="8" spans="2:4" ht="12.75" customHeight="1" x14ac:dyDescent="0.2">
      <c r="B8" s="66" t="s">
        <v>1312</v>
      </c>
      <c r="C8" s="6" t="s">
        <v>11</v>
      </c>
      <c r="D8" s="59" t="s">
        <v>143</v>
      </c>
    </row>
    <row r="9" spans="2:4" ht="12.75" customHeight="1" x14ac:dyDescent="0.2">
      <c r="B9" s="66" t="s">
        <v>1312</v>
      </c>
      <c r="C9" s="6" t="s">
        <v>13</v>
      </c>
      <c r="D9" s="59" t="s">
        <v>14</v>
      </c>
    </row>
    <row r="10" spans="2:4" ht="12.75" customHeight="1" x14ac:dyDescent="0.2">
      <c r="B10" s="56" t="s">
        <v>1252</v>
      </c>
      <c r="C10" s="22">
        <v>47591.457999999999</v>
      </c>
      <c r="D10" s="67" t="s">
        <v>1312</v>
      </c>
    </row>
    <row r="11" spans="2:4" ht="12.75" customHeight="1" x14ac:dyDescent="0.2">
      <c r="B11" s="56" t="s">
        <v>1253</v>
      </c>
      <c r="C11" s="53" t="s">
        <v>1312</v>
      </c>
      <c r="D11" s="67" t="s">
        <v>1312</v>
      </c>
    </row>
    <row r="12" spans="2:4" ht="12.75" customHeight="1" x14ac:dyDescent="0.2">
      <c r="B12" s="56" t="s">
        <v>1254</v>
      </c>
      <c r="C12" s="22">
        <v>47591.457999999999</v>
      </c>
      <c r="D12" s="67" t="s">
        <v>1312</v>
      </c>
    </row>
    <row r="13" spans="2:4" ht="12.75" customHeight="1" x14ac:dyDescent="0.2">
      <c r="B13" s="57" t="s">
        <v>1255</v>
      </c>
      <c r="C13" s="23">
        <v>5660.4752200000003</v>
      </c>
      <c r="D13" s="97">
        <v>45291</v>
      </c>
    </row>
    <row r="14" spans="2:4" ht="12.75" customHeight="1" x14ac:dyDescent="0.2">
      <c r="B14" s="57" t="s">
        <v>1256</v>
      </c>
      <c r="C14" s="23">
        <v>1541.65726</v>
      </c>
      <c r="D14" s="97">
        <v>45291</v>
      </c>
    </row>
    <row r="15" spans="2:4" ht="12.75" customHeight="1" x14ac:dyDescent="0.2">
      <c r="B15" s="57" t="s">
        <v>1257</v>
      </c>
      <c r="C15" s="23">
        <v>1496.1375</v>
      </c>
      <c r="D15" s="97">
        <v>45940</v>
      </c>
    </row>
    <row r="16" spans="2:4" ht="12.75" customHeight="1" x14ac:dyDescent="0.2">
      <c r="B16" s="57" t="s">
        <v>1258</v>
      </c>
      <c r="C16" s="23">
        <v>7851.4414800000004</v>
      </c>
      <c r="D16" s="97">
        <v>45291</v>
      </c>
    </row>
    <row r="17" spans="2:4" ht="12.75" customHeight="1" x14ac:dyDescent="0.2">
      <c r="B17" s="57" t="s">
        <v>1259</v>
      </c>
      <c r="C17" s="23">
        <v>1477.6505999999999</v>
      </c>
      <c r="D17" s="97">
        <v>45291</v>
      </c>
    </row>
    <row r="18" spans="2:4" ht="12.75" customHeight="1" x14ac:dyDescent="0.2">
      <c r="B18" s="57" t="s">
        <v>1260</v>
      </c>
      <c r="C18" s="23">
        <v>103.88500000000001</v>
      </c>
      <c r="D18" s="97">
        <v>47333</v>
      </c>
    </row>
    <row r="19" spans="2:4" ht="12.75" customHeight="1" x14ac:dyDescent="0.2">
      <c r="B19" s="57" t="s">
        <v>1261</v>
      </c>
      <c r="C19" s="23">
        <v>99.742500000000007</v>
      </c>
      <c r="D19" s="97">
        <v>45291</v>
      </c>
    </row>
    <row r="20" spans="2:4" ht="12.75" customHeight="1" x14ac:dyDescent="0.2">
      <c r="B20" s="57" t="s">
        <v>1006</v>
      </c>
      <c r="C20" s="23">
        <v>12.022679999999999</v>
      </c>
      <c r="D20" s="97">
        <v>45291</v>
      </c>
    </row>
    <row r="21" spans="2:4" ht="12.75" customHeight="1" x14ac:dyDescent="0.2">
      <c r="B21" s="57" t="s">
        <v>1262</v>
      </c>
      <c r="C21" s="23">
        <v>511.48070999999999</v>
      </c>
      <c r="D21" s="97">
        <v>45291</v>
      </c>
    </row>
    <row r="22" spans="2:4" ht="12.75" customHeight="1" x14ac:dyDescent="0.2">
      <c r="B22" s="57" t="s">
        <v>1263</v>
      </c>
      <c r="C22" s="23">
        <v>299.22750000000002</v>
      </c>
      <c r="D22" s="67" t="s">
        <v>1312</v>
      </c>
    </row>
    <row r="23" spans="2:4" ht="12.75" customHeight="1" x14ac:dyDescent="0.2">
      <c r="B23" s="57" t="s">
        <v>1264</v>
      </c>
      <c r="C23" s="23">
        <v>4257.8157700000002</v>
      </c>
      <c r="D23" s="97">
        <v>46029</v>
      </c>
    </row>
    <row r="24" spans="2:4" ht="12.75" customHeight="1" x14ac:dyDescent="0.2">
      <c r="B24" s="57" t="s">
        <v>1265</v>
      </c>
      <c r="C24" s="23">
        <v>448.23117000000002</v>
      </c>
      <c r="D24" s="97">
        <v>45291</v>
      </c>
    </row>
    <row r="25" spans="2:4" ht="12.75" customHeight="1" x14ac:dyDescent="0.2">
      <c r="B25" s="57" t="s">
        <v>1266</v>
      </c>
      <c r="C25" s="23">
        <v>652.63909000000001</v>
      </c>
      <c r="D25" s="97">
        <v>47945</v>
      </c>
    </row>
    <row r="26" spans="2:4" ht="12.75" customHeight="1" x14ac:dyDescent="0.2">
      <c r="B26" s="57" t="s">
        <v>1267</v>
      </c>
      <c r="C26" s="23">
        <v>123.84363999999999</v>
      </c>
      <c r="D26" s="97">
        <v>45291</v>
      </c>
    </row>
    <row r="27" spans="2:4" ht="12.75" customHeight="1" x14ac:dyDescent="0.2">
      <c r="B27" s="57" t="s">
        <v>1268</v>
      </c>
      <c r="C27" s="23">
        <v>3014.5118000000002</v>
      </c>
      <c r="D27" s="97">
        <v>46112</v>
      </c>
    </row>
    <row r="28" spans="2:4" ht="12.75" customHeight="1" x14ac:dyDescent="0.2">
      <c r="B28" s="57" t="s">
        <v>1269</v>
      </c>
      <c r="C28" s="23">
        <v>1372.1199899999999</v>
      </c>
      <c r="D28" s="97">
        <v>46112</v>
      </c>
    </row>
    <row r="29" spans="2:4" ht="12.75" customHeight="1" x14ac:dyDescent="0.2">
      <c r="B29" s="57" t="s">
        <v>1270</v>
      </c>
      <c r="C29" s="23">
        <v>4181.5952299999999</v>
      </c>
      <c r="D29" s="97">
        <v>45635</v>
      </c>
    </row>
    <row r="30" spans="2:4" ht="12.75" customHeight="1" x14ac:dyDescent="0.2">
      <c r="B30" s="57" t="s">
        <v>1271</v>
      </c>
      <c r="C30" s="23">
        <v>401.16</v>
      </c>
      <c r="D30" s="97">
        <v>47067</v>
      </c>
    </row>
    <row r="31" spans="2:4" ht="12.75" customHeight="1" x14ac:dyDescent="0.2">
      <c r="B31" s="57" t="s">
        <v>1272</v>
      </c>
      <c r="C31" s="23">
        <v>839.97433000000001</v>
      </c>
      <c r="D31" s="97">
        <v>45291</v>
      </c>
    </row>
    <row r="32" spans="2:4" ht="12.75" customHeight="1" x14ac:dyDescent="0.2">
      <c r="B32" s="57" t="s">
        <v>1273</v>
      </c>
      <c r="C32" s="23">
        <v>787.5</v>
      </c>
      <c r="D32" s="67" t="s">
        <v>1312</v>
      </c>
    </row>
    <row r="33" spans="2:4" ht="12.75" customHeight="1" x14ac:dyDescent="0.2">
      <c r="B33" s="57" t="s">
        <v>1274</v>
      </c>
      <c r="C33" s="23">
        <v>1450.8</v>
      </c>
      <c r="D33" s="97">
        <v>46023</v>
      </c>
    </row>
    <row r="34" spans="2:4" ht="12.75" customHeight="1" x14ac:dyDescent="0.2">
      <c r="B34" s="57" t="s">
        <v>1059</v>
      </c>
      <c r="C34" s="23">
        <v>3555.2797</v>
      </c>
      <c r="D34" s="97">
        <v>47291</v>
      </c>
    </row>
    <row r="35" spans="2:4" ht="12.75" customHeight="1" thickBot="1" x14ac:dyDescent="0.25">
      <c r="B35" s="57" t="s">
        <v>1022</v>
      </c>
      <c r="C35" s="23">
        <v>3170.4513700000002</v>
      </c>
      <c r="D35" s="97">
        <v>45291</v>
      </c>
    </row>
    <row r="36" spans="2:4" ht="12.75" customHeight="1" x14ac:dyDescent="0.2">
      <c r="B36" s="71" t="s">
        <v>1275</v>
      </c>
      <c r="C36" s="73">
        <v>4281.8154599999998</v>
      </c>
      <c r="D36" s="98">
        <v>45291</v>
      </c>
    </row>
    <row r="37" spans="2:4" ht="12.75" hidden="1" customHeight="1" x14ac:dyDescent="0.2"/>
    <row r="38" spans="2:4" ht="12.75" hidden="1" customHeight="1" x14ac:dyDescent="0.2"/>
    <row r="39" spans="2:4" ht="12.75" hidden="1" customHeight="1" x14ac:dyDescent="0.2"/>
    <row r="40" spans="2:4" ht="12.75" hidden="1" customHeight="1" x14ac:dyDescent="0.2"/>
    <row r="41" spans="2:4" ht="12.75" hidden="1" customHeight="1" x14ac:dyDescent="0.2"/>
    <row r="42" spans="2:4" ht="12.75" hidden="1" customHeight="1" x14ac:dyDescent="0.2"/>
    <row r="43" spans="2:4" ht="12.75" hidden="1" customHeight="1" x14ac:dyDescent="0.2"/>
    <row r="44" spans="2:4" ht="12.75" hidden="1" customHeight="1" x14ac:dyDescent="0.2"/>
    <row r="45" spans="2:4" ht="12.75" hidden="1" customHeight="1" x14ac:dyDescent="0.2"/>
    <row r="46" spans="2:4" ht="12.75" hidden="1" customHeight="1" x14ac:dyDescent="0.2"/>
    <row r="47" spans="2:4" ht="12.75" hidden="1" customHeight="1" x14ac:dyDescent="0.2"/>
    <row r="48" spans="2:4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12537</v>
      </c>
    </row>
    <row r="6" spans="2:16" ht="12.75" customHeight="1" x14ac:dyDescent="0.2">
      <c r="B6" s="44" t="s">
        <v>1276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1277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1278</v>
      </c>
      <c r="L8" s="4" t="s">
        <v>138</v>
      </c>
      <c r="M8" s="4" t="s">
        <v>1279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1280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1281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1282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1283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1284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1285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1286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1287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12537</v>
      </c>
    </row>
    <row r="6" spans="2:16" ht="12.75" customHeight="1" x14ac:dyDescent="0.2">
      <c r="B6" s="44" t="s">
        <v>1288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1289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1278</v>
      </c>
      <c r="L8" s="4" t="s">
        <v>138</v>
      </c>
      <c r="M8" s="4" t="s">
        <v>1279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1290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1291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1292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1293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1294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1295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1296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1297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12537</v>
      </c>
    </row>
    <row r="5" spans="2:18" ht="12.75" customHeight="1" x14ac:dyDescent="0.2"/>
    <row r="6" spans="2:18" ht="12.75" customHeight="1" thickBot="1" x14ac:dyDescent="0.25">
      <c r="B6" s="62" t="s">
        <v>133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  <c r="R6" s="64" t="s">
        <v>1327</v>
      </c>
    </row>
    <row r="7" spans="2:18" ht="12.75" customHeight="1" thickBot="1" x14ac:dyDescent="0.25">
      <c r="B7" s="70" t="s">
        <v>134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  <c r="R7" s="76" t="s">
        <v>1312</v>
      </c>
    </row>
    <row r="8" spans="2:18" ht="12.75" customHeight="1" x14ac:dyDescent="0.2">
      <c r="B8" s="55" t="s">
        <v>71</v>
      </c>
      <c r="C8" s="4" t="s">
        <v>72</v>
      </c>
      <c r="D8" s="4" t="s">
        <v>135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78</v>
      </c>
      <c r="L8" s="4" t="s">
        <v>138</v>
      </c>
      <c r="M8" s="4" t="s">
        <v>139</v>
      </c>
      <c r="N8" s="4" t="s">
        <v>140</v>
      </c>
      <c r="O8" s="4" t="s">
        <v>79</v>
      </c>
      <c r="P8" s="4" t="s">
        <v>141</v>
      </c>
      <c r="Q8" s="4" t="s">
        <v>80</v>
      </c>
      <c r="R8" s="58" t="s">
        <v>142</v>
      </c>
    </row>
    <row r="9" spans="2:18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143</v>
      </c>
      <c r="H9" s="6" t="s">
        <v>144</v>
      </c>
      <c r="I9" s="52" t="s">
        <v>1312</v>
      </c>
      <c r="J9" s="6" t="s">
        <v>12</v>
      </c>
      <c r="K9" s="6" t="s">
        <v>12</v>
      </c>
      <c r="L9" s="6" t="s">
        <v>145</v>
      </c>
      <c r="M9" s="6" t="s">
        <v>146</v>
      </c>
      <c r="N9" s="6" t="s">
        <v>11</v>
      </c>
      <c r="O9" s="6" t="s">
        <v>11</v>
      </c>
      <c r="P9" s="6" t="s">
        <v>12</v>
      </c>
      <c r="Q9" s="6" t="s">
        <v>12</v>
      </c>
      <c r="R9" s="59" t="s">
        <v>12</v>
      </c>
    </row>
    <row r="10" spans="2:18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59" t="s">
        <v>152</v>
      </c>
    </row>
    <row r="11" spans="2:18" ht="12.75" customHeight="1" x14ac:dyDescent="0.2">
      <c r="B11" s="56" t="s">
        <v>153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22">
        <v>1.340170275752</v>
      </c>
      <c r="I11" s="53" t="s">
        <v>1312</v>
      </c>
      <c r="J11" s="53" t="s">
        <v>1312</v>
      </c>
      <c r="K11" s="53" t="s">
        <v>1312</v>
      </c>
      <c r="L11" s="53" t="s">
        <v>1312</v>
      </c>
      <c r="M11" s="53" t="s">
        <v>1312</v>
      </c>
      <c r="N11" s="53" t="s">
        <v>1312</v>
      </c>
      <c r="O11" s="22">
        <v>688342.60456999997</v>
      </c>
      <c r="P11" s="53" t="s">
        <v>1312</v>
      </c>
      <c r="Q11" s="20">
        <v>1</v>
      </c>
      <c r="R11" s="60">
        <v>0.31697252350600003</v>
      </c>
    </row>
    <row r="12" spans="2:18" ht="12.75" customHeight="1" x14ac:dyDescent="0.2">
      <c r="B12" s="56" t="s">
        <v>154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22">
        <v>1.5152632458099999</v>
      </c>
      <c r="I12" s="53" t="s">
        <v>1312</v>
      </c>
      <c r="J12" s="53" t="s">
        <v>1312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22">
        <v>530483.04189999995</v>
      </c>
      <c r="P12" s="53" t="s">
        <v>1312</v>
      </c>
      <c r="Q12" s="20">
        <v>0.77066716251099998</v>
      </c>
      <c r="R12" s="60">
        <v>0.24428031528399999</v>
      </c>
    </row>
    <row r="13" spans="2:18" ht="12.75" customHeight="1" x14ac:dyDescent="0.2">
      <c r="B13" s="56" t="s">
        <v>155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53" t="s">
        <v>1312</v>
      </c>
      <c r="Q13" s="53" t="s">
        <v>1312</v>
      </c>
      <c r="R13" s="67" t="s">
        <v>1312</v>
      </c>
    </row>
    <row r="14" spans="2:18" ht="12.75" customHeight="1" x14ac:dyDescent="0.2">
      <c r="B14" s="56" t="s">
        <v>156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53" t="s">
        <v>1312</v>
      </c>
      <c r="J14" s="53" t="s">
        <v>1312</v>
      </c>
      <c r="K14" s="53" t="s">
        <v>1312</v>
      </c>
      <c r="L14" s="53" t="s">
        <v>1312</v>
      </c>
      <c r="M14" s="53" t="s">
        <v>1312</v>
      </c>
      <c r="N14" s="53" t="s">
        <v>1312</v>
      </c>
      <c r="O14" s="53" t="s">
        <v>1312</v>
      </c>
      <c r="P14" s="53" t="s">
        <v>1312</v>
      </c>
      <c r="Q14" s="53" t="s">
        <v>1312</v>
      </c>
      <c r="R14" s="67" t="s">
        <v>1312</v>
      </c>
    </row>
    <row r="15" spans="2:18" ht="12.75" customHeight="1" x14ac:dyDescent="0.2">
      <c r="B15" s="56" t="s">
        <v>157</v>
      </c>
      <c r="C15" s="53" t="s">
        <v>1312</v>
      </c>
      <c r="D15" s="53" t="s">
        <v>1312</v>
      </c>
      <c r="E15" s="53" t="s">
        <v>1312</v>
      </c>
      <c r="F15" s="53" t="s">
        <v>1312</v>
      </c>
      <c r="G15" s="53" t="s">
        <v>1312</v>
      </c>
      <c r="H15" s="22">
        <v>1.5152632458099999</v>
      </c>
      <c r="I15" s="53" t="s">
        <v>1312</v>
      </c>
      <c r="J15" s="53" t="s">
        <v>1312</v>
      </c>
      <c r="K15" s="53" t="s">
        <v>1312</v>
      </c>
      <c r="L15" s="53" t="s">
        <v>1312</v>
      </c>
      <c r="M15" s="53" t="s">
        <v>1312</v>
      </c>
      <c r="N15" s="53" t="s">
        <v>1312</v>
      </c>
      <c r="O15" s="22">
        <v>530483.04189999995</v>
      </c>
      <c r="P15" s="53" t="s">
        <v>1312</v>
      </c>
      <c r="Q15" s="20">
        <v>0.77066716251099998</v>
      </c>
      <c r="R15" s="60">
        <v>0.24428031528399999</v>
      </c>
    </row>
    <row r="16" spans="2:18" ht="12.75" customHeight="1" x14ac:dyDescent="0.2">
      <c r="B16" s="56" t="s">
        <v>158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22">
        <v>0.162570612448</v>
      </c>
      <c r="I16" s="53" t="s">
        <v>1312</v>
      </c>
      <c r="J16" s="53" t="s">
        <v>1312</v>
      </c>
      <c r="K16" s="53" t="s">
        <v>1312</v>
      </c>
      <c r="L16" s="53" t="s">
        <v>1312</v>
      </c>
      <c r="M16" s="53" t="s">
        <v>1312</v>
      </c>
      <c r="N16" s="53" t="s">
        <v>1312</v>
      </c>
      <c r="O16" s="22">
        <v>407975.29055999999</v>
      </c>
      <c r="P16" s="53" t="s">
        <v>1312</v>
      </c>
      <c r="Q16" s="20">
        <v>0.59269219695399999</v>
      </c>
      <c r="R16" s="60">
        <v>0.18786714133099999</v>
      </c>
    </row>
    <row r="17" spans="2:18" ht="12.75" customHeight="1" x14ac:dyDescent="0.2">
      <c r="B17" s="57" t="s">
        <v>159</v>
      </c>
      <c r="C17" s="14" t="s">
        <v>160</v>
      </c>
      <c r="D17" s="14" t="s">
        <v>161</v>
      </c>
      <c r="E17" s="14" t="s">
        <v>162</v>
      </c>
      <c r="F17" s="14" t="s">
        <v>163</v>
      </c>
      <c r="G17" s="53" t="s">
        <v>1312</v>
      </c>
      <c r="H17" s="23">
        <v>0.85</v>
      </c>
      <c r="I17" s="14" t="s">
        <v>49</v>
      </c>
      <c r="J17" s="13">
        <v>0</v>
      </c>
      <c r="K17" s="13">
        <v>4.1399999999999999E-2</v>
      </c>
      <c r="L17" s="23">
        <v>6080000</v>
      </c>
      <c r="M17" s="23">
        <v>96.61</v>
      </c>
      <c r="N17" s="23">
        <v>0</v>
      </c>
      <c r="O17" s="23">
        <v>5873.8879999999999</v>
      </c>
      <c r="P17" s="13">
        <v>4.3428571399999999E-4</v>
      </c>
      <c r="Q17" s="13">
        <v>8.5333785249999995E-3</v>
      </c>
      <c r="R17" s="61">
        <v>2.704846525E-3</v>
      </c>
    </row>
    <row r="18" spans="2:18" ht="12.75" customHeight="1" x14ac:dyDescent="0.2">
      <c r="B18" s="57" t="s">
        <v>164</v>
      </c>
      <c r="C18" s="14" t="s">
        <v>165</v>
      </c>
      <c r="D18" s="14" t="s">
        <v>161</v>
      </c>
      <c r="E18" s="14" t="s">
        <v>162</v>
      </c>
      <c r="F18" s="14" t="s">
        <v>163</v>
      </c>
      <c r="G18" s="53" t="s">
        <v>1312</v>
      </c>
      <c r="H18" s="23">
        <v>0.01</v>
      </c>
      <c r="I18" s="14" t="s">
        <v>49</v>
      </c>
      <c r="J18" s="13">
        <v>0</v>
      </c>
      <c r="K18" s="13">
        <v>3.7199999999999997E-2</v>
      </c>
      <c r="L18" s="23">
        <v>187420000</v>
      </c>
      <c r="M18" s="23">
        <v>99.98</v>
      </c>
      <c r="N18" s="23">
        <v>0</v>
      </c>
      <c r="O18" s="23">
        <v>187382.516</v>
      </c>
      <c r="P18" s="13">
        <v>3.6042307689999999E-3</v>
      </c>
      <c r="Q18" s="13">
        <v>0.27222274889800002</v>
      </c>
      <c r="R18" s="61">
        <v>8.6287131673999998E-2</v>
      </c>
    </row>
    <row r="19" spans="2:18" ht="12.75" customHeight="1" x14ac:dyDescent="0.2">
      <c r="B19" s="57" t="s">
        <v>166</v>
      </c>
      <c r="C19" s="14" t="s">
        <v>167</v>
      </c>
      <c r="D19" s="14" t="s">
        <v>161</v>
      </c>
      <c r="E19" s="14" t="s">
        <v>162</v>
      </c>
      <c r="F19" s="14" t="s">
        <v>163</v>
      </c>
      <c r="G19" s="53" t="s">
        <v>1312</v>
      </c>
      <c r="H19" s="23">
        <v>0.93</v>
      </c>
      <c r="I19" s="14" t="s">
        <v>49</v>
      </c>
      <c r="J19" s="13">
        <v>0</v>
      </c>
      <c r="K19" s="13">
        <v>4.1099999999999998E-2</v>
      </c>
      <c r="L19" s="23">
        <v>1875000</v>
      </c>
      <c r="M19" s="23">
        <v>96.34</v>
      </c>
      <c r="N19" s="23">
        <v>0</v>
      </c>
      <c r="O19" s="23">
        <v>1806.375</v>
      </c>
      <c r="P19" s="13">
        <v>1.33928571E-4</v>
      </c>
      <c r="Q19" s="13">
        <v>2.6242382609999999E-3</v>
      </c>
      <c r="R19" s="61">
        <v>8.3181142400000005E-4</v>
      </c>
    </row>
    <row r="20" spans="2:18" ht="12.75" customHeight="1" x14ac:dyDescent="0.2">
      <c r="B20" s="57" t="s">
        <v>168</v>
      </c>
      <c r="C20" s="14" t="s">
        <v>169</v>
      </c>
      <c r="D20" s="14" t="s">
        <v>161</v>
      </c>
      <c r="E20" s="14" t="s">
        <v>162</v>
      </c>
      <c r="F20" s="14" t="s">
        <v>163</v>
      </c>
      <c r="G20" s="53" t="s">
        <v>1312</v>
      </c>
      <c r="H20" s="23">
        <v>0.1</v>
      </c>
      <c r="I20" s="14" t="s">
        <v>49</v>
      </c>
      <c r="J20" s="13">
        <v>0</v>
      </c>
      <c r="K20" s="13">
        <v>4.5499999999999999E-2</v>
      </c>
      <c r="L20" s="23">
        <v>75226300</v>
      </c>
      <c r="M20" s="23">
        <v>99.55</v>
      </c>
      <c r="N20" s="23">
        <v>0</v>
      </c>
      <c r="O20" s="23">
        <v>74887.781650000004</v>
      </c>
      <c r="P20" s="13">
        <v>1.504526E-3</v>
      </c>
      <c r="Q20" s="13">
        <v>0.108794343329</v>
      </c>
      <c r="R20" s="61">
        <v>3.4484817548E-2</v>
      </c>
    </row>
    <row r="21" spans="2:18" ht="12.75" customHeight="1" x14ac:dyDescent="0.2">
      <c r="B21" s="57" t="s">
        <v>170</v>
      </c>
      <c r="C21" s="14" t="s">
        <v>171</v>
      </c>
      <c r="D21" s="14" t="s">
        <v>161</v>
      </c>
      <c r="E21" s="14" t="s">
        <v>162</v>
      </c>
      <c r="F21" s="14" t="s">
        <v>163</v>
      </c>
      <c r="G21" s="53" t="s">
        <v>1312</v>
      </c>
      <c r="H21" s="23">
        <v>0.18</v>
      </c>
      <c r="I21" s="14" t="s">
        <v>49</v>
      </c>
      <c r="J21" s="13">
        <v>0</v>
      </c>
      <c r="K21" s="13">
        <v>4.4999999999999998E-2</v>
      </c>
      <c r="L21" s="23">
        <v>6245000</v>
      </c>
      <c r="M21" s="23">
        <v>99.22</v>
      </c>
      <c r="N21" s="23">
        <v>0</v>
      </c>
      <c r="O21" s="23">
        <v>6196.2889999999998</v>
      </c>
      <c r="P21" s="13">
        <v>1.2245098000000001E-4</v>
      </c>
      <c r="Q21" s="13">
        <v>9.0017513929999994E-3</v>
      </c>
      <c r="R21" s="61">
        <v>2.8533078549999999E-3</v>
      </c>
    </row>
    <row r="22" spans="2:18" ht="12.75" customHeight="1" x14ac:dyDescent="0.2">
      <c r="B22" s="57" t="s">
        <v>172</v>
      </c>
      <c r="C22" s="14" t="s">
        <v>173</v>
      </c>
      <c r="D22" s="14" t="s">
        <v>161</v>
      </c>
      <c r="E22" s="14" t="s">
        <v>162</v>
      </c>
      <c r="F22" s="14" t="s">
        <v>163</v>
      </c>
      <c r="G22" s="53" t="s">
        <v>1312</v>
      </c>
      <c r="H22" s="23">
        <v>0.25</v>
      </c>
      <c r="I22" s="14" t="s">
        <v>49</v>
      </c>
      <c r="J22" s="13">
        <v>0</v>
      </c>
      <c r="K22" s="13">
        <v>4.4400000000000002E-2</v>
      </c>
      <c r="L22" s="23">
        <v>88594000</v>
      </c>
      <c r="M22" s="23">
        <v>98.9</v>
      </c>
      <c r="N22" s="23">
        <v>0</v>
      </c>
      <c r="O22" s="23">
        <v>87619.466</v>
      </c>
      <c r="P22" s="13">
        <v>4.4297E-3</v>
      </c>
      <c r="Q22" s="13">
        <v>0.12729048793100001</v>
      </c>
      <c r="R22" s="61">
        <v>4.0347587178000001E-2</v>
      </c>
    </row>
    <row r="23" spans="2:18" ht="12.75" customHeight="1" x14ac:dyDescent="0.2">
      <c r="B23" s="57" t="s">
        <v>174</v>
      </c>
      <c r="C23" s="14" t="s">
        <v>175</v>
      </c>
      <c r="D23" s="14" t="s">
        <v>161</v>
      </c>
      <c r="E23" s="14" t="s">
        <v>162</v>
      </c>
      <c r="F23" s="14" t="s">
        <v>163</v>
      </c>
      <c r="G23" s="53" t="s">
        <v>1312</v>
      </c>
      <c r="H23" s="23">
        <v>0.5</v>
      </c>
      <c r="I23" s="14" t="s">
        <v>49</v>
      </c>
      <c r="J23" s="13">
        <v>0</v>
      </c>
      <c r="K23" s="13">
        <v>4.3200000000000002E-2</v>
      </c>
      <c r="L23" s="23">
        <v>351900</v>
      </c>
      <c r="M23" s="23">
        <v>97.89</v>
      </c>
      <c r="N23" s="23">
        <v>0</v>
      </c>
      <c r="O23" s="23">
        <v>344.47491000000002</v>
      </c>
      <c r="P23" s="13">
        <v>1.9550000000000001E-5</v>
      </c>
      <c r="Q23" s="13">
        <v>5.0044106999999995E-4</v>
      </c>
      <c r="R23" s="61">
        <v>1.58626069E-4</v>
      </c>
    </row>
    <row r="24" spans="2:18" ht="12.75" customHeight="1" x14ac:dyDescent="0.2">
      <c r="B24" s="57" t="s">
        <v>176</v>
      </c>
      <c r="C24" s="14" t="s">
        <v>177</v>
      </c>
      <c r="D24" s="14" t="s">
        <v>161</v>
      </c>
      <c r="E24" s="14" t="s">
        <v>162</v>
      </c>
      <c r="F24" s="14" t="s">
        <v>163</v>
      </c>
      <c r="G24" s="53" t="s">
        <v>1312</v>
      </c>
      <c r="H24" s="23">
        <v>0.6</v>
      </c>
      <c r="I24" s="14" t="s">
        <v>49</v>
      </c>
      <c r="J24" s="13">
        <v>0</v>
      </c>
      <c r="K24" s="13">
        <v>4.2599999999999999E-2</v>
      </c>
      <c r="L24" s="23">
        <v>35000000</v>
      </c>
      <c r="M24" s="23">
        <v>97.53</v>
      </c>
      <c r="N24" s="23">
        <v>0</v>
      </c>
      <c r="O24" s="23">
        <v>34135.5</v>
      </c>
      <c r="P24" s="13">
        <v>1.944444444E-3</v>
      </c>
      <c r="Q24" s="13">
        <v>4.9590857479000001E-2</v>
      </c>
      <c r="R24" s="61">
        <v>1.5718939237000001E-2</v>
      </c>
    </row>
    <row r="25" spans="2:18" ht="12.75" customHeight="1" x14ac:dyDescent="0.2">
      <c r="B25" s="57" t="s">
        <v>178</v>
      </c>
      <c r="C25" s="14" t="s">
        <v>179</v>
      </c>
      <c r="D25" s="14" t="s">
        <v>161</v>
      </c>
      <c r="E25" s="14" t="s">
        <v>162</v>
      </c>
      <c r="F25" s="14" t="s">
        <v>163</v>
      </c>
      <c r="G25" s="53" t="s">
        <v>1312</v>
      </c>
      <c r="H25" s="23">
        <v>0.68</v>
      </c>
      <c r="I25" s="14" t="s">
        <v>49</v>
      </c>
      <c r="J25" s="13">
        <v>0</v>
      </c>
      <c r="K25" s="13">
        <v>4.1399999999999999E-2</v>
      </c>
      <c r="L25" s="23">
        <v>10000000</v>
      </c>
      <c r="M25" s="23">
        <v>97.29</v>
      </c>
      <c r="N25" s="23">
        <v>0</v>
      </c>
      <c r="O25" s="23">
        <v>9729</v>
      </c>
      <c r="P25" s="13">
        <v>5.5555555499999995E-4</v>
      </c>
      <c r="Q25" s="13">
        <v>1.4133950064000001E-2</v>
      </c>
      <c r="R25" s="61">
        <v>4.4800738180000004E-3</v>
      </c>
    </row>
    <row r="26" spans="2:18" ht="12.75" customHeight="1" x14ac:dyDescent="0.2">
      <c r="B26" s="56" t="s">
        <v>180</v>
      </c>
      <c r="C26" s="53" t="s">
        <v>1312</v>
      </c>
      <c r="D26" s="53" t="s">
        <v>1312</v>
      </c>
      <c r="E26" s="53" t="s">
        <v>1312</v>
      </c>
      <c r="F26" s="53" t="s">
        <v>1312</v>
      </c>
      <c r="G26" s="53" t="s">
        <v>1312</v>
      </c>
      <c r="H26" s="53" t="s">
        <v>1312</v>
      </c>
      <c r="I26" s="53" t="s">
        <v>1312</v>
      </c>
      <c r="J26" s="53" t="s">
        <v>1312</v>
      </c>
      <c r="K26" s="53" t="s">
        <v>1312</v>
      </c>
      <c r="L26" s="53" t="s">
        <v>1312</v>
      </c>
      <c r="M26" s="53" t="s">
        <v>1312</v>
      </c>
      <c r="N26" s="53" t="s">
        <v>1312</v>
      </c>
      <c r="O26" s="53" t="s">
        <v>1312</v>
      </c>
      <c r="P26" s="53" t="s">
        <v>1312</v>
      </c>
      <c r="Q26" s="53" t="s">
        <v>1312</v>
      </c>
      <c r="R26" s="67" t="s">
        <v>1312</v>
      </c>
    </row>
    <row r="27" spans="2:18" ht="12.75" customHeight="1" x14ac:dyDescent="0.2">
      <c r="B27" s="56" t="s">
        <v>181</v>
      </c>
      <c r="C27" s="53" t="s">
        <v>1312</v>
      </c>
      <c r="D27" s="53" t="s">
        <v>1312</v>
      </c>
      <c r="E27" s="53" t="s">
        <v>1312</v>
      </c>
      <c r="F27" s="53" t="s">
        <v>1312</v>
      </c>
      <c r="G27" s="53" t="s">
        <v>1312</v>
      </c>
      <c r="H27" s="22">
        <v>6.02</v>
      </c>
      <c r="I27" s="53" t="s">
        <v>1312</v>
      </c>
      <c r="J27" s="53" t="s">
        <v>1312</v>
      </c>
      <c r="K27" s="53" t="s">
        <v>1312</v>
      </c>
      <c r="L27" s="53" t="s">
        <v>1312</v>
      </c>
      <c r="M27" s="53" t="s">
        <v>1312</v>
      </c>
      <c r="N27" s="53" t="s">
        <v>1312</v>
      </c>
      <c r="O27" s="22">
        <v>122507.75134</v>
      </c>
      <c r="P27" s="53" t="s">
        <v>1312</v>
      </c>
      <c r="Q27" s="20">
        <v>0.17797496555699999</v>
      </c>
      <c r="R27" s="60">
        <v>5.6413173953000002E-2</v>
      </c>
    </row>
    <row r="28" spans="2:18" ht="12.75" customHeight="1" x14ac:dyDescent="0.2">
      <c r="B28" s="57" t="s">
        <v>182</v>
      </c>
      <c r="C28" s="14" t="s">
        <v>183</v>
      </c>
      <c r="D28" s="14" t="s">
        <v>161</v>
      </c>
      <c r="E28" s="14" t="s">
        <v>162</v>
      </c>
      <c r="F28" s="14" t="s">
        <v>163</v>
      </c>
      <c r="G28" s="53" t="s">
        <v>1312</v>
      </c>
      <c r="H28" s="23">
        <v>6.02</v>
      </c>
      <c r="I28" s="14" t="s">
        <v>49</v>
      </c>
      <c r="J28" s="13">
        <v>4.1519E-2</v>
      </c>
      <c r="K28" s="13">
        <v>4.8099999999999997E-2</v>
      </c>
      <c r="L28" s="23">
        <v>127161876</v>
      </c>
      <c r="M28" s="23">
        <v>96.34</v>
      </c>
      <c r="N28" s="23">
        <v>0</v>
      </c>
      <c r="O28" s="23">
        <v>122507.75134</v>
      </c>
      <c r="P28" s="13">
        <v>4.6061064130000001E-3</v>
      </c>
      <c r="Q28" s="13">
        <v>0.17797496555699999</v>
      </c>
      <c r="R28" s="61">
        <v>5.6413173953000002E-2</v>
      </c>
    </row>
    <row r="29" spans="2:18" ht="12.75" customHeight="1" x14ac:dyDescent="0.2">
      <c r="B29" s="56" t="s">
        <v>184</v>
      </c>
      <c r="C29" s="53" t="s">
        <v>1312</v>
      </c>
      <c r="D29" s="53" t="s">
        <v>1312</v>
      </c>
      <c r="E29" s="53" t="s">
        <v>1312</v>
      </c>
      <c r="F29" s="53" t="s">
        <v>1312</v>
      </c>
      <c r="G29" s="53" t="s">
        <v>1312</v>
      </c>
      <c r="H29" s="53" t="s">
        <v>1312</v>
      </c>
      <c r="I29" s="53" t="s">
        <v>1312</v>
      </c>
      <c r="J29" s="53" t="s">
        <v>1312</v>
      </c>
      <c r="K29" s="53" t="s">
        <v>1312</v>
      </c>
      <c r="L29" s="53" t="s">
        <v>1312</v>
      </c>
      <c r="M29" s="53" t="s">
        <v>1312</v>
      </c>
      <c r="N29" s="53" t="s">
        <v>1312</v>
      </c>
      <c r="O29" s="53" t="s">
        <v>1312</v>
      </c>
      <c r="P29" s="53" t="s">
        <v>1312</v>
      </c>
      <c r="Q29" s="53" t="s">
        <v>1312</v>
      </c>
      <c r="R29" s="67" t="s">
        <v>1312</v>
      </c>
    </row>
    <row r="30" spans="2:18" ht="12.75" customHeight="1" x14ac:dyDescent="0.2">
      <c r="B30" s="56" t="s">
        <v>185</v>
      </c>
      <c r="C30" s="53" t="s">
        <v>1312</v>
      </c>
      <c r="D30" s="53" t="s">
        <v>1312</v>
      </c>
      <c r="E30" s="53" t="s">
        <v>1312</v>
      </c>
      <c r="F30" s="53" t="s">
        <v>1312</v>
      </c>
      <c r="G30" s="53" t="s">
        <v>1312</v>
      </c>
      <c r="H30" s="22">
        <v>0.75177480701699995</v>
      </c>
      <c r="I30" s="53" t="s">
        <v>1312</v>
      </c>
      <c r="J30" s="53" t="s">
        <v>1312</v>
      </c>
      <c r="K30" s="53" t="s">
        <v>1312</v>
      </c>
      <c r="L30" s="53" t="s">
        <v>1312</v>
      </c>
      <c r="M30" s="53" t="s">
        <v>1312</v>
      </c>
      <c r="N30" s="53" t="s">
        <v>1312</v>
      </c>
      <c r="O30" s="22">
        <v>157859.56267000001</v>
      </c>
      <c r="P30" s="53" t="s">
        <v>1312</v>
      </c>
      <c r="Q30" s="20">
        <v>0.22933283748800001</v>
      </c>
      <c r="R30" s="60">
        <v>7.2692208221000004E-2</v>
      </c>
    </row>
    <row r="31" spans="2:18" ht="12.75" customHeight="1" x14ac:dyDescent="0.2">
      <c r="B31" s="56" t="s">
        <v>186</v>
      </c>
      <c r="C31" s="53" t="s">
        <v>1312</v>
      </c>
      <c r="D31" s="53" t="s">
        <v>1312</v>
      </c>
      <c r="E31" s="53" t="s">
        <v>1312</v>
      </c>
      <c r="F31" s="53" t="s">
        <v>1312</v>
      </c>
      <c r="G31" s="53" t="s">
        <v>1312</v>
      </c>
      <c r="H31" s="53" t="s">
        <v>1312</v>
      </c>
      <c r="I31" s="53" t="s">
        <v>1312</v>
      </c>
      <c r="J31" s="53" t="s">
        <v>1312</v>
      </c>
      <c r="K31" s="53" t="s">
        <v>1312</v>
      </c>
      <c r="L31" s="53" t="s">
        <v>1312</v>
      </c>
      <c r="M31" s="53" t="s">
        <v>1312</v>
      </c>
      <c r="N31" s="53" t="s">
        <v>1312</v>
      </c>
      <c r="O31" s="53" t="s">
        <v>1312</v>
      </c>
      <c r="P31" s="53" t="s">
        <v>1312</v>
      </c>
      <c r="Q31" s="53" t="s">
        <v>1312</v>
      </c>
      <c r="R31" s="67" t="s">
        <v>1312</v>
      </c>
    </row>
    <row r="32" spans="2:18" ht="12.75" customHeight="1" x14ac:dyDescent="0.2">
      <c r="B32" s="56" t="s">
        <v>187</v>
      </c>
      <c r="C32" s="53" t="s">
        <v>1312</v>
      </c>
      <c r="D32" s="53" t="s">
        <v>1312</v>
      </c>
      <c r="E32" s="53" t="s">
        <v>1312</v>
      </c>
      <c r="F32" s="53" t="s">
        <v>1312</v>
      </c>
      <c r="G32" s="53" t="s">
        <v>1312</v>
      </c>
      <c r="H32" s="22">
        <v>0.75177480701699995</v>
      </c>
      <c r="I32" s="53" t="s">
        <v>1312</v>
      </c>
      <c r="J32" s="53" t="s">
        <v>1312</v>
      </c>
      <c r="K32" s="53" t="s">
        <v>1312</v>
      </c>
      <c r="L32" s="53" t="s">
        <v>1312</v>
      </c>
      <c r="M32" s="53" t="s">
        <v>1312</v>
      </c>
      <c r="N32" s="53" t="s">
        <v>1312</v>
      </c>
      <c r="O32" s="22">
        <v>157859.56267000001</v>
      </c>
      <c r="P32" s="53" t="s">
        <v>1312</v>
      </c>
      <c r="Q32" s="20">
        <v>0.22933283748800001</v>
      </c>
      <c r="R32" s="60">
        <v>7.2692208221000004E-2</v>
      </c>
    </row>
    <row r="33" spans="2:18" ht="12.75" customHeight="1" x14ac:dyDescent="0.2">
      <c r="B33" s="57" t="s">
        <v>188</v>
      </c>
      <c r="C33" s="14" t="s">
        <v>189</v>
      </c>
      <c r="D33" s="14" t="s">
        <v>190</v>
      </c>
      <c r="E33" s="14" t="s">
        <v>191</v>
      </c>
      <c r="F33" s="14" t="s">
        <v>192</v>
      </c>
      <c r="G33" s="53" t="s">
        <v>1312</v>
      </c>
      <c r="H33" s="23">
        <v>0.85</v>
      </c>
      <c r="I33" s="14" t="s">
        <v>50</v>
      </c>
      <c r="J33" s="13">
        <v>0</v>
      </c>
      <c r="K33" s="13">
        <v>4.8149999999999998E-2</v>
      </c>
      <c r="L33" s="23">
        <v>21000000</v>
      </c>
      <c r="M33" s="23">
        <v>96.130099999999999</v>
      </c>
      <c r="N33" s="23">
        <v>0</v>
      </c>
      <c r="O33" s="23">
        <v>73219.413270000005</v>
      </c>
      <c r="P33" s="13">
        <v>4.3035432499999998E-4</v>
      </c>
      <c r="Q33" s="13">
        <v>0.106370596246</v>
      </c>
      <c r="R33" s="61">
        <v>3.3716556319000002E-2</v>
      </c>
    </row>
    <row r="34" spans="2:18" ht="12.75" customHeight="1" thickBot="1" x14ac:dyDescent="0.25">
      <c r="B34" s="57" t="s">
        <v>193</v>
      </c>
      <c r="C34" s="14" t="s">
        <v>194</v>
      </c>
      <c r="D34" s="14" t="s">
        <v>195</v>
      </c>
      <c r="E34" s="14" t="s">
        <v>196</v>
      </c>
      <c r="F34" s="14" t="s">
        <v>197</v>
      </c>
      <c r="G34" s="53" t="s">
        <v>1312</v>
      </c>
      <c r="H34" s="23">
        <v>0.7</v>
      </c>
      <c r="I34" s="14" t="s">
        <v>50</v>
      </c>
      <c r="J34" s="13">
        <v>3.7499999999999999E-3</v>
      </c>
      <c r="K34" s="13">
        <v>4.9950000000000001E-2</v>
      </c>
      <c r="L34" s="23">
        <v>17725000</v>
      </c>
      <c r="M34" s="23">
        <v>96.969700000000003</v>
      </c>
      <c r="N34" s="23">
        <v>0</v>
      </c>
      <c r="O34" s="23">
        <v>62340.438309999998</v>
      </c>
      <c r="P34" s="13">
        <v>2.7619359200000001E-4</v>
      </c>
      <c r="Q34" s="13">
        <v>9.0566002882999999E-2</v>
      </c>
      <c r="R34" s="61">
        <v>2.8706934476999998E-2</v>
      </c>
    </row>
    <row r="35" spans="2:18" ht="12.75" customHeight="1" x14ac:dyDescent="0.2">
      <c r="B35" s="71" t="s">
        <v>198</v>
      </c>
      <c r="C35" s="72" t="s">
        <v>199</v>
      </c>
      <c r="D35" s="72" t="s">
        <v>200</v>
      </c>
      <c r="E35" s="72" t="s">
        <v>196</v>
      </c>
      <c r="F35" s="72" t="s">
        <v>197</v>
      </c>
      <c r="G35" s="68" t="s">
        <v>1312</v>
      </c>
      <c r="H35" s="73">
        <v>0.57399999999999995</v>
      </c>
      <c r="I35" s="72" t="s">
        <v>50</v>
      </c>
      <c r="J35" s="74">
        <v>1.7500000000000002E-2</v>
      </c>
      <c r="K35" s="74">
        <v>5.1040000000000002E-2</v>
      </c>
      <c r="L35" s="73">
        <v>6220000</v>
      </c>
      <c r="M35" s="73">
        <v>98.846500000000006</v>
      </c>
      <c r="N35" s="73">
        <v>0</v>
      </c>
      <c r="O35" s="73">
        <v>22299.711090000001</v>
      </c>
      <c r="P35" s="74">
        <v>1.4591690700000001E-4</v>
      </c>
      <c r="Q35" s="74">
        <v>3.2396238357999999E-2</v>
      </c>
      <c r="R35" s="75">
        <v>1.0268717424E-2</v>
      </c>
    </row>
    <row r="36" spans="2:18" ht="12.75" hidden="1" customHeight="1" x14ac:dyDescent="0.2"/>
    <row r="37" spans="2:18" ht="12.75" hidden="1" customHeight="1" x14ac:dyDescent="0.2"/>
    <row r="38" spans="2:18" ht="12.75" hidden="1" customHeight="1" x14ac:dyDescent="0.2"/>
    <row r="39" spans="2:18" ht="12.75" hidden="1" customHeight="1" x14ac:dyDescent="0.2"/>
    <row r="40" spans="2:18" ht="12.75" hidden="1" customHeight="1" x14ac:dyDescent="0.2"/>
    <row r="41" spans="2:18" ht="12.75" hidden="1" customHeight="1" x14ac:dyDescent="0.2"/>
    <row r="42" spans="2:18" ht="12.75" hidden="1" customHeight="1" x14ac:dyDescent="0.2"/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12537</v>
      </c>
    </row>
    <row r="6" spans="2:16" ht="12.75" customHeight="1" x14ac:dyDescent="0.2">
      <c r="B6" s="44" t="s">
        <v>1298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0" t="s">
        <v>1299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204</v>
      </c>
      <c r="E8" s="4" t="s">
        <v>74</v>
      </c>
      <c r="F8" s="4" t="s">
        <v>75</v>
      </c>
      <c r="G8" s="4" t="s">
        <v>136</v>
      </c>
      <c r="H8" s="4" t="s">
        <v>137</v>
      </c>
      <c r="I8" s="4" t="s">
        <v>76</v>
      </c>
      <c r="J8" s="4" t="s">
        <v>77</v>
      </c>
      <c r="K8" s="4" t="s">
        <v>1278</v>
      </c>
      <c r="L8" s="4" t="s">
        <v>138</v>
      </c>
      <c r="M8" s="4" t="s">
        <v>1279</v>
      </c>
      <c r="N8" s="4" t="s">
        <v>141</v>
      </c>
      <c r="O8" s="4" t="s">
        <v>80</v>
      </c>
      <c r="P8" s="4" t="s">
        <v>206</v>
      </c>
    </row>
    <row r="9" spans="2:16" ht="12.75" customHeight="1" x14ac:dyDescent="0.2">
      <c r="B9" s="5"/>
      <c r="C9" s="5"/>
      <c r="D9" s="5"/>
      <c r="E9" s="5"/>
      <c r="F9" s="5"/>
      <c r="G9" s="6" t="s">
        <v>143</v>
      </c>
      <c r="H9" s="6" t="s">
        <v>144</v>
      </c>
      <c r="I9" s="5"/>
      <c r="J9" s="6" t="s">
        <v>12</v>
      </c>
      <c r="K9" s="6" t="s">
        <v>12</v>
      </c>
      <c r="L9" s="6" t="s">
        <v>145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</row>
    <row r="11" spans="2:16" ht="12.75" customHeight="1" x14ac:dyDescent="0.2">
      <c r="B11" s="18" t="s">
        <v>1300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1301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1302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1303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1304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1305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1306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1307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1308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3.7109375" bestFit="1" customWidth="1"/>
    <col min="8" max="8" width="7.42578125" bestFit="1" customWidth="1"/>
    <col min="9" max="9" width="12.42578125" bestFit="1" customWidth="1"/>
    <col min="10" max="10" width="17.5703125" bestFit="1" customWidth="1"/>
    <col min="11" max="11" width="8.7109375" bestFit="1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0" bestFit="1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12537</v>
      </c>
    </row>
    <row r="6" spans="2:20" ht="12.75" customHeight="1" x14ac:dyDescent="0.2">
      <c r="B6" s="44" t="s">
        <v>201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6"/>
    </row>
    <row r="7" spans="2:20" ht="12.75" customHeight="1" x14ac:dyDescent="0.2">
      <c r="B7" s="47" t="s">
        <v>202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9"/>
    </row>
    <row r="8" spans="2:20" ht="12.75" customHeight="1" x14ac:dyDescent="0.2">
      <c r="B8" s="4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74</v>
      </c>
      <c r="I8" s="4" t="s">
        <v>75</v>
      </c>
      <c r="J8" s="4" t="s">
        <v>136</v>
      </c>
      <c r="K8" s="4" t="s">
        <v>137</v>
      </c>
      <c r="L8" s="4" t="s">
        <v>76</v>
      </c>
      <c r="M8" s="4" t="s">
        <v>205</v>
      </c>
      <c r="N8" s="4" t="s">
        <v>78</v>
      </c>
      <c r="O8" s="4" t="s">
        <v>138</v>
      </c>
      <c r="P8" s="4" t="s">
        <v>139</v>
      </c>
      <c r="Q8" s="4" t="s">
        <v>79</v>
      </c>
      <c r="R8" s="4" t="s">
        <v>141</v>
      </c>
      <c r="S8" s="4" t="s">
        <v>80</v>
      </c>
      <c r="T8" s="4" t="s">
        <v>206</v>
      </c>
    </row>
    <row r="9" spans="2:20" ht="12.75" customHeight="1" x14ac:dyDescent="0.2">
      <c r="B9" s="5"/>
      <c r="C9" s="5"/>
      <c r="D9" s="5"/>
      <c r="E9" s="5"/>
      <c r="F9" s="5"/>
      <c r="G9" s="5"/>
      <c r="H9" s="5"/>
      <c r="I9" s="5"/>
      <c r="J9" s="6" t="s">
        <v>143</v>
      </c>
      <c r="K9" s="6" t="s">
        <v>144</v>
      </c>
      <c r="L9" s="5"/>
      <c r="M9" s="6" t="s">
        <v>12</v>
      </c>
      <c r="N9" s="6" t="s">
        <v>12</v>
      </c>
      <c r="O9" s="6" t="s">
        <v>145</v>
      </c>
      <c r="P9" s="6" t="s">
        <v>146</v>
      </c>
      <c r="Q9" s="6" t="s">
        <v>11</v>
      </c>
      <c r="R9" s="6" t="s">
        <v>12</v>
      </c>
      <c r="S9" s="6" t="s">
        <v>12</v>
      </c>
      <c r="T9" s="6" t="s">
        <v>12</v>
      </c>
    </row>
    <row r="10" spans="2:20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" t="s">
        <v>207</v>
      </c>
      <c r="T10" s="6" t="s">
        <v>208</v>
      </c>
    </row>
    <row r="11" spans="2:20" ht="12.75" customHeight="1" x14ac:dyDescent="0.2">
      <c r="B11" s="18" t="s">
        <v>209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</row>
    <row r="12" spans="2:20" ht="12.75" customHeight="1" x14ac:dyDescent="0.2">
      <c r="B12" s="18" t="s">
        <v>210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2:20" ht="12.75" customHeight="1" x14ac:dyDescent="0.2">
      <c r="B13" s="18" t="s">
        <v>211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2:20" ht="12.75" customHeight="1" x14ac:dyDescent="0.2">
      <c r="B14" s="18" t="s">
        <v>212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2:20" ht="12.75" customHeight="1" x14ac:dyDescent="0.2">
      <c r="B15" s="18" t="s">
        <v>213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2:20" ht="12.75" customHeight="1" x14ac:dyDescent="0.2">
      <c r="B16" s="18" t="s">
        <v>214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2:20" ht="12.75" customHeight="1" x14ac:dyDescent="0.2">
      <c r="B17" s="18" t="s">
        <v>215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2:20" ht="12.75" customHeight="1" x14ac:dyDescent="0.2">
      <c r="B18" s="18" t="s">
        <v>216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</sheetData>
  <mergeCells count="2">
    <mergeCell ref="B6:T6"/>
    <mergeCell ref="B7:T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5703125" customWidth="1"/>
    <col min="3" max="3" width="26.28515625" bestFit="1" customWidth="1"/>
    <col min="4" max="5" width="10.85546875" customWidth="1"/>
    <col min="6" max="6" width="11.7109375" bestFit="1" customWidth="1"/>
    <col min="7" max="7" width="18.710937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12537</v>
      </c>
    </row>
    <row r="5" spans="2:21" ht="12.75" customHeight="1" x14ac:dyDescent="0.2"/>
    <row r="6" spans="2:21" ht="12.75" customHeight="1" thickBot="1" x14ac:dyDescent="0.25">
      <c r="B6" s="62" t="s">
        <v>217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  <c r="P6" s="64" t="s">
        <v>1325</v>
      </c>
      <c r="Q6" s="64" t="s">
        <v>1326</v>
      </c>
      <c r="R6" s="64" t="s">
        <v>1327</v>
      </c>
      <c r="S6" s="64" t="s">
        <v>1328</v>
      </c>
      <c r="T6" s="64" t="s">
        <v>1329</v>
      </c>
      <c r="U6" s="64" t="s">
        <v>1330</v>
      </c>
    </row>
    <row r="7" spans="2:21" ht="12.75" customHeight="1" thickBot="1" x14ac:dyDescent="0.25">
      <c r="B7" s="70" t="s">
        <v>218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  <c r="P7" s="76" t="s">
        <v>1312</v>
      </c>
      <c r="Q7" s="76" t="s">
        <v>1312</v>
      </c>
      <c r="R7" s="76" t="s">
        <v>1312</v>
      </c>
      <c r="S7" s="76" t="s">
        <v>1312</v>
      </c>
      <c r="T7" s="76" t="s">
        <v>1312</v>
      </c>
      <c r="U7" s="76" t="s">
        <v>1312</v>
      </c>
    </row>
    <row r="8" spans="2:21" ht="12.75" customHeight="1" thickBot="1" x14ac:dyDescent="0.25">
      <c r="B8" s="55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74</v>
      </c>
      <c r="I8" s="4" t="s">
        <v>75</v>
      </c>
      <c r="J8" s="4" t="s">
        <v>136</v>
      </c>
      <c r="K8" s="4" t="s">
        <v>137</v>
      </c>
      <c r="L8" s="4" t="s">
        <v>76</v>
      </c>
      <c r="M8" s="4" t="s">
        <v>77</v>
      </c>
      <c r="N8" s="4" t="s">
        <v>219</v>
      </c>
      <c r="O8" s="4" t="s">
        <v>138</v>
      </c>
      <c r="P8" s="4" t="s">
        <v>139</v>
      </c>
      <c r="Q8" s="4" t="s">
        <v>140</v>
      </c>
      <c r="R8" s="4" t="s">
        <v>79</v>
      </c>
      <c r="S8" s="4" t="s">
        <v>141</v>
      </c>
      <c r="T8" s="4" t="s">
        <v>80</v>
      </c>
      <c r="U8" s="58" t="s">
        <v>206</v>
      </c>
    </row>
    <row r="9" spans="2:21" ht="12.75" customHeight="1" thickBot="1" x14ac:dyDescent="0.25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52" t="s">
        <v>1312</v>
      </c>
      <c r="I9" s="52" t="s">
        <v>1312</v>
      </c>
      <c r="J9" s="6" t="s">
        <v>143</v>
      </c>
      <c r="K9" s="6" t="s">
        <v>144</v>
      </c>
      <c r="L9" s="52" t="s">
        <v>1312</v>
      </c>
      <c r="M9" s="6" t="s">
        <v>12</v>
      </c>
      <c r="N9" s="6" t="s">
        <v>12</v>
      </c>
      <c r="O9" s="6" t="s">
        <v>145</v>
      </c>
      <c r="P9" s="6" t="s">
        <v>146</v>
      </c>
      <c r="Q9" s="6" t="s">
        <v>11</v>
      </c>
      <c r="R9" s="6" t="s">
        <v>11</v>
      </c>
      <c r="S9" s="6" t="s">
        <v>12</v>
      </c>
      <c r="T9" s="6" t="s">
        <v>12</v>
      </c>
      <c r="U9" s="59" t="s">
        <v>12</v>
      </c>
    </row>
    <row r="10" spans="2:21" ht="12.75" customHeight="1" thickBot="1" x14ac:dyDescent="0.25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6" t="s">
        <v>149</v>
      </c>
      <c r="P10" s="6" t="s">
        <v>150</v>
      </c>
      <c r="Q10" s="6" t="s">
        <v>151</v>
      </c>
      <c r="R10" s="6" t="s">
        <v>152</v>
      </c>
      <c r="S10" s="6" t="s">
        <v>207</v>
      </c>
      <c r="T10" s="6" t="s">
        <v>208</v>
      </c>
      <c r="U10" s="59" t="s">
        <v>220</v>
      </c>
    </row>
    <row r="11" spans="2:21" ht="12.75" customHeight="1" thickBot="1" x14ac:dyDescent="0.25">
      <c r="B11" s="56" t="s">
        <v>221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53" t="s">
        <v>1312</v>
      </c>
      <c r="K11" s="22">
        <v>1.1475213493659999</v>
      </c>
      <c r="L11" s="53" t="s">
        <v>1312</v>
      </c>
      <c r="M11" s="53" t="s">
        <v>1312</v>
      </c>
      <c r="N11" s="53" t="s">
        <v>1312</v>
      </c>
      <c r="O11" s="53" t="s">
        <v>1312</v>
      </c>
      <c r="P11" s="53" t="s">
        <v>1312</v>
      </c>
      <c r="Q11" s="53" t="s">
        <v>1312</v>
      </c>
      <c r="R11" s="22">
        <f>+R12+R52</f>
        <v>70745.521000000008</v>
      </c>
      <c r="S11" s="53" t="s">
        <v>1312</v>
      </c>
      <c r="T11" s="20">
        <f t="shared" ref="T11:U11" si="0">+T12+T52</f>
        <v>0.99999999999999989</v>
      </c>
      <c r="U11" s="60">
        <f t="shared" si="0"/>
        <v>3.2591921107950499E-2</v>
      </c>
    </row>
    <row r="12" spans="2:21" ht="12.75" customHeight="1" thickBot="1" x14ac:dyDescent="0.25">
      <c r="B12" s="56" t="s">
        <v>222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53" t="s">
        <v>1312</v>
      </c>
      <c r="K12" s="22">
        <v>1.0979827846070001</v>
      </c>
      <c r="L12" s="53" t="s">
        <v>1312</v>
      </c>
      <c r="M12" s="53" t="s">
        <v>1312</v>
      </c>
      <c r="N12" s="53" t="s">
        <v>1312</v>
      </c>
      <c r="O12" s="53" t="s">
        <v>1312</v>
      </c>
      <c r="P12" s="53" t="s">
        <v>1312</v>
      </c>
      <c r="Q12" s="53" t="s">
        <v>1312</v>
      </c>
      <c r="R12" s="22">
        <f>+R13+R18+R47</f>
        <v>61403.449800000009</v>
      </c>
      <c r="S12" s="53" t="s">
        <v>1312</v>
      </c>
      <c r="T12" s="20">
        <f t="shared" ref="T12:U12" si="1">+T13+T18+T47</f>
        <v>0.86794823095585083</v>
      </c>
      <c r="U12" s="60">
        <f t="shared" si="1"/>
        <v>2.8288100269098292E-2</v>
      </c>
    </row>
    <row r="13" spans="2:21" ht="12.75" customHeight="1" thickBot="1" x14ac:dyDescent="0.25">
      <c r="B13" s="56" t="s">
        <v>223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22">
        <v>0.99780093213099996</v>
      </c>
      <c r="L13" s="53" t="s">
        <v>1312</v>
      </c>
      <c r="M13" s="53" t="s">
        <v>1312</v>
      </c>
      <c r="N13" s="53" t="s">
        <v>1312</v>
      </c>
      <c r="O13" s="53" t="s">
        <v>1312</v>
      </c>
      <c r="P13" s="53" t="s">
        <v>1312</v>
      </c>
      <c r="Q13" s="53" t="s">
        <v>1312</v>
      </c>
      <c r="R13" s="22">
        <f>SUM(R14:R17)</f>
        <v>18902.716919999999</v>
      </c>
      <c r="S13" s="53" t="s">
        <v>1312</v>
      </c>
      <c r="T13" s="20">
        <f t="shared" ref="T13:U13" si="2">SUM(T14:T17)</f>
        <v>0.26719312619098529</v>
      </c>
      <c r="U13" s="60">
        <f t="shared" si="2"/>
        <v>8.7083372894032549E-3</v>
      </c>
    </row>
    <row r="14" spans="2:21" ht="12.75" customHeight="1" thickBot="1" x14ac:dyDescent="0.25">
      <c r="B14" s="57" t="s">
        <v>224</v>
      </c>
      <c r="C14" s="14" t="s">
        <v>225</v>
      </c>
      <c r="D14" s="14" t="s">
        <v>161</v>
      </c>
      <c r="E14" s="14" t="s">
        <v>226</v>
      </c>
      <c r="F14" s="21">
        <v>1420</v>
      </c>
      <c r="G14" s="14" t="s">
        <v>227</v>
      </c>
      <c r="H14" s="14" t="s">
        <v>228</v>
      </c>
      <c r="I14" s="14" t="s">
        <v>96</v>
      </c>
      <c r="J14" s="53" t="s">
        <v>1312</v>
      </c>
      <c r="K14" s="23">
        <v>0.74</v>
      </c>
      <c r="L14" s="14" t="s">
        <v>49</v>
      </c>
      <c r="M14" s="13">
        <v>6.4999999999999997E-3</v>
      </c>
      <c r="N14" s="13">
        <v>2.18E-2</v>
      </c>
      <c r="O14" s="23">
        <v>3810355</v>
      </c>
      <c r="P14" s="24">
        <v>110.34</v>
      </c>
      <c r="Q14" s="23">
        <v>0</v>
      </c>
      <c r="R14" s="23">
        <v>4204.3457099999996</v>
      </c>
      <c r="S14" s="13">
        <v>3.4900478330000002E-3</v>
      </c>
      <c r="T14" s="13">
        <f>+R14/$R$11</f>
        <v>5.9429143365839363E-2</v>
      </c>
      <c r="U14" s="61">
        <f>+R14/'סכום נכסי הקרן'!$C$42</f>
        <v>1.9369099520925163E-3</v>
      </c>
    </row>
    <row r="15" spans="2:21" ht="12.75" customHeight="1" thickBot="1" x14ac:dyDescent="0.25">
      <c r="B15" s="57" t="s">
        <v>229</v>
      </c>
      <c r="C15" s="14" t="s">
        <v>230</v>
      </c>
      <c r="D15" s="14" t="s">
        <v>161</v>
      </c>
      <c r="E15" s="14" t="s">
        <v>226</v>
      </c>
      <c r="F15" s="21">
        <v>759</v>
      </c>
      <c r="G15" s="14" t="s">
        <v>227</v>
      </c>
      <c r="H15" s="14" t="s">
        <v>231</v>
      </c>
      <c r="I15" s="14" t="s">
        <v>96</v>
      </c>
      <c r="J15" s="53" t="s">
        <v>1312</v>
      </c>
      <c r="K15" s="23">
        <v>1.21</v>
      </c>
      <c r="L15" s="14" t="s">
        <v>49</v>
      </c>
      <c r="M15" s="13">
        <v>4.7500000000000001E-2</v>
      </c>
      <c r="N15" s="13">
        <v>2.4899999999999999E-2</v>
      </c>
      <c r="O15" s="23">
        <v>7301723</v>
      </c>
      <c r="P15" s="24">
        <v>140.54</v>
      </c>
      <c r="Q15" s="23">
        <v>0</v>
      </c>
      <c r="R15" s="23">
        <v>10261.8415</v>
      </c>
      <c r="S15" s="13">
        <v>5.094170954E-3</v>
      </c>
      <c r="T15" s="13">
        <f t="shared" ref="T15:T17" si="3">+R15/$R$11</f>
        <v>0.14505287903668135</v>
      </c>
      <c r="U15" s="61">
        <f>+R15/'סכום נכסי הקרן'!$C$42</f>
        <v>4.7275519900446053E-3</v>
      </c>
    </row>
    <row r="16" spans="2:21" ht="12.75" customHeight="1" thickBot="1" x14ac:dyDescent="0.25">
      <c r="B16" s="57" t="s">
        <v>232</v>
      </c>
      <c r="C16" s="14" t="s">
        <v>233</v>
      </c>
      <c r="D16" s="14" t="s">
        <v>161</v>
      </c>
      <c r="E16" s="14" t="s">
        <v>226</v>
      </c>
      <c r="F16" s="21">
        <v>1327</v>
      </c>
      <c r="G16" s="14" t="s">
        <v>227</v>
      </c>
      <c r="H16" s="14" t="s">
        <v>234</v>
      </c>
      <c r="I16" s="14" t="s">
        <v>96</v>
      </c>
      <c r="J16" s="53" t="s">
        <v>1312</v>
      </c>
      <c r="K16" s="23">
        <v>0.85</v>
      </c>
      <c r="L16" s="14" t="s">
        <v>49</v>
      </c>
      <c r="M16" s="13">
        <v>2.5000000000000001E-2</v>
      </c>
      <c r="N16" s="13">
        <v>2.29E-2</v>
      </c>
      <c r="O16" s="23">
        <v>405600</v>
      </c>
      <c r="P16" s="24">
        <v>112.23</v>
      </c>
      <c r="Q16" s="23">
        <v>0</v>
      </c>
      <c r="R16" s="23">
        <v>455.20488</v>
      </c>
      <c r="S16" s="13">
        <v>8.6130280900000001E-4</v>
      </c>
      <c r="T16" s="13">
        <f t="shared" si="3"/>
        <v>6.4343985819257724E-3</v>
      </c>
      <c r="U16" s="61">
        <f>+R16/'סכום נכסי הקרן'!$C$42</f>
        <v>2.0970941095923337E-4</v>
      </c>
    </row>
    <row r="17" spans="2:21" ht="12.75" customHeight="1" thickBot="1" x14ac:dyDescent="0.25">
      <c r="B17" s="57" t="s">
        <v>235</v>
      </c>
      <c r="C17" s="14" t="s">
        <v>236</v>
      </c>
      <c r="D17" s="14" t="s">
        <v>161</v>
      </c>
      <c r="E17" s="14" t="s">
        <v>226</v>
      </c>
      <c r="F17" s="21">
        <v>1068</v>
      </c>
      <c r="G17" s="14" t="s">
        <v>237</v>
      </c>
      <c r="H17" s="14" t="s">
        <v>238</v>
      </c>
      <c r="I17" s="14" t="s">
        <v>96</v>
      </c>
      <c r="J17" s="53" t="s">
        <v>1312</v>
      </c>
      <c r="K17" s="23">
        <v>0.74</v>
      </c>
      <c r="L17" s="14" t="s">
        <v>49</v>
      </c>
      <c r="M17" s="13">
        <v>4.3400000000000001E-2</v>
      </c>
      <c r="N17" s="13">
        <v>3.0499999999999999E-2</v>
      </c>
      <c r="O17" s="23">
        <v>3502221</v>
      </c>
      <c r="P17" s="24">
        <v>113.68</v>
      </c>
      <c r="Q17" s="23">
        <v>0</v>
      </c>
      <c r="R17" s="23">
        <v>3981.32483</v>
      </c>
      <c r="S17" s="13">
        <v>4.025728779E-3</v>
      </c>
      <c r="T17" s="13">
        <f t="shared" si="3"/>
        <v>5.6276705206538796E-2</v>
      </c>
      <c r="U17" s="61">
        <f>+R17/'סכום נכסי הקרן'!$C$42</f>
        <v>1.8341659363068996E-3</v>
      </c>
    </row>
    <row r="18" spans="2:21" ht="12.75" customHeight="1" thickBot="1" x14ac:dyDescent="0.25">
      <c r="B18" s="56" t="s">
        <v>239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22">
        <v>1.1280926592660001</v>
      </c>
      <c r="L18" s="53" t="s">
        <v>1312</v>
      </c>
      <c r="M18" s="53" t="s">
        <v>1312</v>
      </c>
      <c r="N18" s="53" t="s">
        <v>1312</v>
      </c>
      <c r="O18" s="53" t="s">
        <v>1312</v>
      </c>
      <c r="P18" s="53" t="s">
        <v>1312</v>
      </c>
      <c r="Q18" s="53" t="s">
        <v>1312</v>
      </c>
      <c r="R18" s="22">
        <f>SUM(R19:R46)</f>
        <v>40531.531100000007</v>
      </c>
      <c r="S18" s="53" t="s">
        <v>1312</v>
      </c>
      <c r="T18" s="20">
        <f t="shared" ref="T18:U18" si="4">SUM(T19:T46)</f>
        <v>0.57292010189592057</v>
      </c>
      <c r="U18" s="60">
        <f t="shared" si="4"/>
        <v>1.8672566762150809E-2</v>
      </c>
    </row>
    <row r="19" spans="2:21" ht="12.75" customHeight="1" thickBot="1" x14ac:dyDescent="0.25">
      <c r="B19" s="57" t="s">
        <v>240</v>
      </c>
      <c r="C19" s="14" t="s">
        <v>241</v>
      </c>
      <c r="D19" s="14" t="s">
        <v>161</v>
      </c>
      <c r="E19" s="14" t="s">
        <v>226</v>
      </c>
      <c r="F19" s="21">
        <v>748</v>
      </c>
      <c r="G19" s="14" t="s">
        <v>242</v>
      </c>
      <c r="H19" s="14" t="s">
        <v>95</v>
      </c>
      <c r="I19" s="14" t="s">
        <v>96</v>
      </c>
      <c r="J19" s="53" t="s">
        <v>1312</v>
      </c>
      <c r="K19" s="23">
        <v>0.93</v>
      </c>
      <c r="L19" s="14" t="s">
        <v>49</v>
      </c>
      <c r="M19" s="13">
        <v>1.8700000000000001E-2</v>
      </c>
      <c r="N19" s="13">
        <v>4.2900000000000001E-2</v>
      </c>
      <c r="O19" s="23">
        <v>2515764.27</v>
      </c>
      <c r="P19" s="24">
        <v>97.97</v>
      </c>
      <c r="Q19" s="23">
        <v>0</v>
      </c>
      <c r="R19" s="23">
        <v>2464.6942600000002</v>
      </c>
      <c r="S19" s="13">
        <v>9.1047459000000008E-3</v>
      </c>
      <c r="T19" s="13">
        <f t="shared" ref="T19" si="5">+R19/$R$11</f>
        <v>3.4838873545082805E-2</v>
      </c>
      <c r="U19" s="61">
        <f>+R19/'סכום נכסי הקרן'!$C$42</f>
        <v>1.1354658180712026E-3</v>
      </c>
    </row>
    <row r="20" spans="2:21" ht="12.75" customHeight="1" thickBot="1" x14ac:dyDescent="0.25">
      <c r="B20" s="57" t="s">
        <v>247</v>
      </c>
      <c r="C20" s="14" t="s">
        <v>248</v>
      </c>
      <c r="D20" s="14" t="s">
        <v>161</v>
      </c>
      <c r="E20" s="14" t="s">
        <v>226</v>
      </c>
      <c r="F20" s="21">
        <v>604</v>
      </c>
      <c r="G20" s="14" t="s">
        <v>242</v>
      </c>
      <c r="H20" s="14" t="s">
        <v>95</v>
      </c>
      <c r="I20" s="14" t="s">
        <v>96</v>
      </c>
      <c r="J20" s="53" t="s">
        <v>1312</v>
      </c>
      <c r="K20" s="23">
        <v>0.25</v>
      </c>
      <c r="L20" s="14" t="s">
        <v>49</v>
      </c>
      <c r="M20" s="13">
        <v>3.0099999999999998E-2</v>
      </c>
      <c r="N20" s="13">
        <v>4.7100000000000003E-2</v>
      </c>
      <c r="O20" s="23">
        <v>439536</v>
      </c>
      <c r="P20" s="24">
        <v>100.36</v>
      </c>
      <c r="Q20" s="23">
        <v>0</v>
      </c>
      <c r="R20" s="23">
        <v>441.11833000000001</v>
      </c>
      <c r="S20" s="13">
        <v>3.8220521699999999E-4</v>
      </c>
      <c r="T20" s="13">
        <f t="shared" ref="T20:T46" si="6">+R20/$R$11</f>
        <v>6.2352827962069849E-3</v>
      </c>
      <c r="U20" s="61">
        <f>+R20/'סכום נכסי הקרן'!$C$42</f>
        <v>2.0321984497973904E-4</v>
      </c>
    </row>
    <row r="21" spans="2:21" ht="12.75" customHeight="1" thickBot="1" x14ac:dyDescent="0.25">
      <c r="B21" s="57" t="s">
        <v>249</v>
      </c>
      <c r="C21" s="14" t="s">
        <v>250</v>
      </c>
      <c r="D21" s="14" t="s">
        <v>161</v>
      </c>
      <c r="E21" s="14" t="s">
        <v>226</v>
      </c>
      <c r="F21" s="21">
        <v>604</v>
      </c>
      <c r="G21" s="14" t="s">
        <v>242</v>
      </c>
      <c r="H21" s="14" t="s">
        <v>95</v>
      </c>
      <c r="I21" s="14" t="s">
        <v>96</v>
      </c>
      <c r="J21" s="53" t="s">
        <v>1312</v>
      </c>
      <c r="K21" s="23">
        <v>1.1399999999999999</v>
      </c>
      <c r="L21" s="14" t="s">
        <v>49</v>
      </c>
      <c r="M21" s="13">
        <v>2.0199999999999999E-2</v>
      </c>
      <c r="N21" s="13">
        <v>4.3200000000000002E-2</v>
      </c>
      <c r="O21" s="23">
        <v>5286835.5</v>
      </c>
      <c r="P21" s="24">
        <v>99.14</v>
      </c>
      <c r="Q21" s="23">
        <v>0</v>
      </c>
      <c r="R21" s="23">
        <v>5241.3687099999997</v>
      </c>
      <c r="S21" s="13">
        <v>6.2578060770000004E-3</v>
      </c>
      <c r="T21" s="13">
        <f t="shared" si="6"/>
        <v>7.4087640262059828E-2</v>
      </c>
      <c r="U21" s="61">
        <f>+R21/'סכום נכסי הקרן'!$C$42</f>
        <v>2.4146585264952711E-3</v>
      </c>
    </row>
    <row r="22" spans="2:21" ht="12.75" customHeight="1" thickBot="1" x14ac:dyDescent="0.25">
      <c r="B22" s="57" t="s">
        <v>251</v>
      </c>
      <c r="C22" s="14" t="s">
        <v>252</v>
      </c>
      <c r="D22" s="14" t="s">
        <v>161</v>
      </c>
      <c r="E22" s="14" t="s">
        <v>226</v>
      </c>
      <c r="F22" s="21">
        <v>231</v>
      </c>
      <c r="G22" s="14" t="s">
        <v>242</v>
      </c>
      <c r="H22" s="14" t="s">
        <v>245</v>
      </c>
      <c r="I22" s="14" t="s">
        <v>246</v>
      </c>
      <c r="J22" s="53" t="s">
        <v>1312</v>
      </c>
      <c r="K22" s="23">
        <v>0.68</v>
      </c>
      <c r="L22" s="14" t="s">
        <v>49</v>
      </c>
      <c r="M22" s="13">
        <v>1.09E-2</v>
      </c>
      <c r="N22" s="13">
        <v>4.4900000000000002E-2</v>
      </c>
      <c r="O22" s="23">
        <v>140008</v>
      </c>
      <c r="P22" s="24">
        <v>98.12</v>
      </c>
      <c r="Q22" s="23">
        <v>0</v>
      </c>
      <c r="R22" s="23">
        <v>137.37585000000001</v>
      </c>
      <c r="S22" s="13">
        <v>1.82676236E-4</v>
      </c>
      <c r="T22" s="13">
        <f t="shared" si="6"/>
        <v>1.9418310595238956E-3</v>
      </c>
      <c r="U22" s="61">
        <f>+R22/'סכום נכסי הקרן'!$C$42</f>
        <v>6.3288004696970739E-5</v>
      </c>
    </row>
    <row r="23" spans="2:21" ht="12.75" customHeight="1" thickBot="1" x14ac:dyDescent="0.25">
      <c r="B23" s="57" t="s">
        <v>253</v>
      </c>
      <c r="C23" s="14" t="s">
        <v>254</v>
      </c>
      <c r="D23" s="14" t="s">
        <v>161</v>
      </c>
      <c r="E23" s="14" t="s">
        <v>226</v>
      </c>
      <c r="F23" s="21">
        <v>231</v>
      </c>
      <c r="G23" s="14" t="s">
        <v>242</v>
      </c>
      <c r="H23" s="14" t="s">
        <v>95</v>
      </c>
      <c r="I23" s="14" t="s">
        <v>96</v>
      </c>
      <c r="J23" s="53" t="s">
        <v>1312</v>
      </c>
      <c r="K23" s="23">
        <v>1.4</v>
      </c>
      <c r="L23" s="14" t="s">
        <v>49</v>
      </c>
      <c r="M23" s="13">
        <v>2.98E-2</v>
      </c>
      <c r="N23" s="13">
        <v>4.2900000000000001E-2</v>
      </c>
      <c r="O23" s="23">
        <v>3456980</v>
      </c>
      <c r="P23" s="24">
        <v>99.89</v>
      </c>
      <c r="Q23" s="23">
        <v>0</v>
      </c>
      <c r="R23" s="23">
        <v>3453.1773199999998</v>
      </c>
      <c r="S23" s="13">
        <v>1.3598855429999999E-3</v>
      </c>
      <c r="T23" s="13">
        <f t="shared" si="6"/>
        <v>4.8811250114335854E-2</v>
      </c>
      <c r="U23" s="61">
        <f>+R23/'סכום נכסי הקרן'!$C$42</f>
        <v>1.5908524129068741E-3</v>
      </c>
    </row>
    <row r="24" spans="2:21" ht="12.75" customHeight="1" thickBot="1" x14ac:dyDescent="0.25">
      <c r="B24" s="57" t="s">
        <v>255</v>
      </c>
      <c r="C24" s="14" t="s">
        <v>256</v>
      </c>
      <c r="D24" s="14" t="s">
        <v>161</v>
      </c>
      <c r="E24" s="14" t="s">
        <v>226</v>
      </c>
      <c r="F24" s="21">
        <v>1728</v>
      </c>
      <c r="G24" s="14" t="s">
        <v>227</v>
      </c>
      <c r="H24" s="14" t="s">
        <v>95</v>
      </c>
      <c r="I24" s="14" t="s">
        <v>96</v>
      </c>
      <c r="J24" s="53" t="s">
        <v>1312</v>
      </c>
      <c r="K24" s="23">
        <v>2.16</v>
      </c>
      <c r="L24" s="14" t="s">
        <v>49</v>
      </c>
      <c r="M24" s="13">
        <v>1.44E-2</v>
      </c>
      <c r="N24" s="13">
        <v>4.07E-2</v>
      </c>
      <c r="O24" s="23">
        <v>223794.85</v>
      </c>
      <c r="P24" s="24">
        <v>94.92</v>
      </c>
      <c r="Q24" s="23">
        <v>0</v>
      </c>
      <c r="R24" s="23">
        <v>212.42607000000001</v>
      </c>
      <c r="S24" s="13">
        <v>4.9732188800000003E-4</v>
      </c>
      <c r="T24" s="13">
        <f t="shared" si="6"/>
        <v>3.0026787137520691E-3</v>
      </c>
      <c r="U24" s="61">
        <f>+R24/'סכום נכסי הקרן'!$C$42</f>
        <v>9.786306775112972E-5</v>
      </c>
    </row>
    <row r="25" spans="2:21" ht="12.75" customHeight="1" thickBot="1" x14ac:dyDescent="0.25">
      <c r="B25" s="57" t="s">
        <v>257</v>
      </c>
      <c r="C25" s="14" t="s">
        <v>258</v>
      </c>
      <c r="D25" s="14" t="s">
        <v>161</v>
      </c>
      <c r="E25" s="14" t="s">
        <v>226</v>
      </c>
      <c r="F25" s="21">
        <v>1457</v>
      </c>
      <c r="G25" s="14" t="s">
        <v>259</v>
      </c>
      <c r="H25" s="14" t="s">
        <v>95</v>
      </c>
      <c r="I25" s="14" t="s">
        <v>96</v>
      </c>
      <c r="J25" s="53" t="s">
        <v>1312</v>
      </c>
      <c r="K25" s="23">
        <v>0.9</v>
      </c>
      <c r="L25" s="14" t="s">
        <v>49</v>
      </c>
      <c r="M25" s="13">
        <v>5.7000000000000002E-2</v>
      </c>
      <c r="N25" s="13">
        <v>4.6100000000000002E-2</v>
      </c>
      <c r="O25" s="23">
        <v>20000.400000000001</v>
      </c>
      <c r="P25" s="24">
        <v>101.48</v>
      </c>
      <c r="Q25" s="23">
        <v>0</v>
      </c>
      <c r="R25" s="23">
        <v>20.296410000000002</v>
      </c>
      <c r="S25" s="13">
        <v>1.2949397999999999E-4</v>
      </c>
      <c r="T25" s="13">
        <f t="shared" si="6"/>
        <v>2.8689321547296258E-4</v>
      </c>
      <c r="U25" s="61">
        <f>+R25/'סכום נכסי הקרן'!$C$42</f>
        <v>9.3504010451010406E-6</v>
      </c>
    </row>
    <row r="26" spans="2:21" ht="12.75" customHeight="1" thickBot="1" x14ac:dyDescent="0.25">
      <c r="B26" s="57" t="s">
        <v>260</v>
      </c>
      <c r="C26" s="14" t="s">
        <v>261</v>
      </c>
      <c r="D26" s="14" t="s">
        <v>161</v>
      </c>
      <c r="E26" s="14" t="s">
        <v>226</v>
      </c>
      <c r="F26" s="21">
        <v>281</v>
      </c>
      <c r="G26" s="14" t="s">
        <v>262</v>
      </c>
      <c r="H26" s="14" t="s">
        <v>231</v>
      </c>
      <c r="I26" s="14" t="s">
        <v>96</v>
      </c>
      <c r="J26" s="53" t="s">
        <v>1312</v>
      </c>
      <c r="K26" s="23">
        <v>0.25</v>
      </c>
      <c r="L26" s="14" t="s">
        <v>49</v>
      </c>
      <c r="M26" s="13">
        <v>2.4500000000000001E-2</v>
      </c>
      <c r="N26" s="13">
        <v>4.6399999999999997E-2</v>
      </c>
      <c r="O26" s="23">
        <v>4040881.92</v>
      </c>
      <c r="P26" s="24">
        <v>100.1</v>
      </c>
      <c r="Q26" s="23">
        <v>0</v>
      </c>
      <c r="R26" s="23">
        <v>4044.9227999999998</v>
      </c>
      <c r="S26" s="13">
        <v>1.0304021949E-2</v>
      </c>
      <c r="T26" s="13">
        <f t="shared" si="6"/>
        <v>5.7175673354642471E-2</v>
      </c>
      <c r="U26" s="61">
        <f>+R26/'סכום נכסי הקרן'!$C$42</f>
        <v>1.863465035268455E-3</v>
      </c>
    </row>
    <row r="27" spans="2:21" ht="12.75" customHeight="1" thickBot="1" x14ac:dyDescent="0.25">
      <c r="B27" s="57" t="s">
        <v>263</v>
      </c>
      <c r="C27" s="14" t="s">
        <v>264</v>
      </c>
      <c r="D27" s="14" t="s">
        <v>161</v>
      </c>
      <c r="E27" s="14" t="s">
        <v>226</v>
      </c>
      <c r="F27" s="21">
        <v>1040</v>
      </c>
      <c r="G27" s="14" t="s">
        <v>259</v>
      </c>
      <c r="H27" s="14" t="s">
        <v>231</v>
      </c>
      <c r="I27" s="14" t="s">
        <v>96</v>
      </c>
      <c r="J27" s="53" t="s">
        <v>1312</v>
      </c>
      <c r="K27" s="23">
        <v>2.86</v>
      </c>
      <c r="L27" s="14" t="s">
        <v>49</v>
      </c>
      <c r="M27" s="13">
        <v>1.0800000000000001E-2</v>
      </c>
      <c r="N27" s="13">
        <v>4.0599999999999997E-2</v>
      </c>
      <c r="O27" s="23">
        <v>1859571.43</v>
      </c>
      <c r="P27" s="24">
        <v>91.94</v>
      </c>
      <c r="Q27" s="23">
        <v>0</v>
      </c>
      <c r="R27" s="23">
        <v>1709.6899699999999</v>
      </c>
      <c r="S27" s="13">
        <v>1.6529523800000001E-3</v>
      </c>
      <c r="T27" s="13">
        <f t="shared" si="6"/>
        <v>2.416675919313676E-2</v>
      </c>
      <c r="U27" s="61">
        <f>+R27/'סכום נכסי הקרן'!$C$42</f>
        <v>7.8764110905755081E-4</v>
      </c>
    </row>
    <row r="28" spans="2:21" ht="12.75" customHeight="1" thickBot="1" x14ac:dyDescent="0.25">
      <c r="B28" s="57" t="s">
        <v>265</v>
      </c>
      <c r="C28" s="14" t="s">
        <v>266</v>
      </c>
      <c r="D28" s="14" t="s">
        <v>161</v>
      </c>
      <c r="E28" s="14" t="s">
        <v>226</v>
      </c>
      <c r="F28" s="21">
        <v>416</v>
      </c>
      <c r="G28" s="14" t="s">
        <v>227</v>
      </c>
      <c r="H28" s="14" t="s">
        <v>231</v>
      </c>
      <c r="I28" s="14" t="s">
        <v>96</v>
      </c>
      <c r="J28" s="53" t="s">
        <v>1312</v>
      </c>
      <c r="K28" s="23">
        <v>0.81</v>
      </c>
      <c r="L28" s="14" t="s">
        <v>49</v>
      </c>
      <c r="M28" s="13">
        <v>2.5499999999999998E-2</v>
      </c>
      <c r="N28" s="13">
        <v>4.4299999999999999E-2</v>
      </c>
      <c r="O28" s="23">
        <v>786000</v>
      </c>
      <c r="P28" s="24">
        <v>98.58</v>
      </c>
      <c r="Q28" s="23">
        <v>0</v>
      </c>
      <c r="R28" s="23">
        <v>774.83879999999999</v>
      </c>
      <c r="S28" s="13">
        <v>3.9041544970000001E-3</v>
      </c>
      <c r="T28" s="13">
        <f t="shared" si="6"/>
        <v>1.0952478532174495E-2</v>
      </c>
      <c r="U28" s="61">
        <f>+R28/'סכום נכסי הקרן'!$C$42</f>
        <v>3.5696231625715263E-4</v>
      </c>
    </row>
    <row r="29" spans="2:21" ht="12.75" customHeight="1" thickBot="1" x14ac:dyDescent="0.25">
      <c r="B29" s="57" t="s">
        <v>267</v>
      </c>
      <c r="C29" s="14" t="s">
        <v>268</v>
      </c>
      <c r="D29" s="14" t="s">
        <v>161</v>
      </c>
      <c r="E29" s="14" t="s">
        <v>226</v>
      </c>
      <c r="F29" s="21">
        <v>1773</v>
      </c>
      <c r="G29" s="14" t="s">
        <v>269</v>
      </c>
      <c r="H29" s="14" t="s">
        <v>270</v>
      </c>
      <c r="I29" s="14" t="s">
        <v>246</v>
      </c>
      <c r="J29" s="53" t="s">
        <v>1312</v>
      </c>
      <c r="K29" s="23">
        <v>0.41</v>
      </c>
      <c r="L29" s="14" t="s">
        <v>49</v>
      </c>
      <c r="M29" s="13">
        <v>1.49E-2</v>
      </c>
      <c r="N29" s="13">
        <v>4.7199999999999999E-2</v>
      </c>
      <c r="O29" s="23">
        <v>475213.68</v>
      </c>
      <c r="P29" s="24">
        <v>98.84</v>
      </c>
      <c r="Q29" s="23">
        <v>0</v>
      </c>
      <c r="R29" s="23">
        <v>469.70119999999997</v>
      </c>
      <c r="S29" s="13">
        <v>3.9638006639999999E-3</v>
      </c>
      <c r="T29" s="13">
        <f t="shared" si="6"/>
        <v>6.6393065364519672E-3</v>
      </c>
      <c r="U29" s="61">
        <f>+R29/'סכום נכסי הקרן'!$C$42</f>
        <v>2.1638775484754261E-4</v>
      </c>
    </row>
    <row r="30" spans="2:21" ht="12.75" customHeight="1" thickBot="1" x14ac:dyDescent="0.25">
      <c r="B30" s="57" t="s">
        <v>271</v>
      </c>
      <c r="C30" s="14" t="s">
        <v>272</v>
      </c>
      <c r="D30" s="14" t="s">
        <v>161</v>
      </c>
      <c r="E30" s="14" t="s">
        <v>226</v>
      </c>
      <c r="F30" s="21">
        <v>323</v>
      </c>
      <c r="G30" s="14" t="s">
        <v>227</v>
      </c>
      <c r="H30" s="14" t="s">
        <v>231</v>
      </c>
      <c r="I30" s="14" t="s">
        <v>96</v>
      </c>
      <c r="J30" s="53" t="s">
        <v>1312</v>
      </c>
      <c r="K30" s="23">
        <v>0.98</v>
      </c>
      <c r="L30" s="14" t="s">
        <v>49</v>
      </c>
      <c r="M30" s="13">
        <v>3.5000000000000003E-2</v>
      </c>
      <c r="N30" s="13">
        <v>4.6699999999999998E-2</v>
      </c>
      <c r="O30" s="23">
        <v>2962831.51</v>
      </c>
      <c r="P30" s="24">
        <v>98.94</v>
      </c>
      <c r="Q30" s="23">
        <v>0</v>
      </c>
      <c r="R30" s="23">
        <v>2931.4254999999998</v>
      </c>
      <c r="S30" s="13">
        <v>4.262637572E-3</v>
      </c>
      <c r="T30" s="13">
        <f t="shared" si="6"/>
        <v>4.1436199190617307E-2</v>
      </c>
      <c r="U30" s="61">
        <f>+R30/'סכום נכסי הקרן'!$C$42</f>
        <v>1.3504853350339216E-3</v>
      </c>
    </row>
    <row r="31" spans="2:21" ht="12.75" customHeight="1" thickBot="1" x14ac:dyDescent="0.25">
      <c r="B31" s="57" t="s">
        <v>273</v>
      </c>
      <c r="C31" s="14" t="s">
        <v>274</v>
      </c>
      <c r="D31" s="14" t="s">
        <v>161</v>
      </c>
      <c r="E31" s="14" t="s">
        <v>226</v>
      </c>
      <c r="F31" s="21">
        <v>1527</v>
      </c>
      <c r="G31" s="14" t="s">
        <v>275</v>
      </c>
      <c r="H31" s="14" t="s">
        <v>231</v>
      </c>
      <c r="I31" s="14" t="s">
        <v>96</v>
      </c>
      <c r="J31" s="53" t="s">
        <v>1312</v>
      </c>
      <c r="K31" s="23">
        <v>0.08</v>
      </c>
      <c r="L31" s="14" t="s">
        <v>49</v>
      </c>
      <c r="M31" s="13">
        <v>3.85E-2</v>
      </c>
      <c r="N31" s="13">
        <v>7.2499999999999995E-2</v>
      </c>
      <c r="O31" s="23">
        <v>4000000</v>
      </c>
      <c r="P31" s="24">
        <v>101.34</v>
      </c>
      <c r="Q31" s="23">
        <v>0</v>
      </c>
      <c r="R31" s="23">
        <v>4053.6</v>
      </c>
      <c r="S31" s="13">
        <v>1.002931066E-2</v>
      </c>
      <c r="T31" s="13">
        <f t="shared" si="6"/>
        <v>5.7298327055927675E-2</v>
      </c>
      <c r="U31" s="61">
        <f>+R31/'סכום נכסי הקרן'!$C$42</f>
        <v>1.8674625550243406E-3</v>
      </c>
    </row>
    <row r="32" spans="2:21" ht="12.75" customHeight="1" thickBot="1" x14ac:dyDescent="0.25">
      <c r="B32" s="57" t="s">
        <v>276</v>
      </c>
      <c r="C32" s="14" t="s">
        <v>277</v>
      </c>
      <c r="D32" s="14" t="s">
        <v>161</v>
      </c>
      <c r="E32" s="14" t="s">
        <v>226</v>
      </c>
      <c r="F32" s="21">
        <v>230</v>
      </c>
      <c r="G32" s="14" t="s">
        <v>278</v>
      </c>
      <c r="H32" s="14" t="s">
        <v>234</v>
      </c>
      <c r="I32" s="14" t="s">
        <v>96</v>
      </c>
      <c r="J32" s="53" t="s">
        <v>1312</v>
      </c>
      <c r="K32" s="23">
        <v>1.39</v>
      </c>
      <c r="L32" s="14" t="s">
        <v>49</v>
      </c>
      <c r="M32" s="13">
        <v>3.6499999999999998E-2</v>
      </c>
      <c r="N32" s="13">
        <v>4.2500000000000003E-2</v>
      </c>
      <c r="O32" s="23">
        <v>1333333.33</v>
      </c>
      <c r="P32" s="24">
        <v>99.54</v>
      </c>
      <c r="Q32" s="23">
        <v>0</v>
      </c>
      <c r="R32" s="23">
        <v>1327.2</v>
      </c>
      <c r="S32" s="13">
        <v>1.251978629E-3</v>
      </c>
      <c r="T32" s="13">
        <f t="shared" si="6"/>
        <v>1.8760198260466553E-2</v>
      </c>
      <c r="U32" s="61">
        <f>+R32/'סכום נכסי הקרן'!$C$42</f>
        <v>6.1143090167463604E-4</v>
      </c>
    </row>
    <row r="33" spans="2:21" ht="12.75" customHeight="1" thickBot="1" x14ac:dyDescent="0.25">
      <c r="B33" s="57" t="s">
        <v>279</v>
      </c>
      <c r="C33" s="14" t="s">
        <v>280</v>
      </c>
      <c r="D33" s="14" t="s">
        <v>161</v>
      </c>
      <c r="E33" s="14" t="s">
        <v>226</v>
      </c>
      <c r="F33" s="21">
        <v>1324</v>
      </c>
      <c r="G33" s="14" t="s">
        <v>275</v>
      </c>
      <c r="H33" s="14" t="s">
        <v>234</v>
      </c>
      <c r="I33" s="14" t="s">
        <v>96</v>
      </c>
      <c r="J33" s="53" t="s">
        <v>1312</v>
      </c>
      <c r="K33" s="23">
        <v>0.56999999999999995</v>
      </c>
      <c r="L33" s="14" t="s">
        <v>49</v>
      </c>
      <c r="M33" s="13">
        <v>3.9199999999999999E-2</v>
      </c>
      <c r="N33" s="13">
        <v>4.2299999999999997E-2</v>
      </c>
      <c r="O33" s="23">
        <v>159458</v>
      </c>
      <c r="P33" s="24">
        <v>101.49</v>
      </c>
      <c r="Q33" s="23">
        <v>0</v>
      </c>
      <c r="R33" s="23">
        <v>161.83392000000001</v>
      </c>
      <c r="S33" s="13">
        <v>1.6612734800000001E-4</v>
      </c>
      <c r="T33" s="13">
        <f t="shared" si="6"/>
        <v>2.2875500485748062E-3</v>
      </c>
      <c r="U33" s="61">
        <f>+R33/'סכום נכסי הקרן'!$C$42</f>
        <v>7.4555650713638429E-5</v>
      </c>
    </row>
    <row r="34" spans="2:21" ht="12.75" customHeight="1" thickBot="1" x14ac:dyDescent="0.25">
      <c r="B34" s="57" t="s">
        <v>281</v>
      </c>
      <c r="C34" s="14" t="s">
        <v>282</v>
      </c>
      <c r="D34" s="14" t="s">
        <v>161</v>
      </c>
      <c r="E34" s="14" t="s">
        <v>226</v>
      </c>
      <c r="F34" s="21">
        <v>256</v>
      </c>
      <c r="G34" s="14" t="s">
        <v>283</v>
      </c>
      <c r="H34" s="14" t="s">
        <v>234</v>
      </c>
      <c r="I34" s="14" t="s">
        <v>96</v>
      </c>
      <c r="J34" s="53" t="s">
        <v>1312</v>
      </c>
      <c r="K34" s="23">
        <v>2.06</v>
      </c>
      <c r="L34" s="14" t="s">
        <v>49</v>
      </c>
      <c r="M34" s="13">
        <v>2.29E-2</v>
      </c>
      <c r="N34" s="13">
        <v>4.2599999999999999E-2</v>
      </c>
      <c r="O34" s="23">
        <v>5025641.5199999996</v>
      </c>
      <c r="P34" s="24">
        <v>96.33</v>
      </c>
      <c r="Q34" s="23">
        <v>0</v>
      </c>
      <c r="R34" s="23">
        <v>4841.2004800000004</v>
      </c>
      <c r="S34" s="13">
        <v>1.2190350694999999E-2</v>
      </c>
      <c r="T34" s="13">
        <f t="shared" si="6"/>
        <v>6.8431194110507715E-2</v>
      </c>
      <c r="U34" s="61">
        <f>+R34/'סכום נכסי הקרן'!$C$42</f>
        <v>2.2303040797725143E-3</v>
      </c>
    </row>
    <row r="35" spans="2:21" ht="12.75" customHeight="1" thickBot="1" x14ac:dyDescent="0.25">
      <c r="B35" s="57" t="s">
        <v>284</v>
      </c>
      <c r="C35" s="14" t="s">
        <v>285</v>
      </c>
      <c r="D35" s="14" t="s">
        <v>161</v>
      </c>
      <c r="E35" s="14" t="s">
        <v>226</v>
      </c>
      <c r="F35" s="21">
        <v>256</v>
      </c>
      <c r="G35" s="14" t="s">
        <v>283</v>
      </c>
      <c r="H35" s="14" t="s">
        <v>234</v>
      </c>
      <c r="I35" s="14" t="s">
        <v>96</v>
      </c>
      <c r="J35" s="53" t="s">
        <v>1312</v>
      </c>
      <c r="K35" s="23">
        <v>0.5</v>
      </c>
      <c r="L35" s="14" t="s">
        <v>49</v>
      </c>
      <c r="M35" s="13">
        <v>2.8000000000000001E-2</v>
      </c>
      <c r="N35" s="13">
        <v>4.8899999999999999E-2</v>
      </c>
      <c r="O35" s="23">
        <v>1510872.75</v>
      </c>
      <c r="P35" s="25">
        <v>99</v>
      </c>
      <c r="Q35" s="23">
        <v>21.15222</v>
      </c>
      <c r="R35" s="23">
        <v>1516.91624</v>
      </c>
      <c r="S35" s="13">
        <v>4.4163269545000002E-2</v>
      </c>
      <c r="T35" s="13">
        <f t="shared" si="6"/>
        <v>2.1441869655606887E-2</v>
      </c>
      <c r="U35" s="61">
        <f>+R35/'סכום נכסי הקרן'!$C$42</f>
        <v>6.9883172422249753E-4</v>
      </c>
    </row>
    <row r="36" spans="2:21" ht="12.75" customHeight="1" thickBot="1" x14ac:dyDescent="0.25">
      <c r="B36" s="57" t="s">
        <v>286</v>
      </c>
      <c r="C36" s="14" t="s">
        <v>287</v>
      </c>
      <c r="D36" s="14" t="s">
        <v>161</v>
      </c>
      <c r="E36" s="14" t="s">
        <v>226</v>
      </c>
      <c r="F36" s="21">
        <v>259</v>
      </c>
      <c r="G36" s="14" t="s">
        <v>288</v>
      </c>
      <c r="H36" s="14" t="s">
        <v>289</v>
      </c>
      <c r="I36" s="14" t="s">
        <v>96</v>
      </c>
      <c r="J36" s="53" t="s">
        <v>1312</v>
      </c>
      <c r="K36" s="23">
        <v>0.5</v>
      </c>
      <c r="L36" s="14" t="s">
        <v>49</v>
      </c>
      <c r="M36" s="13">
        <v>5.8999999999999997E-2</v>
      </c>
      <c r="N36" s="13">
        <v>5.0799999999999998E-2</v>
      </c>
      <c r="O36" s="23">
        <v>50000</v>
      </c>
      <c r="P36" s="24">
        <v>100.45</v>
      </c>
      <c r="Q36" s="23">
        <v>0</v>
      </c>
      <c r="R36" s="23">
        <v>50.225000000000001</v>
      </c>
      <c r="S36" s="13">
        <v>1.9002250800000001E-4</v>
      </c>
      <c r="T36" s="13">
        <f t="shared" si="6"/>
        <v>7.0993893733569356E-4</v>
      </c>
      <c r="U36" s="61">
        <f>+R36/'סכום נכסי הקרן'!$C$42</f>
        <v>2.3138273837107142E-5</v>
      </c>
    </row>
    <row r="37" spans="2:21" ht="12.75" customHeight="1" thickBot="1" x14ac:dyDescent="0.25">
      <c r="B37" s="57" t="s">
        <v>290</v>
      </c>
      <c r="C37" s="14" t="s">
        <v>291</v>
      </c>
      <c r="D37" s="14" t="s">
        <v>161</v>
      </c>
      <c r="E37" s="14" t="s">
        <v>226</v>
      </c>
      <c r="F37" s="21">
        <v>1630</v>
      </c>
      <c r="G37" s="14" t="s">
        <v>292</v>
      </c>
      <c r="H37" s="14" t="s">
        <v>289</v>
      </c>
      <c r="I37" s="14" t="s">
        <v>96</v>
      </c>
      <c r="J37" s="53" t="s">
        <v>1312</v>
      </c>
      <c r="K37" s="23">
        <v>0.41</v>
      </c>
      <c r="L37" s="14" t="s">
        <v>49</v>
      </c>
      <c r="M37" s="13">
        <v>6.0499999999999998E-2</v>
      </c>
      <c r="N37" s="13">
        <v>6.3100000000000003E-2</v>
      </c>
      <c r="O37" s="23">
        <v>385267</v>
      </c>
      <c r="P37" s="24">
        <v>100.45</v>
      </c>
      <c r="Q37" s="23">
        <v>0</v>
      </c>
      <c r="R37" s="23">
        <v>387.00069999999999</v>
      </c>
      <c r="S37" s="13">
        <v>2.097303226E-3</v>
      </c>
      <c r="T37" s="13">
        <f t="shared" si="6"/>
        <v>5.4703208702074572E-3</v>
      </c>
      <c r="U37" s="61">
        <f>+R37/'סכום נכסי הקרן'!$C$42</f>
        <v>1.7828826623697658E-4</v>
      </c>
    </row>
    <row r="38" spans="2:21" ht="12.75" customHeight="1" thickBot="1" x14ac:dyDescent="0.25">
      <c r="B38" s="57" t="s">
        <v>293</v>
      </c>
      <c r="C38" s="14" t="s">
        <v>294</v>
      </c>
      <c r="D38" s="14" t="s">
        <v>161</v>
      </c>
      <c r="E38" s="14" t="s">
        <v>226</v>
      </c>
      <c r="F38" s="21">
        <v>1597</v>
      </c>
      <c r="G38" s="14" t="s">
        <v>275</v>
      </c>
      <c r="H38" s="14" t="s">
        <v>295</v>
      </c>
      <c r="I38" s="14" t="s">
        <v>246</v>
      </c>
      <c r="J38" s="53" t="s">
        <v>1312</v>
      </c>
      <c r="K38" s="23">
        <v>0.5</v>
      </c>
      <c r="L38" s="14" t="s">
        <v>49</v>
      </c>
      <c r="M38" s="13">
        <v>3.2899999999999999E-2</v>
      </c>
      <c r="N38" s="13">
        <v>5.0900000000000001E-2</v>
      </c>
      <c r="O38" s="23">
        <v>1136991</v>
      </c>
      <c r="P38" s="24">
        <v>100.78</v>
      </c>
      <c r="Q38" s="23">
        <v>0</v>
      </c>
      <c r="R38" s="23">
        <v>1145.8595299999999</v>
      </c>
      <c r="S38" s="13">
        <v>2.8153051180000001E-3</v>
      </c>
      <c r="T38" s="13">
        <f t="shared" si="6"/>
        <v>1.6196919802173762E-2</v>
      </c>
      <c r="U38" s="61">
        <f>+R38/'סכום נכסי הקרן'!$C$42</f>
        <v>5.2788873238424853E-4</v>
      </c>
    </row>
    <row r="39" spans="2:21" ht="12.75" customHeight="1" thickBot="1" x14ac:dyDescent="0.25">
      <c r="B39" s="57" t="s">
        <v>296</v>
      </c>
      <c r="C39" s="14" t="s">
        <v>297</v>
      </c>
      <c r="D39" s="14" t="s">
        <v>161</v>
      </c>
      <c r="E39" s="14" t="s">
        <v>226</v>
      </c>
      <c r="F39" s="21">
        <v>2095</v>
      </c>
      <c r="G39" s="14" t="s">
        <v>278</v>
      </c>
      <c r="H39" s="14" t="s">
        <v>289</v>
      </c>
      <c r="I39" s="14" t="s">
        <v>96</v>
      </c>
      <c r="J39" s="53" t="s">
        <v>1312</v>
      </c>
      <c r="K39" s="23">
        <v>0.48</v>
      </c>
      <c r="L39" s="14" t="s">
        <v>49</v>
      </c>
      <c r="M39" s="13">
        <v>2.1600000000000001E-2</v>
      </c>
      <c r="N39" s="13">
        <v>5.0700000000000002E-2</v>
      </c>
      <c r="O39" s="23">
        <v>1250000</v>
      </c>
      <c r="P39" s="24">
        <v>98.7</v>
      </c>
      <c r="Q39" s="23">
        <v>0</v>
      </c>
      <c r="R39" s="23">
        <v>1233.75</v>
      </c>
      <c r="S39" s="13">
        <v>9.773141309E-3</v>
      </c>
      <c r="T39" s="13">
        <f t="shared" si="6"/>
        <v>1.7439266579152055E-2</v>
      </c>
      <c r="U39" s="61">
        <f>+R39/'סכום נכסי הקרן'!$C$42</f>
        <v>5.6837920052824162E-4</v>
      </c>
    </row>
    <row r="40" spans="2:21" ht="12.75" customHeight="1" thickBot="1" x14ac:dyDescent="0.25">
      <c r="B40" s="57" t="s">
        <v>298</v>
      </c>
      <c r="C40" s="14" t="s">
        <v>299</v>
      </c>
      <c r="D40" s="14" t="s">
        <v>161</v>
      </c>
      <c r="E40" s="14" t="s">
        <v>226</v>
      </c>
      <c r="F40" s="21">
        <v>2095</v>
      </c>
      <c r="G40" s="14" t="s">
        <v>278</v>
      </c>
      <c r="H40" s="14" t="s">
        <v>289</v>
      </c>
      <c r="I40" s="14" t="s">
        <v>96</v>
      </c>
      <c r="J40" s="53" t="s">
        <v>1312</v>
      </c>
      <c r="K40" s="23">
        <v>2.4500000000000002</v>
      </c>
      <c r="L40" s="14" t="s">
        <v>49</v>
      </c>
      <c r="M40" s="13">
        <v>0.04</v>
      </c>
      <c r="N40" s="13">
        <v>4.5999999999999999E-2</v>
      </c>
      <c r="O40" s="23">
        <v>2222222.2200000002</v>
      </c>
      <c r="P40" s="24">
        <v>100.63</v>
      </c>
      <c r="Q40" s="23">
        <v>0</v>
      </c>
      <c r="R40" s="23">
        <v>2236.2222200000001</v>
      </c>
      <c r="S40" s="13">
        <v>3.2647682339999999E-3</v>
      </c>
      <c r="T40" s="13">
        <f t="shared" si="6"/>
        <v>3.1609382309870891E-2</v>
      </c>
      <c r="U40" s="61">
        <f>+R40/'סכום נכסי הקרן'!$C$42</f>
        <v>1.0302104945143584E-3</v>
      </c>
    </row>
    <row r="41" spans="2:21" ht="13.5" thickBot="1" x14ac:dyDescent="0.25">
      <c r="B41" s="57" t="s">
        <v>300</v>
      </c>
      <c r="C41" s="14" t="s">
        <v>301</v>
      </c>
      <c r="D41" s="14" t="s">
        <v>161</v>
      </c>
      <c r="E41" s="14" t="s">
        <v>226</v>
      </c>
      <c r="F41" s="21">
        <v>1581</v>
      </c>
      <c r="G41" s="14" t="s">
        <v>302</v>
      </c>
      <c r="H41" s="14" t="s">
        <v>238</v>
      </c>
      <c r="I41" s="14" t="s">
        <v>96</v>
      </c>
      <c r="J41" s="53" t="s">
        <v>1312</v>
      </c>
      <c r="K41" s="23">
        <v>3.56</v>
      </c>
      <c r="L41" s="14" t="s">
        <v>49</v>
      </c>
      <c r="M41" s="13">
        <v>2.5000000000000001E-3</v>
      </c>
      <c r="N41" s="13">
        <v>5.16E-2</v>
      </c>
      <c r="O41" s="23">
        <v>586000</v>
      </c>
      <c r="P41" s="24">
        <v>84.4</v>
      </c>
      <c r="Q41" s="23">
        <v>0</v>
      </c>
      <c r="R41" s="23">
        <v>494.584</v>
      </c>
      <c r="S41" s="13">
        <v>1.034235671E-3</v>
      </c>
      <c r="T41" s="13">
        <f t="shared" si="6"/>
        <v>6.9910291564606606E-3</v>
      </c>
      <c r="U41" s="61">
        <f>+R41/'סכום נכסי הקרן'!$C$42</f>
        <v>2.2785107073074759E-4</v>
      </c>
    </row>
    <row r="42" spans="2:21" ht="13.5" thickBot="1" x14ac:dyDescent="0.25">
      <c r="B42" s="57" t="s">
        <v>303</v>
      </c>
      <c r="C42" s="14" t="s">
        <v>304</v>
      </c>
      <c r="D42" s="14" t="s">
        <v>161</v>
      </c>
      <c r="E42" s="14" t="s">
        <v>226</v>
      </c>
      <c r="F42" s="21">
        <v>333</v>
      </c>
      <c r="G42" s="14" t="s">
        <v>305</v>
      </c>
      <c r="H42" s="14" t="s">
        <v>238</v>
      </c>
      <c r="I42" s="14" t="s">
        <v>96</v>
      </c>
      <c r="J42" s="53" t="s">
        <v>1312</v>
      </c>
      <c r="K42" s="23">
        <v>0.26</v>
      </c>
      <c r="L42" s="14" t="s">
        <v>49</v>
      </c>
      <c r="M42" s="13">
        <v>0.02</v>
      </c>
      <c r="N42" s="13">
        <v>7.1400000000000005E-2</v>
      </c>
      <c r="O42" s="23">
        <v>523809.53</v>
      </c>
      <c r="P42" s="24">
        <v>98.75</v>
      </c>
      <c r="Q42" s="23">
        <v>5.8928599999999998</v>
      </c>
      <c r="R42" s="23">
        <v>523.15476999999998</v>
      </c>
      <c r="S42" s="13">
        <v>7.0832550479999999E-3</v>
      </c>
      <c r="T42" s="13">
        <f t="shared" si="6"/>
        <v>7.3948818611428409E-3</v>
      </c>
      <c r="U42" s="61">
        <f>+R42/'סכום נכסי הקרן'!$C$42</f>
        <v>2.4101340622098165E-4</v>
      </c>
    </row>
    <row r="43" spans="2:21" ht="13.5" thickBot="1" x14ac:dyDescent="0.25">
      <c r="B43" s="57" t="s">
        <v>306</v>
      </c>
      <c r="C43" s="14" t="s">
        <v>307</v>
      </c>
      <c r="D43" s="14" t="s">
        <v>161</v>
      </c>
      <c r="E43" s="14" t="s">
        <v>226</v>
      </c>
      <c r="F43" s="21">
        <v>1621</v>
      </c>
      <c r="G43" s="14" t="s">
        <v>308</v>
      </c>
      <c r="H43" s="14" t="s">
        <v>309</v>
      </c>
      <c r="I43" s="14" t="s">
        <v>246</v>
      </c>
      <c r="J43" s="53" t="s">
        <v>1312</v>
      </c>
      <c r="K43" s="23">
        <v>2.7</v>
      </c>
      <c r="L43" s="14" t="s">
        <v>49</v>
      </c>
      <c r="M43" s="13">
        <v>0.04</v>
      </c>
      <c r="N43" s="13">
        <v>2.9100000000000001E-2</v>
      </c>
      <c r="O43" s="23">
        <v>79552</v>
      </c>
      <c r="P43" s="24">
        <v>103.5</v>
      </c>
      <c r="Q43" s="23">
        <v>0</v>
      </c>
      <c r="R43" s="23">
        <v>82.336320000000001</v>
      </c>
      <c r="S43" s="13">
        <v>6.2108115829999999E-3</v>
      </c>
      <c r="T43" s="13">
        <f t="shared" si="6"/>
        <v>1.1638379198592656E-3</v>
      </c>
      <c r="U43" s="61">
        <f>+R43/'סכום נכסי הקרן'!$C$42</f>
        <v>3.7931713666494404E-5</v>
      </c>
    </row>
    <row r="44" spans="2:21" ht="13.5" thickBot="1" x14ac:dyDescent="0.25">
      <c r="B44" s="57" t="s">
        <v>310</v>
      </c>
      <c r="C44" s="14" t="s">
        <v>311</v>
      </c>
      <c r="D44" s="14" t="s">
        <v>161</v>
      </c>
      <c r="E44" s="14" t="s">
        <v>226</v>
      </c>
      <c r="F44" s="21">
        <v>823</v>
      </c>
      <c r="G44" s="14" t="s">
        <v>237</v>
      </c>
      <c r="H44" s="14" t="s">
        <v>312</v>
      </c>
      <c r="I44" s="14" t="s">
        <v>96</v>
      </c>
      <c r="J44" s="53" t="s">
        <v>1312</v>
      </c>
      <c r="K44" s="23">
        <v>1</v>
      </c>
      <c r="L44" s="14" t="s">
        <v>49</v>
      </c>
      <c r="M44" s="13">
        <v>1.4999999999999999E-2</v>
      </c>
      <c r="N44" s="13">
        <v>5.4199999999999998E-2</v>
      </c>
      <c r="O44" s="23">
        <v>4.88</v>
      </c>
      <c r="P44" s="24">
        <v>96.3</v>
      </c>
      <c r="Q44" s="23">
        <v>0</v>
      </c>
      <c r="R44" s="23">
        <v>4.7000000000000002E-3</v>
      </c>
      <c r="S44" s="13">
        <v>8.77153643616249E-8</v>
      </c>
      <c r="T44" s="13">
        <f t="shared" si="6"/>
        <v>6.6435301253912597E-8</v>
      </c>
      <c r="U44" s="61">
        <f>+R44/'סכום נכסי הקרן'!$C$42</f>
        <v>2.1652540972504444E-9</v>
      </c>
    </row>
    <row r="45" spans="2:21" ht="13.5" thickBot="1" x14ac:dyDescent="0.25">
      <c r="B45" s="57" t="s">
        <v>313</v>
      </c>
      <c r="C45" s="14" t="s">
        <v>314</v>
      </c>
      <c r="D45" s="14" t="s">
        <v>161</v>
      </c>
      <c r="E45" s="14" t="s">
        <v>226</v>
      </c>
      <c r="F45" s="21">
        <v>1452</v>
      </c>
      <c r="G45" s="14" t="s">
        <v>315</v>
      </c>
      <c r="H45" s="14" t="s">
        <v>316</v>
      </c>
      <c r="I45" s="14" t="s">
        <v>317</v>
      </c>
      <c r="J45" s="53" t="s">
        <v>1312</v>
      </c>
      <c r="K45" s="23">
        <v>2.34</v>
      </c>
      <c r="L45" s="14" t="s">
        <v>49</v>
      </c>
      <c r="M45" s="13">
        <v>6.6000000000000003E-2</v>
      </c>
      <c r="N45" s="13">
        <v>6.54E-2</v>
      </c>
      <c r="O45" s="23">
        <v>40000</v>
      </c>
      <c r="P45" s="24">
        <v>100.4</v>
      </c>
      <c r="Q45" s="23">
        <v>0</v>
      </c>
      <c r="R45" s="23">
        <v>40.159999999999997</v>
      </c>
      <c r="S45" s="13">
        <v>2.533248891E-3</v>
      </c>
      <c r="T45" s="13">
        <f t="shared" si="6"/>
        <v>5.6766844645896367E-4</v>
      </c>
      <c r="U45" s="61">
        <f>+R45/'סכום נכסי הקרן'!$C$42</f>
        <v>1.8501405222463367E-5</v>
      </c>
    </row>
    <row r="46" spans="2:21" ht="13.5" thickBot="1" x14ac:dyDescent="0.25">
      <c r="B46" s="57" t="s">
        <v>318</v>
      </c>
      <c r="C46" s="14" t="s">
        <v>319</v>
      </c>
      <c r="D46" s="14" t="s">
        <v>161</v>
      </c>
      <c r="E46" s="14" t="s">
        <v>226</v>
      </c>
      <c r="F46" s="21">
        <v>1484</v>
      </c>
      <c r="G46" s="14" t="s">
        <v>237</v>
      </c>
      <c r="H46" s="14" t="s">
        <v>316</v>
      </c>
      <c r="I46" s="14" t="s">
        <v>317</v>
      </c>
      <c r="J46" s="53" t="s">
        <v>1312</v>
      </c>
      <c r="K46" s="23">
        <v>2.38</v>
      </c>
      <c r="L46" s="14" t="s">
        <v>49</v>
      </c>
      <c r="M46" s="13">
        <v>2.75E-2</v>
      </c>
      <c r="N46" s="13">
        <v>8.4000000000000005E-2</v>
      </c>
      <c r="O46" s="23">
        <v>609600</v>
      </c>
      <c r="P46" s="25">
        <v>88</v>
      </c>
      <c r="Q46" s="23">
        <v>0</v>
      </c>
      <c r="R46" s="23">
        <v>536.44799999999998</v>
      </c>
      <c r="S46" s="13">
        <v>1.5240032004000001E-2</v>
      </c>
      <c r="T46" s="13">
        <f t="shared" si="6"/>
        <v>7.5827839334167875E-3</v>
      </c>
      <c r="U46" s="61">
        <f>+R46/'סכום נכסי הקרן'!$C$42</f>
        <v>2.4713749573655454E-4</v>
      </c>
    </row>
    <row r="47" spans="2:21" ht="13.5" thickBot="1" x14ac:dyDescent="0.25">
      <c r="B47" s="56" t="s">
        <v>320</v>
      </c>
      <c r="C47" s="53" t="s">
        <v>1312</v>
      </c>
      <c r="D47" s="53" t="s">
        <v>1312</v>
      </c>
      <c r="E47" s="53" t="s">
        <v>1312</v>
      </c>
      <c r="F47" s="53" t="s">
        <v>1312</v>
      </c>
      <c r="G47" s="53" t="s">
        <v>1312</v>
      </c>
      <c r="H47" s="53" t="s">
        <v>1312</v>
      </c>
      <c r="I47" s="53" t="s">
        <v>1312</v>
      </c>
      <c r="J47" s="53" t="s">
        <v>1312</v>
      </c>
      <c r="K47" s="22">
        <v>1.412011778803</v>
      </c>
      <c r="L47" s="53" t="s">
        <v>1312</v>
      </c>
      <c r="M47" s="53" t="s">
        <v>1312</v>
      </c>
      <c r="N47" s="53" t="s">
        <v>1312</v>
      </c>
      <c r="O47" s="53" t="s">
        <v>1312</v>
      </c>
      <c r="P47" s="53" t="s">
        <v>1312</v>
      </c>
      <c r="Q47" s="53" t="s">
        <v>1312</v>
      </c>
      <c r="R47" s="22">
        <f>SUM(R48:R50)</f>
        <v>1969.2017799999999</v>
      </c>
      <c r="S47" s="53" t="s">
        <v>1312</v>
      </c>
      <c r="T47" s="20">
        <f t="shared" ref="T47:U47" si="7">SUM(T48:T50)</f>
        <v>2.7835002868944872E-2</v>
      </c>
      <c r="U47" s="60">
        <f t="shared" si="7"/>
        <v>9.0719621754422719E-4</v>
      </c>
    </row>
    <row r="48" spans="2:21" ht="13.5" thickBot="1" x14ac:dyDescent="0.25">
      <c r="B48" s="57" t="s">
        <v>321</v>
      </c>
      <c r="C48" s="14" t="s">
        <v>322</v>
      </c>
      <c r="D48" s="14" t="s">
        <v>161</v>
      </c>
      <c r="E48" s="14" t="s">
        <v>226</v>
      </c>
      <c r="F48" s="21">
        <v>576</v>
      </c>
      <c r="G48" s="14" t="s">
        <v>323</v>
      </c>
      <c r="H48" s="14" t="s">
        <v>289</v>
      </c>
      <c r="I48" s="14" t="s">
        <v>96</v>
      </c>
      <c r="J48" s="53" t="s">
        <v>1312</v>
      </c>
      <c r="K48" s="23">
        <v>0.41</v>
      </c>
      <c r="L48" s="14" t="s">
        <v>49</v>
      </c>
      <c r="M48" s="13">
        <v>5.45E-2</v>
      </c>
      <c r="N48" s="13">
        <v>6.4000000000000001E-2</v>
      </c>
      <c r="O48" s="23">
        <v>1000000</v>
      </c>
      <c r="P48" s="24">
        <v>94.2</v>
      </c>
      <c r="Q48" s="23">
        <v>0</v>
      </c>
      <c r="R48" s="23">
        <v>942</v>
      </c>
      <c r="S48" s="13">
        <v>3.0750520159999999E-3</v>
      </c>
      <c r="T48" s="13">
        <f t="shared" ref="T48:T50" si="8">+R48/$R$11</f>
        <v>1.331533059174163E-2</v>
      </c>
      <c r="U48" s="61">
        <f>+R48/'סכום נכסי הקרן'!$C$42</f>
        <v>4.3397220417232306E-4</v>
      </c>
    </row>
    <row r="49" spans="2:21" ht="13.5" thickBot="1" x14ac:dyDescent="0.25">
      <c r="B49" s="57" t="s">
        <v>324</v>
      </c>
      <c r="C49" s="14" t="s">
        <v>325</v>
      </c>
      <c r="D49" s="14" t="s">
        <v>161</v>
      </c>
      <c r="E49" s="14" t="s">
        <v>226</v>
      </c>
      <c r="F49" s="21">
        <v>576</v>
      </c>
      <c r="G49" s="14" t="s">
        <v>323</v>
      </c>
      <c r="H49" s="14" t="s">
        <v>289</v>
      </c>
      <c r="I49" s="14" t="s">
        <v>96</v>
      </c>
      <c r="J49" s="53" t="s">
        <v>1312</v>
      </c>
      <c r="K49" s="23">
        <v>1.69</v>
      </c>
      <c r="L49" s="14" t="s">
        <v>49</v>
      </c>
      <c r="M49" s="13">
        <v>5.8500000000000003E-2</v>
      </c>
      <c r="N49" s="13">
        <v>5.4100000000000002E-2</v>
      </c>
      <c r="O49" s="23">
        <v>427777.78</v>
      </c>
      <c r="P49" s="24">
        <v>106.3</v>
      </c>
      <c r="Q49" s="23">
        <v>0</v>
      </c>
      <c r="R49" s="23">
        <v>454.72778</v>
      </c>
      <c r="S49" s="13">
        <v>2.707489432E-3</v>
      </c>
      <c r="T49" s="13">
        <f t="shared" si="8"/>
        <v>6.4276546920899761E-3</v>
      </c>
      <c r="U49" s="61">
        <f>+R49/'סכום נכסי הקרן'!$C$42</f>
        <v>2.0948961463374439E-4</v>
      </c>
    </row>
    <row r="50" spans="2:21" ht="13.5" thickBot="1" x14ac:dyDescent="0.25">
      <c r="B50" s="57" t="s">
        <v>326</v>
      </c>
      <c r="C50" s="14" t="s">
        <v>327</v>
      </c>
      <c r="D50" s="14" t="s">
        <v>161</v>
      </c>
      <c r="E50" s="14" t="s">
        <v>226</v>
      </c>
      <c r="F50" s="21">
        <v>1688</v>
      </c>
      <c r="G50" s="14" t="s">
        <v>328</v>
      </c>
      <c r="H50" s="14" t="s">
        <v>316</v>
      </c>
      <c r="I50" s="14" t="s">
        <v>317</v>
      </c>
      <c r="J50" s="53" t="s">
        <v>1312</v>
      </c>
      <c r="K50" s="23">
        <v>2.84</v>
      </c>
      <c r="L50" s="14" t="s">
        <v>49</v>
      </c>
      <c r="M50" s="13">
        <v>0.05</v>
      </c>
      <c r="N50" s="13">
        <v>-2.4400000000000002E-2</v>
      </c>
      <c r="O50" s="23">
        <v>397000</v>
      </c>
      <c r="P50" s="24">
        <v>144.19999999999999</v>
      </c>
      <c r="Q50" s="23">
        <v>0</v>
      </c>
      <c r="R50" s="23">
        <v>572.47400000000005</v>
      </c>
      <c r="S50" s="13">
        <v>2.5612903219999999E-3</v>
      </c>
      <c r="T50" s="13">
        <f t="shared" si="8"/>
        <v>8.0920175851132686E-3</v>
      </c>
      <c r="U50" s="61">
        <f>+R50/'סכום נכסי הקרן'!$C$42</f>
        <v>2.6373439873815974E-4</v>
      </c>
    </row>
    <row r="51" spans="2:21" ht="13.5" thickBot="1" x14ac:dyDescent="0.25">
      <c r="B51" s="56" t="s">
        <v>329</v>
      </c>
      <c r="C51" s="53" t="s">
        <v>1312</v>
      </c>
      <c r="D51" s="53" t="s">
        <v>1312</v>
      </c>
      <c r="E51" s="53" t="s">
        <v>1312</v>
      </c>
      <c r="F51" s="53" t="s">
        <v>1312</v>
      </c>
      <c r="G51" s="53" t="s">
        <v>1312</v>
      </c>
      <c r="H51" s="53" t="s">
        <v>1312</v>
      </c>
      <c r="I51" s="53" t="s">
        <v>1312</v>
      </c>
      <c r="J51" s="53" t="s">
        <v>1312</v>
      </c>
      <c r="K51" s="53" t="s">
        <v>1312</v>
      </c>
      <c r="L51" s="53" t="s">
        <v>1312</v>
      </c>
      <c r="M51" s="53" t="s">
        <v>1312</v>
      </c>
      <c r="N51" s="53" t="s">
        <v>1312</v>
      </c>
      <c r="O51" s="53" t="s">
        <v>1312</v>
      </c>
      <c r="P51" s="53" t="s">
        <v>1312</v>
      </c>
      <c r="Q51" s="53" t="s">
        <v>1312</v>
      </c>
      <c r="R51" s="53" t="s">
        <v>1312</v>
      </c>
      <c r="S51" s="53" t="s">
        <v>1312</v>
      </c>
      <c r="T51" s="53" t="s">
        <v>1312</v>
      </c>
      <c r="U51" s="67" t="s">
        <v>1312</v>
      </c>
    </row>
    <row r="52" spans="2:21" ht="13.5" thickBot="1" x14ac:dyDescent="0.25">
      <c r="B52" s="56" t="s">
        <v>330</v>
      </c>
      <c r="C52" s="53" t="s">
        <v>1312</v>
      </c>
      <c r="D52" s="53" t="s">
        <v>1312</v>
      </c>
      <c r="E52" s="53" t="s">
        <v>1312</v>
      </c>
      <c r="F52" s="53" t="s">
        <v>1312</v>
      </c>
      <c r="G52" s="53" t="s">
        <v>1312</v>
      </c>
      <c r="H52" s="53" t="s">
        <v>1312</v>
      </c>
      <c r="I52" s="53" t="s">
        <v>1312</v>
      </c>
      <c r="J52" s="53" t="s">
        <v>1312</v>
      </c>
      <c r="K52" s="22">
        <v>1.4828005399499999</v>
      </c>
      <c r="L52" s="53" t="s">
        <v>1312</v>
      </c>
      <c r="M52" s="53" t="s">
        <v>1312</v>
      </c>
      <c r="N52" s="53" t="s">
        <v>1312</v>
      </c>
      <c r="O52" s="53" t="s">
        <v>1312</v>
      </c>
      <c r="P52" s="53" t="s">
        <v>1312</v>
      </c>
      <c r="Q52" s="53" t="s">
        <v>1312</v>
      </c>
      <c r="R52" s="22">
        <f>+R53+R56</f>
        <v>9342.0711999999985</v>
      </c>
      <c r="S52" s="53" t="s">
        <v>1312</v>
      </c>
      <c r="T52" s="20">
        <f t="shared" ref="T52:U52" si="9">+T53+T56</f>
        <v>0.13205176904414906</v>
      </c>
      <c r="U52" s="60">
        <f t="shared" si="9"/>
        <v>4.3038208388522072E-3</v>
      </c>
    </row>
    <row r="53" spans="2:21" ht="13.5" thickBot="1" x14ac:dyDescent="0.25">
      <c r="B53" s="56" t="s">
        <v>331</v>
      </c>
      <c r="C53" s="53" t="s">
        <v>1312</v>
      </c>
      <c r="D53" s="53" t="s">
        <v>1312</v>
      </c>
      <c r="E53" s="53" t="s">
        <v>1312</v>
      </c>
      <c r="F53" s="53" t="s">
        <v>1312</v>
      </c>
      <c r="G53" s="53" t="s">
        <v>1312</v>
      </c>
      <c r="H53" s="53" t="s">
        <v>1312</v>
      </c>
      <c r="I53" s="53" t="s">
        <v>1312</v>
      </c>
      <c r="J53" s="53" t="s">
        <v>1312</v>
      </c>
      <c r="K53" s="22">
        <v>2.455949686381</v>
      </c>
      <c r="L53" s="53" t="s">
        <v>1312</v>
      </c>
      <c r="M53" s="53" t="s">
        <v>1312</v>
      </c>
      <c r="N53" s="53" t="s">
        <v>1312</v>
      </c>
      <c r="O53" s="53" t="s">
        <v>1312</v>
      </c>
      <c r="P53" s="53" t="s">
        <v>1312</v>
      </c>
      <c r="Q53" s="53" t="s">
        <v>1312</v>
      </c>
      <c r="R53" s="22">
        <f>SUM(R54:R55)</f>
        <v>1758.4912899999999</v>
      </c>
      <c r="S53" s="53" t="s">
        <v>1312</v>
      </c>
      <c r="T53" s="20">
        <f t="shared" ref="T53:U53" si="10">SUM(T54:T55)</f>
        <v>2.4856574170964121E-2</v>
      </c>
      <c r="U53" s="60">
        <f t="shared" si="10"/>
        <v>8.1012350439398279E-4</v>
      </c>
    </row>
    <row r="54" spans="2:21" ht="13.5" thickBot="1" x14ac:dyDescent="0.25">
      <c r="B54" s="57" t="s">
        <v>332</v>
      </c>
      <c r="C54" s="14" t="s">
        <v>333</v>
      </c>
      <c r="D54" s="14" t="s">
        <v>334</v>
      </c>
      <c r="E54" s="14" t="s">
        <v>335</v>
      </c>
      <c r="F54" s="53" t="s">
        <v>1312</v>
      </c>
      <c r="G54" s="14" t="s">
        <v>336</v>
      </c>
      <c r="H54" s="14" t="s">
        <v>337</v>
      </c>
      <c r="I54" s="14" t="s">
        <v>192</v>
      </c>
      <c r="J54" s="53" t="s">
        <v>1312</v>
      </c>
      <c r="K54" s="23">
        <v>2.6419999999999999</v>
      </c>
      <c r="L54" s="14" t="s">
        <v>50</v>
      </c>
      <c r="M54" s="13">
        <v>3.2550000000000003E-2</v>
      </c>
      <c r="N54" s="13">
        <v>6.9409999999999999E-2</v>
      </c>
      <c r="O54" s="23">
        <v>326500</v>
      </c>
      <c r="P54" s="24">
        <v>88.303799999999995</v>
      </c>
      <c r="Q54" s="23">
        <v>0</v>
      </c>
      <c r="R54" s="23">
        <v>1045.7072900000001</v>
      </c>
      <c r="S54" s="13">
        <v>3.2650000000000002E-4</v>
      </c>
      <c r="T54" s="13">
        <f t="shared" ref="T54:T55" si="11">+R54/$R$11</f>
        <v>1.478125081586437E-2</v>
      </c>
      <c r="U54" s="61">
        <f>+R54/'סכום נכסי הקרן'!$C$42</f>
        <v>4.8174936046748053E-4</v>
      </c>
    </row>
    <row r="55" spans="2:21" ht="13.5" thickBot="1" x14ac:dyDescent="0.25">
      <c r="B55" s="57" t="s">
        <v>338</v>
      </c>
      <c r="C55" s="14" t="s">
        <v>339</v>
      </c>
      <c r="D55" s="14" t="s">
        <v>334</v>
      </c>
      <c r="E55" s="14" t="s">
        <v>335</v>
      </c>
      <c r="F55" s="53" t="s">
        <v>1312</v>
      </c>
      <c r="G55" s="14" t="s">
        <v>336</v>
      </c>
      <c r="H55" s="14" t="s">
        <v>340</v>
      </c>
      <c r="I55" s="14" t="s">
        <v>192</v>
      </c>
      <c r="J55" s="53" t="s">
        <v>1312</v>
      </c>
      <c r="K55" s="23">
        <v>2.1829999999999998</v>
      </c>
      <c r="L55" s="14" t="s">
        <v>50</v>
      </c>
      <c r="M55" s="13">
        <v>3.0769999999999999E-2</v>
      </c>
      <c r="N55" s="13">
        <v>6.9750000000000006E-2</v>
      </c>
      <c r="O55" s="23">
        <v>219500</v>
      </c>
      <c r="P55" s="24">
        <v>89.531499999999994</v>
      </c>
      <c r="Q55" s="23">
        <v>0</v>
      </c>
      <c r="R55" s="23">
        <v>712.78399999999999</v>
      </c>
      <c r="S55" s="13">
        <v>3.65833333E-4</v>
      </c>
      <c r="T55" s="13">
        <f t="shared" si="11"/>
        <v>1.0075323355099751E-2</v>
      </c>
      <c r="U55" s="61">
        <f>+R55/'סכום נכסי הקרן'!$C$42</f>
        <v>3.2837414392650226E-4</v>
      </c>
    </row>
    <row r="56" spans="2:21" ht="13.5" thickBot="1" x14ac:dyDescent="0.25">
      <c r="B56" s="56" t="s">
        <v>341</v>
      </c>
      <c r="C56" s="53" t="s">
        <v>1312</v>
      </c>
      <c r="D56" s="53" t="s">
        <v>1312</v>
      </c>
      <c r="E56" s="53" t="s">
        <v>1312</v>
      </c>
      <c r="F56" s="53" t="s">
        <v>1312</v>
      </c>
      <c r="G56" s="53" t="s">
        <v>1312</v>
      </c>
      <c r="H56" s="53" t="s">
        <v>1312</v>
      </c>
      <c r="I56" s="53" t="s">
        <v>1312</v>
      </c>
      <c r="J56" s="53" t="s">
        <v>1312</v>
      </c>
      <c r="K56" s="22">
        <v>1.2571453324919999</v>
      </c>
      <c r="L56" s="53" t="s">
        <v>1312</v>
      </c>
      <c r="M56" s="53" t="s">
        <v>1312</v>
      </c>
      <c r="N56" s="53" t="s">
        <v>1312</v>
      </c>
      <c r="O56" s="53" t="s">
        <v>1312</v>
      </c>
      <c r="P56" s="53" t="s">
        <v>1312</v>
      </c>
      <c r="Q56" s="53" t="s">
        <v>1312</v>
      </c>
      <c r="R56" s="22">
        <f>SUM(R57:R59)</f>
        <v>7583.5799099999995</v>
      </c>
      <c r="S56" s="53" t="s">
        <v>1312</v>
      </c>
      <c r="T56" s="20">
        <f t="shared" ref="T56:U56" si="12">SUM(T57:T59)</f>
        <v>0.10719519487318495</v>
      </c>
      <c r="U56" s="60">
        <f t="shared" si="12"/>
        <v>3.4936973344582242E-3</v>
      </c>
    </row>
    <row r="57" spans="2:21" ht="13.5" thickBot="1" x14ac:dyDescent="0.25">
      <c r="B57" s="57" t="s">
        <v>342</v>
      </c>
      <c r="C57" s="14" t="s">
        <v>343</v>
      </c>
      <c r="D57" s="14" t="s">
        <v>334</v>
      </c>
      <c r="E57" s="14" t="s">
        <v>335</v>
      </c>
      <c r="F57" s="53" t="s">
        <v>1312</v>
      </c>
      <c r="G57" s="14" t="s">
        <v>344</v>
      </c>
      <c r="H57" s="14" t="s">
        <v>345</v>
      </c>
      <c r="I57" s="14" t="s">
        <v>192</v>
      </c>
      <c r="J57" s="53" t="s">
        <v>1312</v>
      </c>
      <c r="K57" s="23">
        <v>1.204</v>
      </c>
      <c r="L57" s="14" t="s">
        <v>51</v>
      </c>
      <c r="M57" s="13">
        <v>0.03</v>
      </c>
      <c r="N57" s="13">
        <v>0.10992</v>
      </c>
      <c r="O57" s="23">
        <v>1340000</v>
      </c>
      <c r="P57" s="24">
        <v>93.480099999999993</v>
      </c>
      <c r="Q57" s="23">
        <v>0</v>
      </c>
      <c r="R57" s="23">
        <v>5025.0639099999999</v>
      </c>
      <c r="S57" s="13">
        <v>2.436363636E-3</v>
      </c>
      <c r="T57" s="13">
        <f t="shared" ref="T57:T59" si="13">+R57/$R$11</f>
        <v>7.1030135038513589E-2</v>
      </c>
      <c r="U57" s="61">
        <f>+R57/'סכום נכסי הקרן'!$C$42</f>
        <v>2.3150085574623058E-3</v>
      </c>
    </row>
    <row r="58" spans="2:21" ht="13.5" thickBot="1" x14ac:dyDescent="0.25">
      <c r="B58" s="57" t="s">
        <v>346</v>
      </c>
      <c r="C58" s="14" t="s">
        <v>347</v>
      </c>
      <c r="D58" s="14" t="s">
        <v>334</v>
      </c>
      <c r="E58" s="14" t="s">
        <v>335</v>
      </c>
      <c r="F58" s="53" t="s">
        <v>1312</v>
      </c>
      <c r="G58" s="14" t="s">
        <v>344</v>
      </c>
      <c r="H58" s="14" t="s">
        <v>348</v>
      </c>
      <c r="I58" s="14" t="s">
        <v>197</v>
      </c>
      <c r="J58" s="53" t="s">
        <v>1312</v>
      </c>
      <c r="K58" s="23">
        <v>1.06</v>
      </c>
      <c r="L58" s="14" t="s">
        <v>51</v>
      </c>
      <c r="M58" s="13">
        <v>0.02</v>
      </c>
      <c r="N58" s="13">
        <v>7.5670000000000001E-2</v>
      </c>
      <c r="O58" s="23">
        <v>587000</v>
      </c>
      <c r="P58" s="24">
        <v>95.201999999999998</v>
      </c>
      <c r="Q58" s="23">
        <v>0</v>
      </c>
      <c r="R58" s="23">
        <v>2241.8254499999998</v>
      </c>
      <c r="S58" s="13">
        <v>1.9566666660000001E-3</v>
      </c>
      <c r="T58" s="13">
        <f t="shared" si="13"/>
        <v>3.1688584921157052E-2</v>
      </c>
      <c r="U58" s="61">
        <f>+R58/'סכום נכסי הקרן'!$C$42</f>
        <v>1.0327918597729405E-3</v>
      </c>
    </row>
    <row r="59" spans="2:21" x14ac:dyDescent="0.2">
      <c r="B59" s="71" t="s">
        <v>349</v>
      </c>
      <c r="C59" s="72" t="s">
        <v>350</v>
      </c>
      <c r="D59" s="72" t="s">
        <v>334</v>
      </c>
      <c r="E59" s="72" t="s">
        <v>335</v>
      </c>
      <c r="F59" s="68" t="s">
        <v>1312</v>
      </c>
      <c r="G59" s="72" t="s">
        <v>344</v>
      </c>
      <c r="H59" s="72" t="s">
        <v>351</v>
      </c>
      <c r="I59" s="72" t="s">
        <v>197</v>
      </c>
      <c r="J59" s="68" t="s">
        <v>1312</v>
      </c>
      <c r="K59" s="73">
        <v>3.496</v>
      </c>
      <c r="L59" s="72" t="s">
        <v>51</v>
      </c>
      <c r="M59" s="74">
        <v>2.6249999999999999E-2</v>
      </c>
      <c r="N59" s="74">
        <v>0.10044</v>
      </c>
      <c r="O59" s="73">
        <v>100000</v>
      </c>
      <c r="P59" s="77">
        <v>78.943700000000007</v>
      </c>
      <c r="Q59" s="73">
        <v>0</v>
      </c>
      <c r="R59" s="73">
        <v>316.69054999999997</v>
      </c>
      <c r="S59" s="74">
        <v>3.3333333300000003E-4</v>
      </c>
      <c r="T59" s="74">
        <f t="shared" si="13"/>
        <v>4.4764749135143122E-3</v>
      </c>
      <c r="U59" s="75">
        <f>+R59/'סכום נכסי הקרן'!$C$42</f>
        <v>1.45896917222978E-4</v>
      </c>
    </row>
    <row r="60" spans="2:21" ht="12.75" hidden="1" customHeight="1" x14ac:dyDescent="0.2"/>
    <row r="61" spans="2:21" ht="12.75" hidden="1" customHeight="1" x14ac:dyDescent="0.2"/>
    <row r="62" spans="2:21" ht="12.75" hidden="1" customHeight="1" x14ac:dyDescent="0.2"/>
    <row r="63" spans="2:21" ht="12.75" hidden="1" customHeight="1" x14ac:dyDescent="0.2"/>
    <row r="64" spans="2:2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2.42578125" bestFit="1" customWidth="1"/>
    <col min="11" max="11" width="22.5703125" bestFit="1" customWidth="1"/>
    <col min="12" max="12" width="1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12537</v>
      </c>
    </row>
    <row r="5" spans="2:15" ht="12.75" customHeight="1" x14ac:dyDescent="0.2"/>
    <row r="6" spans="2:15" ht="12.75" customHeight="1" thickBot="1" x14ac:dyDescent="0.25">
      <c r="B6" s="62" t="s">
        <v>352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</row>
    <row r="7" spans="2:15" ht="12.75" customHeight="1" thickBot="1" x14ac:dyDescent="0.25">
      <c r="B7" s="70" t="s">
        <v>353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</row>
    <row r="8" spans="2:15" ht="12.75" customHeight="1" x14ac:dyDescent="0.2">
      <c r="B8" s="55" t="s">
        <v>71</v>
      </c>
      <c r="C8" s="4" t="s">
        <v>72</v>
      </c>
      <c r="D8" s="4" t="s">
        <v>135</v>
      </c>
      <c r="E8" s="4" t="s">
        <v>203</v>
      </c>
      <c r="F8" s="4" t="s">
        <v>73</v>
      </c>
      <c r="G8" s="4" t="s">
        <v>204</v>
      </c>
      <c r="H8" s="4" t="s">
        <v>76</v>
      </c>
      <c r="I8" s="4" t="s">
        <v>138</v>
      </c>
      <c r="J8" s="4" t="s">
        <v>139</v>
      </c>
      <c r="K8" s="4" t="s">
        <v>354</v>
      </c>
      <c r="L8" s="4" t="s">
        <v>79</v>
      </c>
      <c r="M8" s="4" t="s">
        <v>141</v>
      </c>
      <c r="N8" s="4" t="s">
        <v>80</v>
      </c>
      <c r="O8" s="58" t="s">
        <v>206</v>
      </c>
    </row>
    <row r="9" spans="2:15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52" t="s">
        <v>1312</v>
      </c>
      <c r="I9" s="6" t="s">
        <v>145</v>
      </c>
      <c r="J9" s="6" t="s">
        <v>146</v>
      </c>
      <c r="K9" s="6" t="s">
        <v>11</v>
      </c>
      <c r="L9" s="6" t="s">
        <v>11</v>
      </c>
      <c r="M9" s="6" t="s">
        <v>12</v>
      </c>
      <c r="N9" s="6" t="s">
        <v>12</v>
      </c>
      <c r="O9" s="59" t="s">
        <v>12</v>
      </c>
    </row>
    <row r="10" spans="2:15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59" t="s">
        <v>149</v>
      </c>
    </row>
    <row r="11" spans="2:15" ht="12.75" customHeight="1" x14ac:dyDescent="0.2">
      <c r="B11" s="56" t="s">
        <v>355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53" t="s">
        <v>1312</v>
      </c>
      <c r="K11" s="53" t="s">
        <v>1312</v>
      </c>
      <c r="L11" s="22">
        <v>606429.80896000005</v>
      </c>
      <c r="M11" s="53" t="s">
        <v>1312</v>
      </c>
      <c r="N11" s="20">
        <v>1</v>
      </c>
      <c r="O11" s="60">
        <v>0.27925278138999998</v>
      </c>
    </row>
    <row r="12" spans="2:15" ht="12.75" customHeight="1" x14ac:dyDescent="0.2">
      <c r="B12" s="56" t="s">
        <v>356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53" t="s">
        <v>1312</v>
      </c>
      <c r="K12" s="53" t="s">
        <v>1312</v>
      </c>
      <c r="L12" s="22">
        <v>533787.71394000005</v>
      </c>
      <c r="M12" s="53" t="s">
        <v>1312</v>
      </c>
      <c r="N12" s="20">
        <v>0.88021351532000003</v>
      </c>
      <c r="O12" s="60">
        <v>0.24580207237000001</v>
      </c>
    </row>
    <row r="13" spans="2:15" ht="12.75" customHeight="1" x14ac:dyDescent="0.2">
      <c r="B13" s="56" t="s">
        <v>357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22">
        <v>264383.59573</v>
      </c>
      <c r="M13" s="53" t="s">
        <v>1312</v>
      </c>
      <c r="N13" s="20">
        <v>0.43596734827900002</v>
      </c>
      <c r="O13" s="60">
        <v>0.121745094602</v>
      </c>
    </row>
    <row r="14" spans="2:15" ht="12.75" customHeight="1" x14ac:dyDescent="0.2">
      <c r="B14" s="57" t="s">
        <v>358</v>
      </c>
      <c r="C14" s="14" t="s">
        <v>359</v>
      </c>
      <c r="D14" s="14" t="s">
        <v>161</v>
      </c>
      <c r="E14" s="14" t="s">
        <v>226</v>
      </c>
      <c r="F14" s="21">
        <v>1682</v>
      </c>
      <c r="G14" s="14" t="s">
        <v>288</v>
      </c>
      <c r="H14" s="14" t="s">
        <v>49</v>
      </c>
      <c r="I14" s="23">
        <v>245358.69</v>
      </c>
      <c r="J14" s="25">
        <v>2400</v>
      </c>
      <c r="K14" s="23">
        <v>0</v>
      </c>
      <c r="L14" s="23">
        <v>5888.6085599999997</v>
      </c>
      <c r="M14" s="13">
        <v>1.093214835E-3</v>
      </c>
      <c r="N14" s="13">
        <v>9.7102887629999992E-3</v>
      </c>
      <c r="O14" s="61">
        <v>2.7116251449999999E-3</v>
      </c>
    </row>
    <row r="15" spans="2:15" ht="12.75" customHeight="1" x14ac:dyDescent="0.2">
      <c r="B15" s="57" t="s">
        <v>360</v>
      </c>
      <c r="C15" s="14" t="s">
        <v>361</v>
      </c>
      <c r="D15" s="14" t="s">
        <v>161</v>
      </c>
      <c r="E15" s="14" t="s">
        <v>226</v>
      </c>
      <c r="F15" s="21">
        <v>720</v>
      </c>
      <c r="G15" s="14" t="s">
        <v>302</v>
      </c>
      <c r="H15" s="14" t="s">
        <v>49</v>
      </c>
      <c r="I15" s="23">
        <v>9500</v>
      </c>
      <c r="J15" s="25">
        <v>7120</v>
      </c>
      <c r="K15" s="23">
        <v>0</v>
      </c>
      <c r="L15" s="23">
        <v>676.4</v>
      </c>
      <c r="M15" s="13">
        <v>8.0605348543296701E-5</v>
      </c>
      <c r="N15" s="13">
        <v>1.1153805270000001E-3</v>
      </c>
      <c r="O15" s="61">
        <v>3.1147311400000002E-4</v>
      </c>
    </row>
    <row r="16" spans="2:15" ht="12.75" customHeight="1" x14ac:dyDescent="0.2">
      <c r="B16" s="57" t="s">
        <v>362</v>
      </c>
      <c r="C16" s="14" t="s">
        <v>363</v>
      </c>
      <c r="D16" s="14" t="s">
        <v>161</v>
      </c>
      <c r="E16" s="14" t="s">
        <v>226</v>
      </c>
      <c r="F16" s="21">
        <v>1581</v>
      </c>
      <c r="G16" s="14" t="s">
        <v>302</v>
      </c>
      <c r="H16" s="14" t="s">
        <v>49</v>
      </c>
      <c r="I16" s="23">
        <v>136100</v>
      </c>
      <c r="J16" s="25">
        <v>1336</v>
      </c>
      <c r="K16" s="23">
        <v>0</v>
      </c>
      <c r="L16" s="23">
        <v>1818.296</v>
      </c>
      <c r="M16" s="13">
        <v>2.4840768999999998E-4</v>
      </c>
      <c r="N16" s="13">
        <v>2.9983618429999998E-3</v>
      </c>
      <c r="O16" s="61">
        <v>8.3730088399999996E-4</v>
      </c>
    </row>
    <row r="17" spans="2:15" ht="12.75" customHeight="1" x14ac:dyDescent="0.2">
      <c r="B17" s="57" t="s">
        <v>364</v>
      </c>
      <c r="C17" s="14" t="s">
        <v>365</v>
      </c>
      <c r="D17" s="14" t="s">
        <v>161</v>
      </c>
      <c r="E17" s="14" t="s">
        <v>226</v>
      </c>
      <c r="F17" s="21">
        <v>767</v>
      </c>
      <c r="G17" s="14" t="s">
        <v>275</v>
      </c>
      <c r="H17" s="14" t="s">
        <v>49</v>
      </c>
      <c r="I17" s="23">
        <v>267235</v>
      </c>
      <c r="J17" s="25">
        <v>3807</v>
      </c>
      <c r="K17" s="23">
        <v>0</v>
      </c>
      <c r="L17" s="23">
        <v>10173.63645</v>
      </c>
      <c r="M17" s="13">
        <v>1.055871245E-3</v>
      </c>
      <c r="N17" s="13">
        <v>1.6776280287000001E-2</v>
      </c>
      <c r="O17" s="61">
        <v>4.6848229310000001E-3</v>
      </c>
    </row>
    <row r="18" spans="2:15" ht="12.75" customHeight="1" x14ac:dyDescent="0.2">
      <c r="B18" s="57" t="s">
        <v>366</v>
      </c>
      <c r="C18" s="14" t="s">
        <v>367</v>
      </c>
      <c r="D18" s="14" t="s">
        <v>161</v>
      </c>
      <c r="E18" s="14" t="s">
        <v>226</v>
      </c>
      <c r="F18" s="21">
        <v>585</v>
      </c>
      <c r="G18" s="14" t="s">
        <v>275</v>
      </c>
      <c r="H18" s="14" t="s">
        <v>49</v>
      </c>
      <c r="I18" s="23">
        <v>82900</v>
      </c>
      <c r="J18" s="25">
        <v>2893</v>
      </c>
      <c r="K18" s="23">
        <v>0</v>
      </c>
      <c r="L18" s="23">
        <v>2398.297</v>
      </c>
      <c r="M18" s="13">
        <v>3.9718562900000002E-4</v>
      </c>
      <c r="N18" s="13">
        <v>3.9547808570000002E-3</v>
      </c>
      <c r="O18" s="61">
        <v>1.104383554E-3</v>
      </c>
    </row>
    <row r="19" spans="2:15" ht="12.75" customHeight="1" x14ac:dyDescent="0.2">
      <c r="B19" s="57" t="s">
        <v>368</v>
      </c>
      <c r="C19" s="14" t="s">
        <v>369</v>
      </c>
      <c r="D19" s="14" t="s">
        <v>161</v>
      </c>
      <c r="E19" s="14" t="s">
        <v>226</v>
      </c>
      <c r="F19" s="21">
        <v>1040</v>
      </c>
      <c r="G19" s="14" t="s">
        <v>259</v>
      </c>
      <c r="H19" s="14" t="s">
        <v>49</v>
      </c>
      <c r="I19" s="23">
        <v>1396</v>
      </c>
      <c r="J19" s="25">
        <v>77500</v>
      </c>
      <c r="K19" s="23">
        <v>2.53165</v>
      </c>
      <c r="L19" s="23">
        <v>1084.43165</v>
      </c>
      <c r="M19" s="13">
        <v>3.14033542651536E-5</v>
      </c>
      <c r="N19" s="13">
        <v>1.7882228639999999E-3</v>
      </c>
      <c r="O19" s="61">
        <v>4.9936620800000004E-4</v>
      </c>
    </row>
    <row r="20" spans="2:15" ht="12.75" customHeight="1" x14ac:dyDescent="0.2">
      <c r="B20" s="57" t="s">
        <v>370</v>
      </c>
      <c r="C20" s="14" t="s">
        <v>371</v>
      </c>
      <c r="D20" s="14" t="s">
        <v>161</v>
      </c>
      <c r="E20" s="14" t="s">
        <v>226</v>
      </c>
      <c r="F20" s="21">
        <v>1068</v>
      </c>
      <c r="G20" s="14" t="s">
        <v>237</v>
      </c>
      <c r="H20" s="14" t="s">
        <v>49</v>
      </c>
      <c r="I20" s="23">
        <v>16300.4</v>
      </c>
      <c r="J20" s="25">
        <v>1027</v>
      </c>
      <c r="K20" s="23">
        <v>0</v>
      </c>
      <c r="L20" s="23">
        <v>167.40511000000001</v>
      </c>
      <c r="M20" s="13">
        <v>2.9803224758870101E-5</v>
      </c>
      <c r="N20" s="13">
        <v>2.7605026499999999E-4</v>
      </c>
      <c r="O20" s="61">
        <v>7.7087804550000097E-5</v>
      </c>
    </row>
    <row r="21" spans="2:15" ht="12.75" customHeight="1" x14ac:dyDescent="0.2">
      <c r="B21" s="57" t="s">
        <v>370</v>
      </c>
      <c r="C21" s="14" t="s">
        <v>372</v>
      </c>
      <c r="D21" s="14" t="s">
        <v>161</v>
      </c>
      <c r="E21" s="14" t="s">
        <v>226</v>
      </c>
      <c r="F21" s="21">
        <v>1068</v>
      </c>
      <c r="G21" s="14" t="s">
        <v>237</v>
      </c>
      <c r="H21" s="14" t="s">
        <v>49</v>
      </c>
      <c r="I21" s="23">
        <v>400000</v>
      </c>
      <c r="J21" s="24">
        <v>1011.287</v>
      </c>
      <c r="K21" s="23">
        <v>0</v>
      </c>
      <c r="L21" s="23">
        <v>4045.1480000000001</v>
      </c>
      <c r="M21" s="13">
        <v>7.31349531E-4</v>
      </c>
      <c r="N21" s="13">
        <v>6.6704306750000001E-3</v>
      </c>
      <c r="O21" s="61">
        <v>1.8627363190000001E-3</v>
      </c>
    </row>
    <row r="22" spans="2:15" ht="12.75" customHeight="1" x14ac:dyDescent="0.2">
      <c r="B22" s="57" t="s">
        <v>373</v>
      </c>
      <c r="C22" s="14" t="s">
        <v>374</v>
      </c>
      <c r="D22" s="14" t="s">
        <v>161</v>
      </c>
      <c r="E22" s="14" t="s">
        <v>226</v>
      </c>
      <c r="F22" s="21">
        <v>662</v>
      </c>
      <c r="G22" s="14" t="s">
        <v>242</v>
      </c>
      <c r="H22" s="14" t="s">
        <v>49</v>
      </c>
      <c r="I22" s="23">
        <v>1292034</v>
      </c>
      <c r="J22" s="25">
        <v>3290</v>
      </c>
      <c r="K22" s="23">
        <v>0</v>
      </c>
      <c r="L22" s="23">
        <v>42507.918599999997</v>
      </c>
      <c r="M22" s="13">
        <v>9.6617488400000003E-4</v>
      </c>
      <c r="N22" s="13">
        <v>7.0095364660000006E-2</v>
      </c>
      <c r="O22" s="61">
        <v>1.9574325542999999E-2</v>
      </c>
    </row>
    <row r="23" spans="2:15" ht="12.75" customHeight="1" x14ac:dyDescent="0.2">
      <c r="B23" s="57" t="s">
        <v>375</v>
      </c>
      <c r="C23" s="14" t="s">
        <v>376</v>
      </c>
      <c r="D23" s="14" t="s">
        <v>161</v>
      </c>
      <c r="E23" s="14" t="s">
        <v>226</v>
      </c>
      <c r="F23" s="21">
        <v>691</v>
      </c>
      <c r="G23" s="14" t="s">
        <v>242</v>
      </c>
      <c r="H23" s="14" t="s">
        <v>49</v>
      </c>
      <c r="I23" s="23">
        <v>1280135</v>
      </c>
      <c r="J23" s="25">
        <v>1835</v>
      </c>
      <c r="K23" s="23">
        <v>0</v>
      </c>
      <c r="L23" s="23">
        <v>23490.47725</v>
      </c>
      <c r="M23" s="13">
        <v>1.034861207E-3</v>
      </c>
      <c r="N23" s="13">
        <v>3.8735690268999999E-2</v>
      </c>
      <c r="O23" s="61">
        <v>1.0817049246E-2</v>
      </c>
    </row>
    <row r="24" spans="2:15" ht="12.75" customHeight="1" x14ac:dyDescent="0.2">
      <c r="B24" s="57" t="s">
        <v>377</v>
      </c>
      <c r="C24" s="14" t="s">
        <v>378</v>
      </c>
      <c r="D24" s="14" t="s">
        <v>161</v>
      </c>
      <c r="E24" s="14" t="s">
        <v>226</v>
      </c>
      <c r="F24" s="21">
        <v>593</v>
      </c>
      <c r="G24" s="14" t="s">
        <v>242</v>
      </c>
      <c r="H24" s="14" t="s">
        <v>49</v>
      </c>
      <c r="I24" s="23">
        <v>40992</v>
      </c>
      <c r="J24" s="25">
        <v>14990</v>
      </c>
      <c r="K24" s="23">
        <v>0</v>
      </c>
      <c r="L24" s="23">
        <v>6144.7007999999996</v>
      </c>
      <c r="M24" s="13">
        <v>4.0857155000000001E-4</v>
      </c>
      <c r="N24" s="13">
        <v>1.0132583703999999E-2</v>
      </c>
      <c r="O24" s="61">
        <v>2.8295521820000001E-3</v>
      </c>
    </row>
    <row r="25" spans="2:15" ht="12.75" customHeight="1" x14ac:dyDescent="0.2">
      <c r="B25" s="57" t="s">
        <v>379</v>
      </c>
      <c r="C25" s="14" t="s">
        <v>380</v>
      </c>
      <c r="D25" s="14" t="s">
        <v>161</v>
      </c>
      <c r="E25" s="14" t="s">
        <v>226</v>
      </c>
      <c r="F25" s="21">
        <v>604</v>
      </c>
      <c r="G25" s="14" t="s">
        <v>242</v>
      </c>
      <c r="H25" s="14" t="s">
        <v>49</v>
      </c>
      <c r="I25" s="23">
        <v>1407863</v>
      </c>
      <c r="J25" s="25">
        <v>2950</v>
      </c>
      <c r="K25" s="23">
        <v>0</v>
      </c>
      <c r="L25" s="23">
        <v>41531.958500000001</v>
      </c>
      <c r="M25" s="13">
        <v>9.2448853900000002E-4</v>
      </c>
      <c r="N25" s="13">
        <v>6.8486010888999999E-2</v>
      </c>
      <c r="O25" s="61">
        <v>1.9124909026999998E-2</v>
      </c>
    </row>
    <row r="26" spans="2:15" ht="12.75" customHeight="1" x14ac:dyDescent="0.2">
      <c r="B26" s="57" t="s">
        <v>381</v>
      </c>
      <c r="C26" s="14" t="s">
        <v>382</v>
      </c>
      <c r="D26" s="14" t="s">
        <v>161</v>
      </c>
      <c r="E26" s="14" t="s">
        <v>226</v>
      </c>
      <c r="F26" s="21">
        <v>695</v>
      </c>
      <c r="G26" s="14" t="s">
        <v>242</v>
      </c>
      <c r="H26" s="14" t="s">
        <v>49</v>
      </c>
      <c r="I26" s="23">
        <v>113370</v>
      </c>
      <c r="J26" s="25">
        <v>14260</v>
      </c>
      <c r="K26" s="23">
        <v>0</v>
      </c>
      <c r="L26" s="23">
        <v>16166.562</v>
      </c>
      <c r="M26" s="13">
        <v>4.3959997999999998E-4</v>
      </c>
      <c r="N26" s="13">
        <v>2.6658587293999999E-2</v>
      </c>
      <c r="O26" s="61">
        <v>7.4444846489999999E-3</v>
      </c>
    </row>
    <row r="27" spans="2:15" ht="12.75" customHeight="1" x14ac:dyDescent="0.2">
      <c r="B27" s="57" t="s">
        <v>383</v>
      </c>
      <c r="C27" s="14" t="s">
        <v>384</v>
      </c>
      <c r="D27" s="14" t="s">
        <v>161</v>
      </c>
      <c r="E27" s="14" t="s">
        <v>226</v>
      </c>
      <c r="F27" s="21">
        <v>576</v>
      </c>
      <c r="G27" s="14" t="s">
        <v>323</v>
      </c>
      <c r="H27" s="14" t="s">
        <v>49</v>
      </c>
      <c r="I27" s="23">
        <v>2386</v>
      </c>
      <c r="J27" s="25">
        <v>91410</v>
      </c>
      <c r="K27" s="23">
        <v>0</v>
      </c>
      <c r="L27" s="23">
        <v>2181.0426000000002</v>
      </c>
      <c r="M27" s="13">
        <v>3.1179296099999998E-4</v>
      </c>
      <c r="N27" s="13">
        <v>3.5965293390000002E-3</v>
      </c>
      <c r="O27" s="61">
        <v>1.004340821E-3</v>
      </c>
    </row>
    <row r="28" spans="2:15" ht="12.75" customHeight="1" x14ac:dyDescent="0.2">
      <c r="B28" s="57" t="s">
        <v>385</v>
      </c>
      <c r="C28" s="14" t="s">
        <v>386</v>
      </c>
      <c r="D28" s="14" t="s">
        <v>161</v>
      </c>
      <c r="E28" s="14" t="s">
        <v>226</v>
      </c>
      <c r="F28" s="21">
        <v>475</v>
      </c>
      <c r="G28" s="14" t="s">
        <v>328</v>
      </c>
      <c r="H28" s="14" t="s">
        <v>49</v>
      </c>
      <c r="I28" s="23">
        <v>242467</v>
      </c>
      <c r="J28" s="25">
        <v>1040</v>
      </c>
      <c r="K28" s="23">
        <v>0</v>
      </c>
      <c r="L28" s="23">
        <v>2521.6568000000002</v>
      </c>
      <c r="M28" s="13">
        <v>2.06563269E-4</v>
      </c>
      <c r="N28" s="13">
        <v>4.1582006069999997E-3</v>
      </c>
      <c r="O28" s="61">
        <v>1.1611890850000001E-3</v>
      </c>
    </row>
    <row r="29" spans="2:15" ht="12.75" customHeight="1" x14ac:dyDescent="0.2">
      <c r="B29" s="57" t="s">
        <v>387</v>
      </c>
      <c r="C29" s="14" t="s">
        <v>388</v>
      </c>
      <c r="D29" s="14" t="s">
        <v>161</v>
      </c>
      <c r="E29" s="14" t="s">
        <v>226</v>
      </c>
      <c r="F29" s="21">
        <v>281</v>
      </c>
      <c r="G29" s="14" t="s">
        <v>262</v>
      </c>
      <c r="H29" s="14" t="s">
        <v>49</v>
      </c>
      <c r="I29" s="23">
        <v>529582</v>
      </c>
      <c r="J29" s="25">
        <v>1818</v>
      </c>
      <c r="K29" s="23">
        <v>0</v>
      </c>
      <c r="L29" s="23">
        <v>9627.8007600000001</v>
      </c>
      <c r="M29" s="13">
        <v>4.10710136E-4</v>
      </c>
      <c r="N29" s="13">
        <v>1.5876199713999999E-2</v>
      </c>
      <c r="O29" s="61">
        <v>4.4334729279999997E-3</v>
      </c>
    </row>
    <row r="30" spans="2:15" ht="12.75" customHeight="1" x14ac:dyDescent="0.2">
      <c r="B30" s="57" t="s">
        <v>389</v>
      </c>
      <c r="C30" s="14" t="s">
        <v>390</v>
      </c>
      <c r="D30" s="14" t="s">
        <v>161</v>
      </c>
      <c r="E30" s="14" t="s">
        <v>226</v>
      </c>
      <c r="F30" s="21">
        <v>2028</v>
      </c>
      <c r="G30" s="14" t="s">
        <v>391</v>
      </c>
      <c r="H30" s="14" t="s">
        <v>49</v>
      </c>
      <c r="I30" s="23">
        <v>43380</v>
      </c>
      <c r="J30" s="25">
        <v>11090</v>
      </c>
      <c r="K30" s="23">
        <v>0</v>
      </c>
      <c r="L30" s="23">
        <v>4810.8419999999996</v>
      </c>
      <c r="M30" s="13">
        <v>3.9267910700000001E-4</v>
      </c>
      <c r="N30" s="13">
        <v>7.9330566019999993E-3</v>
      </c>
      <c r="O30" s="61">
        <v>2.2153281209999999E-3</v>
      </c>
    </row>
    <row r="31" spans="2:15" ht="12.75" customHeight="1" x14ac:dyDescent="0.2">
      <c r="B31" s="57" t="s">
        <v>392</v>
      </c>
      <c r="C31" s="14" t="s">
        <v>393</v>
      </c>
      <c r="D31" s="14" t="s">
        <v>161</v>
      </c>
      <c r="E31" s="14" t="s">
        <v>226</v>
      </c>
      <c r="F31" s="21">
        <v>2177</v>
      </c>
      <c r="G31" s="14" t="s">
        <v>391</v>
      </c>
      <c r="H31" s="14" t="s">
        <v>49</v>
      </c>
      <c r="I31" s="23">
        <v>6582</v>
      </c>
      <c r="J31" s="25">
        <v>50140</v>
      </c>
      <c r="K31" s="23">
        <v>0</v>
      </c>
      <c r="L31" s="23">
        <v>3300.2148000000002</v>
      </c>
      <c r="M31" s="13">
        <v>2.27470289E-4</v>
      </c>
      <c r="N31" s="13">
        <v>5.4420392120000001E-3</v>
      </c>
      <c r="O31" s="61">
        <v>1.519704586E-3</v>
      </c>
    </row>
    <row r="32" spans="2:15" ht="12.75" customHeight="1" x14ac:dyDescent="0.2">
      <c r="B32" s="57" t="s">
        <v>394</v>
      </c>
      <c r="C32" s="14" t="s">
        <v>395</v>
      </c>
      <c r="D32" s="14" t="s">
        <v>161</v>
      </c>
      <c r="E32" s="14" t="s">
        <v>226</v>
      </c>
      <c r="F32" s="21">
        <v>2174</v>
      </c>
      <c r="G32" s="14" t="s">
        <v>391</v>
      </c>
      <c r="H32" s="14" t="s">
        <v>49</v>
      </c>
      <c r="I32" s="23">
        <v>30461</v>
      </c>
      <c r="J32" s="25">
        <v>25190</v>
      </c>
      <c r="K32" s="23">
        <v>0</v>
      </c>
      <c r="L32" s="23">
        <v>7673.1259</v>
      </c>
      <c r="M32" s="13">
        <v>6.8817449300000004E-4</v>
      </c>
      <c r="N32" s="13">
        <v>1.265294975E-2</v>
      </c>
      <c r="O32" s="61">
        <v>3.5333714100000001E-3</v>
      </c>
    </row>
    <row r="33" spans="2:15" ht="12.75" customHeight="1" x14ac:dyDescent="0.2">
      <c r="B33" s="57" t="s">
        <v>396</v>
      </c>
      <c r="C33" s="14" t="s">
        <v>397</v>
      </c>
      <c r="D33" s="14" t="s">
        <v>161</v>
      </c>
      <c r="E33" s="14" t="s">
        <v>226</v>
      </c>
      <c r="F33" s="21">
        <v>746</v>
      </c>
      <c r="G33" s="14" t="s">
        <v>398</v>
      </c>
      <c r="H33" s="14" t="s">
        <v>49</v>
      </c>
      <c r="I33" s="23">
        <v>30684</v>
      </c>
      <c r="J33" s="25">
        <v>6850</v>
      </c>
      <c r="K33" s="23">
        <v>0</v>
      </c>
      <c r="L33" s="23">
        <v>2101.8539999999998</v>
      </c>
      <c r="M33" s="13">
        <v>2.6329852499999999E-4</v>
      </c>
      <c r="N33" s="13">
        <v>3.4659476969999999E-3</v>
      </c>
      <c r="O33" s="61">
        <v>9.6787553400000002E-4</v>
      </c>
    </row>
    <row r="34" spans="2:15" ht="12.75" customHeight="1" x14ac:dyDescent="0.2">
      <c r="B34" s="57" t="s">
        <v>399</v>
      </c>
      <c r="C34" s="14" t="s">
        <v>400</v>
      </c>
      <c r="D34" s="14" t="s">
        <v>161</v>
      </c>
      <c r="E34" s="14" t="s">
        <v>226</v>
      </c>
      <c r="F34" s="21">
        <v>1633</v>
      </c>
      <c r="G34" s="14" t="s">
        <v>315</v>
      </c>
      <c r="H34" s="14" t="s">
        <v>49</v>
      </c>
      <c r="I34" s="23">
        <v>283000</v>
      </c>
      <c r="J34" s="25">
        <v>2365</v>
      </c>
      <c r="K34" s="23">
        <v>0</v>
      </c>
      <c r="L34" s="23">
        <v>6692.95</v>
      </c>
      <c r="M34" s="13">
        <v>7.9207540099999996E-4</v>
      </c>
      <c r="N34" s="13">
        <v>1.1036644143999999E-2</v>
      </c>
      <c r="O34" s="61">
        <v>3.0820135740000001E-3</v>
      </c>
    </row>
    <row r="35" spans="2:15" ht="12.75" customHeight="1" x14ac:dyDescent="0.2">
      <c r="B35" s="57" t="s">
        <v>401</v>
      </c>
      <c r="C35" s="14" t="s">
        <v>402</v>
      </c>
      <c r="D35" s="14" t="s">
        <v>161</v>
      </c>
      <c r="E35" s="14" t="s">
        <v>226</v>
      </c>
      <c r="F35" s="21">
        <v>1300</v>
      </c>
      <c r="G35" s="14" t="s">
        <v>227</v>
      </c>
      <c r="H35" s="14" t="s">
        <v>49</v>
      </c>
      <c r="I35" s="23">
        <v>168739</v>
      </c>
      <c r="J35" s="25">
        <v>6200</v>
      </c>
      <c r="K35" s="23">
        <v>0</v>
      </c>
      <c r="L35" s="23">
        <v>10461.817999999999</v>
      </c>
      <c r="M35" s="13">
        <v>1.3634652810000001E-3</v>
      </c>
      <c r="N35" s="13">
        <v>1.7251490354000001E-2</v>
      </c>
      <c r="O35" s="61">
        <v>4.8175266639999999E-3</v>
      </c>
    </row>
    <row r="36" spans="2:15" ht="12.75" customHeight="1" x14ac:dyDescent="0.2">
      <c r="B36" s="57" t="s">
        <v>403</v>
      </c>
      <c r="C36" s="14" t="s">
        <v>404</v>
      </c>
      <c r="D36" s="14" t="s">
        <v>161</v>
      </c>
      <c r="E36" s="14" t="s">
        <v>226</v>
      </c>
      <c r="F36" s="21">
        <v>1328</v>
      </c>
      <c r="G36" s="14" t="s">
        <v>227</v>
      </c>
      <c r="H36" s="14" t="s">
        <v>49</v>
      </c>
      <c r="I36" s="23">
        <v>95401</v>
      </c>
      <c r="J36" s="25">
        <v>2000</v>
      </c>
      <c r="K36" s="23">
        <v>0</v>
      </c>
      <c r="L36" s="23">
        <v>1908.02</v>
      </c>
      <c r="M36" s="13">
        <v>2.02839369E-4</v>
      </c>
      <c r="N36" s="13">
        <v>3.1463163110000002E-3</v>
      </c>
      <c r="O36" s="61">
        <v>8.78617581E-4</v>
      </c>
    </row>
    <row r="37" spans="2:15" ht="12.75" customHeight="1" x14ac:dyDescent="0.2">
      <c r="B37" s="57" t="s">
        <v>405</v>
      </c>
      <c r="C37" s="14" t="s">
        <v>406</v>
      </c>
      <c r="D37" s="14" t="s">
        <v>161</v>
      </c>
      <c r="E37" s="14" t="s">
        <v>226</v>
      </c>
      <c r="F37" s="21">
        <v>226</v>
      </c>
      <c r="G37" s="14" t="s">
        <v>227</v>
      </c>
      <c r="H37" s="14" t="s">
        <v>49</v>
      </c>
      <c r="I37" s="23">
        <v>849421</v>
      </c>
      <c r="J37" s="25">
        <v>1070</v>
      </c>
      <c r="K37" s="23">
        <v>0</v>
      </c>
      <c r="L37" s="23">
        <v>9088.8047000000006</v>
      </c>
      <c r="M37" s="13">
        <v>1.124483786E-3</v>
      </c>
      <c r="N37" s="13">
        <v>1.498739766E-2</v>
      </c>
      <c r="O37" s="61">
        <v>4.1852724820000001E-3</v>
      </c>
    </row>
    <row r="38" spans="2:15" ht="12.75" customHeight="1" x14ac:dyDescent="0.2">
      <c r="B38" s="57" t="s">
        <v>407</v>
      </c>
      <c r="C38" s="14" t="s">
        <v>408</v>
      </c>
      <c r="D38" s="14" t="s">
        <v>161</v>
      </c>
      <c r="E38" s="14" t="s">
        <v>226</v>
      </c>
      <c r="F38" s="21">
        <v>323</v>
      </c>
      <c r="G38" s="14" t="s">
        <v>227</v>
      </c>
      <c r="H38" s="14" t="s">
        <v>49</v>
      </c>
      <c r="I38" s="23">
        <v>32820</v>
      </c>
      <c r="J38" s="25">
        <v>28100</v>
      </c>
      <c r="K38" s="23">
        <v>0</v>
      </c>
      <c r="L38" s="23">
        <v>9222.42</v>
      </c>
      <c r="M38" s="13">
        <v>6.9089592199999997E-4</v>
      </c>
      <c r="N38" s="13">
        <v>1.5207728683000001E-2</v>
      </c>
      <c r="O38" s="61">
        <v>4.2468005330000003E-3</v>
      </c>
    </row>
    <row r="39" spans="2:15" ht="12.75" customHeight="1" x14ac:dyDescent="0.2">
      <c r="B39" s="57" t="s">
        <v>409</v>
      </c>
      <c r="C39" s="14" t="s">
        <v>410</v>
      </c>
      <c r="D39" s="14" t="s">
        <v>161</v>
      </c>
      <c r="E39" s="14" t="s">
        <v>226</v>
      </c>
      <c r="F39" s="21">
        <v>629</v>
      </c>
      <c r="G39" s="14" t="s">
        <v>411</v>
      </c>
      <c r="H39" s="14" t="s">
        <v>49</v>
      </c>
      <c r="I39" s="23">
        <v>176304</v>
      </c>
      <c r="J39" s="25">
        <v>3815</v>
      </c>
      <c r="K39" s="23">
        <v>0</v>
      </c>
      <c r="L39" s="23">
        <v>6725.9975999999997</v>
      </c>
      <c r="M39" s="13">
        <v>1.5729176699999999E-4</v>
      </c>
      <c r="N39" s="13">
        <v>1.1091139486000001E-2</v>
      </c>
      <c r="O39" s="61">
        <v>3.0972315500000002E-3</v>
      </c>
    </row>
    <row r="40" spans="2:15" ht="12.75" customHeight="1" x14ac:dyDescent="0.2">
      <c r="B40" s="57" t="s">
        <v>412</v>
      </c>
      <c r="C40" s="14" t="s">
        <v>413</v>
      </c>
      <c r="D40" s="14" t="s">
        <v>161</v>
      </c>
      <c r="E40" s="14" t="s">
        <v>226</v>
      </c>
      <c r="F40" s="21">
        <v>273</v>
      </c>
      <c r="G40" s="14" t="s">
        <v>414</v>
      </c>
      <c r="H40" s="14" t="s">
        <v>49</v>
      </c>
      <c r="I40" s="23">
        <v>23659</v>
      </c>
      <c r="J40" s="25">
        <v>72500</v>
      </c>
      <c r="K40" s="23">
        <v>0</v>
      </c>
      <c r="L40" s="23">
        <v>17152.775000000001</v>
      </c>
      <c r="M40" s="13">
        <v>3.7358021799999998E-4</v>
      </c>
      <c r="N40" s="13">
        <v>2.8284848049999999E-2</v>
      </c>
      <c r="O40" s="61">
        <v>7.8986224889999995E-3</v>
      </c>
    </row>
    <row r="41" spans="2:15" ht="12.75" customHeight="1" x14ac:dyDescent="0.2">
      <c r="B41" s="57" t="s">
        <v>415</v>
      </c>
      <c r="C41" s="14" t="s">
        <v>416</v>
      </c>
      <c r="D41" s="14" t="s">
        <v>161</v>
      </c>
      <c r="E41" s="14" t="s">
        <v>226</v>
      </c>
      <c r="F41" s="21">
        <v>230</v>
      </c>
      <c r="G41" s="14" t="s">
        <v>278</v>
      </c>
      <c r="H41" s="14" t="s">
        <v>49</v>
      </c>
      <c r="I41" s="23">
        <v>2994027</v>
      </c>
      <c r="J41" s="25">
        <v>495</v>
      </c>
      <c r="K41" s="23">
        <v>0</v>
      </c>
      <c r="L41" s="23">
        <v>14820.433650000001</v>
      </c>
      <c r="M41" s="13">
        <v>1.0821162689999999E-3</v>
      </c>
      <c r="N41" s="13">
        <v>2.443882776E-2</v>
      </c>
      <c r="O41" s="61">
        <v>6.8246106260000002E-3</v>
      </c>
    </row>
    <row r="42" spans="2:15" x14ac:dyDescent="0.2">
      <c r="B42" s="56" t="s">
        <v>417</v>
      </c>
      <c r="C42" s="53" t="s">
        <v>1312</v>
      </c>
      <c r="D42" s="53" t="s">
        <v>1312</v>
      </c>
      <c r="E42" s="53" t="s">
        <v>1312</v>
      </c>
      <c r="F42" s="53" t="s">
        <v>1312</v>
      </c>
      <c r="G42" s="53" t="s">
        <v>1312</v>
      </c>
      <c r="H42" s="53" t="s">
        <v>1312</v>
      </c>
      <c r="I42" s="53" t="s">
        <v>1312</v>
      </c>
      <c r="J42" s="53" t="s">
        <v>1312</v>
      </c>
      <c r="K42" s="53" t="s">
        <v>1312</v>
      </c>
      <c r="L42" s="22">
        <v>173144.98490000001</v>
      </c>
      <c r="M42" s="53" t="s">
        <v>1312</v>
      </c>
      <c r="N42" s="20">
        <v>0.285515293512</v>
      </c>
      <c r="O42" s="60">
        <v>7.9730939841999998E-2</v>
      </c>
    </row>
    <row r="43" spans="2:15" x14ac:dyDescent="0.2">
      <c r="B43" s="57" t="s">
        <v>418</v>
      </c>
      <c r="C43" s="14" t="s">
        <v>419</v>
      </c>
      <c r="D43" s="14" t="s">
        <v>161</v>
      </c>
      <c r="E43" s="14" t="s">
        <v>226</v>
      </c>
      <c r="F43" s="21">
        <v>1916</v>
      </c>
      <c r="G43" s="14" t="s">
        <v>420</v>
      </c>
      <c r="H43" s="14" t="s">
        <v>49</v>
      </c>
      <c r="I43" s="23">
        <v>586524</v>
      </c>
      <c r="J43" s="25">
        <v>3035</v>
      </c>
      <c r="K43" s="23">
        <v>0</v>
      </c>
      <c r="L43" s="23">
        <v>17801.003400000001</v>
      </c>
      <c r="M43" s="13">
        <v>7.429341305E-3</v>
      </c>
      <c r="N43" s="13">
        <v>2.9353773736999999E-2</v>
      </c>
      <c r="O43" s="61">
        <v>8.1971229600000008E-3</v>
      </c>
    </row>
    <row r="44" spans="2:15" x14ac:dyDescent="0.2">
      <c r="B44" s="57" t="s">
        <v>421</v>
      </c>
      <c r="C44" s="14" t="s">
        <v>422</v>
      </c>
      <c r="D44" s="14" t="s">
        <v>161</v>
      </c>
      <c r="E44" s="14" t="s">
        <v>226</v>
      </c>
      <c r="F44" s="21">
        <v>259</v>
      </c>
      <c r="G44" s="14" t="s">
        <v>288</v>
      </c>
      <c r="H44" s="14" t="s">
        <v>49</v>
      </c>
      <c r="I44" s="23">
        <v>5847037</v>
      </c>
      <c r="J44" s="25">
        <v>124</v>
      </c>
      <c r="K44" s="23">
        <v>0</v>
      </c>
      <c r="L44" s="23">
        <v>7250.3258800000003</v>
      </c>
      <c r="M44" s="13">
        <v>1.858539595E-3</v>
      </c>
      <c r="N44" s="13">
        <v>1.1955754438E-2</v>
      </c>
      <c r="O44" s="61">
        <v>3.3386776799999998E-3</v>
      </c>
    </row>
    <row r="45" spans="2:15" x14ac:dyDescent="0.2">
      <c r="B45" s="57" t="s">
        <v>423</v>
      </c>
      <c r="C45" s="14" t="s">
        <v>424</v>
      </c>
      <c r="D45" s="14" t="s">
        <v>161</v>
      </c>
      <c r="E45" s="14" t="s">
        <v>226</v>
      </c>
      <c r="F45" s="21">
        <v>1361</v>
      </c>
      <c r="G45" s="14" t="s">
        <v>288</v>
      </c>
      <c r="H45" s="14" t="s">
        <v>49</v>
      </c>
      <c r="I45" s="23">
        <v>39291</v>
      </c>
      <c r="J45" s="25">
        <v>8280</v>
      </c>
      <c r="K45" s="23">
        <v>0</v>
      </c>
      <c r="L45" s="23">
        <v>3253.2948000000001</v>
      </c>
      <c r="M45" s="13">
        <v>3.1448365680000001E-3</v>
      </c>
      <c r="N45" s="13">
        <v>5.3646683450000003E-3</v>
      </c>
      <c r="O45" s="61">
        <v>1.498098556E-3</v>
      </c>
    </row>
    <row r="46" spans="2:15" x14ac:dyDescent="0.2">
      <c r="B46" s="57" t="s">
        <v>425</v>
      </c>
      <c r="C46" s="14" t="s">
        <v>426</v>
      </c>
      <c r="D46" s="14" t="s">
        <v>161</v>
      </c>
      <c r="E46" s="14" t="s">
        <v>226</v>
      </c>
      <c r="F46" s="21">
        <v>1363</v>
      </c>
      <c r="G46" s="14" t="s">
        <v>288</v>
      </c>
      <c r="H46" s="14" t="s">
        <v>49</v>
      </c>
      <c r="I46" s="23">
        <v>39291</v>
      </c>
      <c r="J46" s="25">
        <v>29920</v>
      </c>
      <c r="K46" s="23">
        <v>276.86005999999998</v>
      </c>
      <c r="L46" s="23">
        <v>12032.72726</v>
      </c>
      <c r="M46" s="13">
        <v>3.6914673269999999E-3</v>
      </c>
      <c r="N46" s="13">
        <v>1.9841912587E-2</v>
      </c>
      <c r="O46" s="61">
        <v>5.5409092779999999E-3</v>
      </c>
    </row>
    <row r="47" spans="2:15" x14ac:dyDescent="0.2">
      <c r="B47" s="57" t="s">
        <v>427</v>
      </c>
      <c r="C47" s="14" t="s">
        <v>428</v>
      </c>
      <c r="D47" s="14" t="s">
        <v>161</v>
      </c>
      <c r="E47" s="14" t="s">
        <v>226</v>
      </c>
      <c r="F47" s="21">
        <v>1930</v>
      </c>
      <c r="G47" s="14" t="s">
        <v>288</v>
      </c>
      <c r="H47" s="14" t="s">
        <v>49</v>
      </c>
      <c r="I47" s="23">
        <v>3350000</v>
      </c>
      <c r="J47" s="24">
        <v>295.7</v>
      </c>
      <c r="K47" s="23">
        <v>0</v>
      </c>
      <c r="L47" s="23">
        <v>9905.9500000000007</v>
      </c>
      <c r="M47" s="13">
        <v>3.6541078650000002E-3</v>
      </c>
      <c r="N47" s="13">
        <v>1.6334866547000001E-2</v>
      </c>
      <c r="O47" s="61">
        <v>4.5615569169999998E-3</v>
      </c>
    </row>
    <row r="48" spans="2:15" x14ac:dyDescent="0.2">
      <c r="B48" s="57" t="s">
        <v>429</v>
      </c>
      <c r="C48" s="14" t="s">
        <v>430</v>
      </c>
      <c r="D48" s="14" t="s">
        <v>161</v>
      </c>
      <c r="E48" s="14" t="s">
        <v>226</v>
      </c>
      <c r="F48" s="21">
        <v>1803</v>
      </c>
      <c r="G48" s="14" t="s">
        <v>302</v>
      </c>
      <c r="H48" s="14" t="s">
        <v>49</v>
      </c>
      <c r="I48" s="23">
        <v>673200</v>
      </c>
      <c r="J48" s="25">
        <v>316</v>
      </c>
      <c r="K48" s="23">
        <v>0</v>
      </c>
      <c r="L48" s="23">
        <v>2127.3119999999999</v>
      </c>
      <c r="M48" s="13">
        <v>9.4739727599999998E-4</v>
      </c>
      <c r="N48" s="13">
        <v>3.5079278229999998E-3</v>
      </c>
      <c r="O48" s="61">
        <v>9.7959860099999991E-4</v>
      </c>
    </row>
    <row r="49" spans="2:15" x14ac:dyDescent="0.2">
      <c r="B49" s="57" t="s">
        <v>431</v>
      </c>
      <c r="C49" s="14" t="s">
        <v>432</v>
      </c>
      <c r="D49" s="14" t="s">
        <v>161</v>
      </c>
      <c r="E49" s="14" t="s">
        <v>226</v>
      </c>
      <c r="F49" s="21">
        <v>1831</v>
      </c>
      <c r="G49" s="14" t="s">
        <v>302</v>
      </c>
      <c r="H49" s="14" t="s">
        <v>49</v>
      </c>
      <c r="I49" s="23">
        <v>141620</v>
      </c>
      <c r="J49" s="25">
        <v>9675</v>
      </c>
      <c r="K49" s="23">
        <v>0</v>
      </c>
      <c r="L49" s="23">
        <v>13701.735000000001</v>
      </c>
      <c r="M49" s="13">
        <v>3.9847484470000001E-3</v>
      </c>
      <c r="N49" s="13">
        <v>2.2594098768E-2</v>
      </c>
      <c r="O49" s="61">
        <v>6.3094649239999996E-3</v>
      </c>
    </row>
    <row r="50" spans="2:15" x14ac:dyDescent="0.2">
      <c r="B50" s="57" t="s">
        <v>433</v>
      </c>
      <c r="C50" s="14" t="s">
        <v>434</v>
      </c>
      <c r="D50" s="14" t="s">
        <v>161</v>
      </c>
      <c r="E50" s="14" t="s">
        <v>226</v>
      </c>
      <c r="F50" s="21">
        <v>224</v>
      </c>
      <c r="G50" s="14" t="s">
        <v>275</v>
      </c>
      <c r="H50" s="14" t="s">
        <v>49</v>
      </c>
      <c r="I50" s="23">
        <v>108695</v>
      </c>
      <c r="J50" s="25">
        <v>5850</v>
      </c>
      <c r="K50" s="23">
        <v>0</v>
      </c>
      <c r="L50" s="23">
        <v>6358.6575000000003</v>
      </c>
      <c r="M50" s="13">
        <v>1.375340135E-3</v>
      </c>
      <c r="N50" s="13">
        <v>1.048539733E-2</v>
      </c>
      <c r="O50" s="61">
        <v>2.9280763680000002E-3</v>
      </c>
    </row>
    <row r="51" spans="2:15" x14ac:dyDescent="0.2">
      <c r="B51" s="57" t="s">
        <v>435</v>
      </c>
      <c r="C51" s="14" t="s">
        <v>436</v>
      </c>
      <c r="D51" s="14" t="s">
        <v>161</v>
      </c>
      <c r="E51" s="14" t="s">
        <v>226</v>
      </c>
      <c r="F51" s="21">
        <v>566</v>
      </c>
      <c r="G51" s="14" t="s">
        <v>275</v>
      </c>
      <c r="H51" s="14" t="s">
        <v>49</v>
      </c>
      <c r="I51" s="23">
        <v>10640</v>
      </c>
      <c r="J51" s="25">
        <v>9332</v>
      </c>
      <c r="K51" s="23">
        <v>0</v>
      </c>
      <c r="L51" s="23">
        <v>992.9248</v>
      </c>
      <c r="M51" s="13">
        <v>1.71937337E-4</v>
      </c>
      <c r="N51" s="13">
        <v>1.637328484E-3</v>
      </c>
      <c r="O51" s="61">
        <v>4.5722853299999999E-4</v>
      </c>
    </row>
    <row r="52" spans="2:15" x14ac:dyDescent="0.2">
      <c r="B52" s="57" t="s">
        <v>437</v>
      </c>
      <c r="C52" s="14" t="s">
        <v>438</v>
      </c>
      <c r="D52" s="14" t="s">
        <v>161</v>
      </c>
      <c r="E52" s="14" t="s">
        <v>226</v>
      </c>
      <c r="F52" s="21">
        <v>373</v>
      </c>
      <c r="G52" s="14" t="s">
        <v>237</v>
      </c>
      <c r="H52" s="14" t="s">
        <v>49</v>
      </c>
      <c r="I52" s="23">
        <v>856035</v>
      </c>
      <c r="J52" s="25">
        <v>1040</v>
      </c>
      <c r="K52" s="23">
        <v>0</v>
      </c>
      <c r="L52" s="23">
        <v>8902.7639999999992</v>
      </c>
      <c r="M52" s="13">
        <v>3.1277539129999999E-3</v>
      </c>
      <c r="N52" s="13">
        <v>1.4680617391E-2</v>
      </c>
      <c r="O52" s="61">
        <v>4.0996032389999998E-3</v>
      </c>
    </row>
    <row r="53" spans="2:15" x14ac:dyDescent="0.2">
      <c r="B53" s="57" t="s">
        <v>439</v>
      </c>
      <c r="C53" s="14" t="s">
        <v>440</v>
      </c>
      <c r="D53" s="14" t="s">
        <v>161</v>
      </c>
      <c r="E53" s="14" t="s">
        <v>226</v>
      </c>
      <c r="F53" s="21">
        <v>715</v>
      </c>
      <c r="G53" s="14" t="s">
        <v>237</v>
      </c>
      <c r="H53" s="14" t="s">
        <v>49</v>
      </c>
      <c r="I53" s="23">
        <v>86080</v>
      </c>
      <c r="J53" s="25">
        <v>1488</v>
      </c>
      <c r="K53" s="23">
        <v>0</v>
      </c>
      <c r="L53" s="23">
        <v>1280.8704</v>
      </c>
      <c r="M53" s="13">
        <v>4.0799708699999998E-4</v>
      </c>
      <c r="N53" s="13">
        <v>2.1121494700000001E-3</v>
      </c>
      <c r="O53" s="61">
        <v>5.8982361399999999E-4</v>
      </c>
    </row>
    <row r="54" spans="2:15" x14ac:dyDescent="0.2">
      <c r="B54" s="57" t="s">
        <v>441</v>
      </c>
      <c r="C54" s="14" t="s">
        <v>442</v>
      </c>
      <c r="D54" s="14" t="s">
        <v>161</v>
      </c>
      <c r="E54" s="14" t="s">
        <v>226</v>
      </c>
      <c r="F54" s="21">
        <v>1338</v>
      </c>
      <c r="G54" s="14" t="s">
        <v>237</v>
      </c>
      <c r="H54" s="14" t="s">
        <v>49</v>
      </c>
      <c r="I54" s="23">
        <v>1600</v>
      </c>
      <c r="J54" s="25">
        <v>19150</v>
      </c>
      <c r="K54" s="23">
        <v>0</v>
      </c>
      <c r="L54" s="23">
        <v>306.39999999999998</v>
      </c>
      <c r="M54" s="13">
        <v>1.26546877E-4</v>
      </c>
      <c r="N54" s="13">
        <v>5.0525220800000002E-4</v>
      </c>
      <c r="O54" s="61">
        <v>1.41093084E-4</v>
      </c>
    </row>
    <row r="55" spans="2:15" x14ac:dyDescent="0.2">
      <c r="B55" s="57" t="s">
        <v>443</v>
      </c>
      <c r="C55" s="14" t="s">
        <v>444</v>
      </c>
      <c r="D55" s="14" t="s">
        <v>161</v>
      </c>
      <c r="E55" s="14" t="s">
        <v>226</v>
      </c>
      <c r="F55" s="21">
        <v>1096</v>
      </c>
      <c r="G55" s="14" t="s">
        <v>237</v>
      </c>
      <c r="H55" s="14" t="s">
        <v>49</v>
      </c>
      <c r="I55" s="23">
        <v>12900</v>
      </c>
      <c r="J55" s="25">
        <v>10140</v>
      </c>
      <c r="K55" s="23">
        <v>0</v>
      </c>
      <c r="L55" s="23">
        <v>1308.06</v>
      </c>
      <c r="M55" s="13">
        <v>4.1225175100000002E-4</v>
      </c>
      <c r="N55" s="13">
        <v>2.1569849970000002E-3</v>
      </c>
      <c r="O55" s="61">
        <v>6.0234405899999997E-4</v>
      </c>
    </row>
    <row r="56" spans="2:15" x14ac:dyDescent="0.2">
      <c r="B56" s="57" t="s">
        <v>445</v>
      </c>
      <c r="C56" s="14" t="s">
        <v>446</v>
      </c>
      <c r="D56" s="14" t="s">
        <v>161</v>
      </c>
      <c r="E56" s="14" t="s">
        <v>226</v>
      </c>
      <c r="F56" s="21">
        <v>434</v>
      </c>
      <c r="G56" s="14" t="s">
        <v>237</v>
      </c>
      <c r="H56" s="14" t="s">
        <v>49</v>
      </c>
      <c r="I56" s="23">
        <v>360000</v>
      </c>
      <c r="J56" s="24">
        <v>1042.9274</v>
      </c>
      <c r="K56" s="23">
        <v>0</v>
      </c>
      <c r="L56" s="23">
        <v>3754.5386400000002</v>
      </c>
      <c r="M56" s="13">
        <v>1.1160519519999999E-3</v>
      </c>
      <c r="N56" s="13">
        <v>6.19121716E-3</v>
      </c>
      <c r="O56" s="61">
        <v>1.728914612E-3</v>
      </c>
    </row>
    <row r="57" spans="2:15" x14ac:dyDescent="0.2">
      <c r="B57" s="57" t="s">
        <v>447</v>
      </c>
      <c r="C57" s="14" t="s">
        <v>448</v>
      </c>
      <c r="D57" s="14" t="s">
        <v>161</v>
      </c>
      <c r="E57" s="14" t="s">
        <v>226</v>
      </c>
      <c r="F57" s="21">
        <v>763</v>
      </c>
      <c r="G57" s="14" t="s">
        <v>242</v>
      </c>
      <c r="H57" s="14" t="s">
        <v>49</v>
      </c>
      <c r="I57" s="23">
        <v>8000</v>
      </c>
      <c r="J57" s="25">
        <v>16000</v>
      </c>
      <c r="K57" s="23">
        <v>0</v>
      </c>
      <c r="L57" s="23">
        <v>1280</v>
      </c>
      <c r="M57" s="13">
        <v>2.2565315299999999E-4</v>
      </c>
      <c r="N57" s="13">
        <v>2.1107141850000002E-3</v>
      </c>
      <c r="O57" s="61">
        <v>5.8942280599999996E-4</v>
      </c>
    </row>
    <row r="58" spans="2:15" x14ac:dyDescent="0.2">
      <c r="B58" s="57" t="s">
        <v>449</v>
      </c>
      <c r="C58" s="14" t="s">
        <v>450</v>
      </c>
      <c r="D58" s="14" t="s">
        <v>161</v>
      </c>
      <c r="E58" s="14" t="s">
        <v>226</v>
      </c>
      <c r="F58" s="21">
        <v>232</v>
      </c>
      <c r="G58" s="14" t="s">
        <v>328</v>
      </c>
      <c r="H58" s="14" t="s">
        <v>49</v>
      </c>
      <c r="I58" s="23">
        <v>715068</v>
      </c>
      <c r="J58" s="24">
        <v>150.69999999999999</v>
      </c>
      <c r="K58" s="23">
        <v>0</v>
      </c>
      <c r="L58" s="23">
        <v>1077.6074799999999</v>
      </c>
      <c r="M58" s="13">
        <v>2.7603932100000002E-4</v>
      </c>
      <c r="N58" s="13">
        <v>1.7769698390000001E-3</v>
      </c>
      <c r="O58" s="61">
        <v>4.9622376900000003E-4</v>
      </c>
    </row>
    <row r="59" spans="2:15" x14ac:dyDescent="0.2">
      <c r="B59" s="57" t="s">
        <v>451</v>
      </c>
      <c r="C59" s="14" t="s">
        <v>452</v>
      </c>
      <c r="D59" s="14" t="s">
        <v>161</v>
      </c>
      <c r="E59" s="14" t="s">
        <v>226</v>
      </c>
      <c r="F59" s="21">
        <v>1688</v>
      </c>
      <c r="G59" s="14" t="s">
        <v>328</v>
      </c>
      <c r="H59" s="14" t="s">
        <v>49</v>
      </c>
      <c r="I59" s="23">
        <v>46059</v>
      </c>
      <c r="J59" s="25">
        <v>3253</v>
      </c>
      <c r="K59" s="23">
        <v>0</v>
      </c>
      <c r="L59" s="23">
        <v>1498.29927</v>
      </c>
      <c r="M59" s="13">
        <v>4.8917888000000001E-4</v>
      </c>
      <c r="N59" s="13">
        <v>2.4706886889999998E-3</v>
      </c>
      <c r="O59" s="61">
        <v>6.8994668800000005E-4</v>
      </c>
    </row>
    <row r="60" spans="2:15" x14ac:dyDescent="0.2">
      <c r="B60" s="57" t="s">
        <v>453</v>
      </c>
      <c r="C60" s="14" t="s">
        <v>454</v>
      </c>
      <c r="D60" s="14" t="s">
        <v>161</v>
      </c>
      <c r="E60" s="14" t="s">
        <v>226</v>
      </c>
      <c r="F60" s="21">
        <v>394</v>
      </c>
      <c r="G60" s="14" t="s">
        <v>328</v>
      </c>
      <c r="H60" s="14" t="s">
        <v>49</v>
      </c>
      <c r="I60" s="23">
        <v>315390</v>
      </c>
      <c r="J60" s="24">
        <v>299.60000000000002</v>
      </c>
      <c r="K60" s="23">
        <v>0</v>
      </c>
      <c r="L60" s="23">
        <v>944.90844000000004</v>
      </c>
      <c r="M60" s="13">
        <v>2.80628256E-4</v>
      </c>
      <c r="N60" s="13">
        <v>1.5581497239999999E-3</v>
      </c>
      <c r="O60" s="61">
        <v>4.3511764399999998E-4</v>
      </c>
    </row>
    <row r="61" spans="2:15" x14ac:dyDescent="0.2">
      <c r="B61" s="57" t="s">
        <v>455</v>
      </c>
      <c r="C61" s="14" t="s">
        <v>456</v>
      </c>
      <c r="D61" s="14" t="s">
        <v>161</v>
      </c>
      <c r="E61" s="14" t="s">
        <v>226</v>
      </c>
      <c r="F61" s="21">
        <v>1036</v>
      </c>
      <c r="G61" s="14" t="s">
        <v>308</v>
      </c>
      <c r="H61" s="14" t="s">
        <v>49</v>
      </c>
      <c r="I61" s="23">
        <v>131300</v>
      </c>
      <c r="J61" s="25">
        <v>6944</v>
      </c>
      <c r="K61" s="23">
        <v>0</v>
      </c>
      <c r="L61" s="23">
        <v>9117.4719999999998</v>
      </c>
      <c r="M61" s="13">
        <v>7.5992160709999999E-3</v>
      </c>
      <c r="N61" s="13">
        <v>1.5034669907E-2</v>
      </c>
      <c r="O61" s="61">
        <v>4.1984733890000001E-3</v>
      </c>
    </row>
    <row r="62" spans="2:15" x14ac:dyDescent="0.2">
      <c r="B62" s="57" t="s">
        <v>457</v>
      </c>
      <c r="C62" s="14" t="s">
        <v>458</v>
      </c>
      <c r="D62" s="14" t="s">
        <v>161</v>
      </c>
      <c r="E62" s="14" t="s">
        <v>226</v>
      </c>
      <c r="F62" s="21">
        <v>1621</v>
      </c>
      <c r="G62" s="14" t="s">
        <v>308</v>
      </c>
      <c r="H62" s="14" t="s">
        <v>49</v>
      </c>
      <c r="I62" s="23">
        <v>3000</v>
      </c>
      <c r="J62" s="25">
        <v>39900</v>
      </c>
      <c r="K62" s="23">
        <v>0</v>
      </c>
      <c r="L62" s="23">
        <v>1197</v>
      </c>
      <c r="M62" s="13">
        <v>1.8261240099999999E-4</v>
      </c>
      <c r="N62" s="13">
        <v>1.9738475619999999E-3</v>
      </c>
      <c r="O62" s="61">
        <v>5.5120242100000004E-4</v>
      </c>
    </row>
    <row r="63" spans="2:15" x14ac:dyDescent="0.2">
      <c r="B63" s="57" t="s">
        <v>459</v>
      </c>
      <c r="C63" s="14" t="s">
        <v>460</v>
      </c>
      <c r="D63" s="14" t="s">
        <v>161</v>
      </c>
      <c r="E63" s="14" t="s">
        <v>226</v>
      </c>
      <c r="F63" s="21">
        <v>829</v>
      </c>
      <c r="G63" s="14" t="s">
        <v>461</v>
      </c>
      <c r="H63" s="14" t="s">
        <v>49</v>
      </c>
      <c r="I63" s="23">
        <v>14200</v>
      </c>
      <c r="J63" s="25">
        <v>2333</v>
      </c>
      <c r="K63" s="23">
        <v>0</v>
      </c>
      <c r="L63" s="23">
        <v>331.286</v>
      </c>
      <c r="M63" s="13">
        <v>1.46428044E-4</v>
      </c>
      <c r="N63" s="13">
        <v>5.4628910800000004E-4</v>
      </c>
      <c r="O63" s="61">
        <v>1.52552753E-4</v>
      </c>
    </row>
    <row r="64" spans="2:15" x14ac:dyDescent="0.2">
      <c r="B64" s="57" t="s">
        <v>462</v>
      </c>
      <c r="C64" s="14" t="s">
        <v>463</v>
      </c>
      <c r="D64" s="14" t="s">
        <v>161</v>
      </c>
      <c r="E64" s="14" t="s">
        <v>226</v>
      </c>
      <c r="F64" s="21">
        <v>1585</v>
      </c>
      <c r="G64" s="14" t="s">
        <v>461</v>
      </c>
      <c r="H64" s="14" t="s">
        <v>49</v>
      </c>
      <c r="I64" s="23">
        <v>34730</v>
      </c>
      <c r="J64" s="25">
        <v>1562</v>
      </c>
      <c r="K64" s="23">
        <v>0</v>
      </c>
      <c r="L64" s="23">
        <v>542.48260000000005</v>
      </c>
      <c r="M64" s="13">
        <v>3.7970371700000001E-4</v>
      </c>
      <c r="N64" s="13">
        <v>8.9455134199999998E-4</v>
      </c>
      <c r="O64" s="61">
        <v>2.4980595000000002E-4</v>
      </c>
    </row>
    <row r="65" spans="2:15" x14ac:dyDescent="0.2">
      <c r="B65" s="57" t="s">
        <v>464</v>
      </c>
      <c r="C65" s="14" t="s">
        <v>465</v>
      </c>
      <c r="D65" s="14" t="s">
        <v>161</v>
      </c>
      <c r="E65" s="14" t="s">
        <v>226</v>
      </c>
      <c r="F65" s="21">
        <v>1616</v>
      </c>
      <c r="G65" s="14" t="s">
        <v>315</v>
      </c>
      <c r="H65" s="14" t="s">
        <v>49</v>
      </c>
      <c r="I65" s="23">
        <v>268471</v>
      </c>
      <c r="J65" s="25">
        <v>1064</v>
      </c>
      <c r="K65" s="23">
        <v>0</v>
      </c>
      <c r="L65" s="23">
        <v>2856.5314400000002</v>
      </c>
      <c r="M65" s="13">
        <v>2.1460508330000002E-3</v>
      </c>
      <c r="N65" s="13">
        <v>4.7104073669999996E-3</v>
      </c>
      <c r="O65" s="61">
        <v>1.315394358E-3</v>
      </c>
    </row>
    <row r="66" spans="2:15" x14ac:dyDescent="0.2">
      <c r="B66" s="57" t="s">
        <v>466</v>
      </c>
      <c r="C66" s="14" t="s">
        <v>467</v>
      </c>
      <c r="D66" s="14" t="s">
        <v>161</v>
      </c>
      <c r="E66" s="14" t="s">
        <v>226</v>
      </c>
      <c r="F66" s="21">
        <v>126</v>
      </c>
      <c r="G66" s="14" t="s">
        <v>292</v>
      </c>
      <c r="H66" s="14" t="s">
        <v>49</v>
      </c>
      <c r="I66" s="23">
        <v>779</v>
      </c>
      <c r="J66" s="25">
        <v>-1210</v>
      </c>
      <c r="K66" s="23">
        <v>0</v>
      </c>
      <c r="L66" s="23">
        <v>-9.4259000000000004</v>
      </c>
      <c r="M66" s="13">
        <v>4.1847751755053902E-6</v>
      </c>
      <c r="N66" s="13">
        <v>-1.5543266278689399E-5</v>
      </c>
      <c r="O66" s="61">
        <v>-4.3405003402097196E-6</v>
      </c>
    </row>
    <row r="67" spans="2:15" x14ac:dyDescent="0.2">
      <c r="B67" s="57" t="s">
        <v>468</v>
      </c>
      <c r="C67" s="14" t="s">
        <v>469</v>
      </c>
      <c r="D67" s="14" t="s">
        <v>161</v>
      </c>
      <c r="E67" s="14" t="s">
        <v>226</v>
      </c>
      <c r="F67" s="21">
        <v>1060</v>
      </c>
      <c r="G67" s="14" t="s">
        <v>292</v>
      </c>
      <c r="H67" s="14" t="s">
        <v>49</v>
      </c>
      <c r="I67" s="23">
        <v>82610</v>
      </c>
      <c r="J67" s="25">
        <v>5400</v>
      </c>
      <c r="K67" s="23">
        <v>0</v>
      </c>
      <c r="L67" s="23">
        <v>4460.9399999999996</v>
      </c>
      <c r="M67" s="13">
        <v>1.1175168449999999E-3</v>
      </c>
      <c r="N67" s="13">
        <v>7.3560697940000001E-3</v>
      </c>
      <c r="O67" s="61">
        <v>2.0542029499999999E-3</v>
      </c>
    </row>
    <row r="68" spans="2:15" x14ac:dyDescent="0.2">
      <c r="B68" s="57" t="s">
        <v>470</v>
      </c>
      <c r="C68" s="14" t="s">
        <v>471</v>
      </c>
      <c r="D68" s="14" t="s">
        <v>161</v>
      </c>
      <c r="E68" s="14" t="s">
        <v>226</v>
      </c>
      <c r="F68" s="21">
        <v>416</v>
      </c>
      <c r="G68" s="14" t="s">
        <v>227</v>
      </c>
      <c r="H68" s="14" t="s">
        <v>49</v>
      </c>
      <c r="I68" s="23">
        <v>15900</v>
      </c>
      <c r="J68" s="25">
        <v>15730</v>
      </c>
      <c r="K68" s="23">
        <v>0</v>
      </c>
      <c r="L68" s="23">
        <v>2501.0700000000002</v>
      </c>
      <c r="M68" s="13">
        <v>8.9741183000000002E-4</v>
      </c>
      <c r="N68" s="13">
        <v>4.1242530669999998E-3</v>
      </c>
      <c r="O68" s="61">
        <v>1.15170914E-3</v>
      </c>
    </row>
    <row r="69" spans="2:15" x14ac:dyDescent="0.2">
      <c r="B69" s="57" t="s">
        <v>472</v>
      </c>
      <c r="C69" s="14" t="s">
        <v>473</v>
      </c>
      <c r="D69" s="14" t="s">
        <v>161</v>
      </c>
      <c r="E69" s="14" t="s">
        <v>226</v>
      </c>
      <c r="F69" s="21">
        <v>613</v>
      </c>
      <c r="G69" s="14" t="s">
        <v>227</v>
      </c>
      <c r="H69" s="14" t="s">
        <v>49</v>
      </c>
      <c r="I69" s="23">
        <v>3970</v>
      </c>
      <c r="J69" s="25">
        <v>76070</v>
      </c>
      <c r="K69" s="23">
        <v>0</v>
      </c>
      <c r="L69" s="23">
        <v>3019.9789999999998</v>
      </c>
      <c r="M69" s="13">
        <v>7.5753238999999996E-4</v>
      </c>
      <c r="N69" s="13">
        <v>4.9799316510000004E-3</v>
      </c>
      <c r="O69" s="61">
        <v>1.390659764E-3</v>
      </c>
    </row>
    <row r="70" spans="2:15" x14ac:dyDescent="0.2">
      <c r="B70" s="57" t="s">
        <v>474</v>
      </c>
      <c r="C70" s="14" t="s">
        <v>475</v>
      </c>
      <c r="D70" s="14" t="s">
        <v>161</v>
      </c>
      <c r="E70" s="14" t="s">
        <v>226</v>
      </c>
      <c r="F70" s="21">
        <v>1450</v>
      </c>
      <c r="G70" s="14" t="s">
        <v>227</v>
      </c>
      <c r="H70" s="14" t="s">
        <v>49</v>
      </c>
      <c r="I70" s="23">
        <v>4500</v>
      </c>
      <c r="J70" s="25">
        <v>8550</v>
      </c>
      <c r="K70" s="23">
        <v>0</v>
      </c>
      <c r="L70" s="23">
        <v>384.75</v>
      </c>
      <c r="M70" s="13">
        <v>1.2294731900000001E-4</v>
      </c>
      <c r="N70" s="13">
        <v>6.3445100199999995E-4</v>
      </c>
      <c r="O70" s="61">
        <v>1.7717220600000001E-4</v>
      </c>
    </row>
    <row r="71" spans="2:15" x14ac:dyDescent="0.2">
      <c r="B71" s="57" t="s">
        <v>476</v>
      </c>
      <c r="C71" s="14" t="s">
        <v>477</v>
      </c>
      <c r="D71" s="14" t="s">
        <v>161</v>
      </c>
      <c r="E71" s="14" t="s">
        <v>226</v>
      </c>
      <c r="F71" s="21">
        <v>1514</v>
      </c>
      <c r="G71" s="14" t="s">
        <v>227</v>
      </c>
      <c r="H71" s="14" t="s">
        <v>49</v>
      </c>
      <c r="I71" s="23">
        <v>82818</v>
      </c>
      <c r="J71" s="24">
        <v>857.8</v>
      </c>
      <c r="K71" s="23">
        <v>0</v>
      </c>
      <c r="L71" s="23">
        <v>710.41279999999995</v>
      </c>
      <c r="M71" s="13">
        <v>3.7678242400000003E-4</v>
      </c>
      <c r="N71" s="13">
        <v>1.1714674790000001E-3</v>
      </c>
      <c r="O71" s="61">
        <v>3.2713555200000001E-4</v>
      </c>
    </row>
    <row r="72" spans="2:15" x14ac:dyDescent="0.2">
      <c r="B72" s="57" t="s">
        <v>478</v>
      </c>
      <c r="C72" s="14" t="s">
        <v>479</v>
      </c>
      <c r="D72" s="14" t="s">
        <v>161</v>
      </c>
      <c r="E72" s="14" t="s">
        <v>226</v>
      </c>
      <c r="F72" s="21">
        <v>1349</v>
      </c>
      <c r="G72" s="14" t="s">
        <v>227</v>
      </c>
      <c r="H72" s="14" t="s">
        <v>49</v>
      </c>
      <c r="I72" s="23">
        <v>3500</v>
      </c>
      <c r="J72" s="25">
        <v>23770</v>
      </c>
      <c r="K72" s="23">
        <v>28.69049</v>
      </c>
      <c r="L72" s="23">
        <v>860.64049</v>
      </c>
      <c r="M72" s="13">
        <v>2.8690492900000002E-4</v>
      </c>
      <c r="N72" s="13">
        <v>1.4191922579999999E-3</v>
      </c>
      <c r="O72" s="61">
        <v>3.96313385E-4</v>
      </c>
    </row>
    <row r="73" spans="2:15" x14ac:dyDescent="0.2">
      <c r="B73" s="57" t="s">
        <v>480</v>
      </c>
      <c r="C73" s="14" t="s">
        <v>481</v>
      </c>
      <c r="D73" s="14" t="s">
        <v>161</v>
      </c>
      <c r="E73" s="14" t="s">
        <v>226</v>
      </c>
      <c r="F73" s="21">
        <v>1357</v>
      </c>
      <c r="G73" s="14" t="s">
        <v>227</v>
      </c>
      <c r="H73" s="14" t="s">
        <v>49</v>
      </c>
      <c r="I73" s="23">
        <v>276433</v>
      </c>
      <c r="J73" s="25">
        <v>1700</v>
      </c>
      <c r="K73" s="23">
        <v>0</v>
      </c>
      <c r="L73" s="23">
        <v>4699.3609999999999</v>
      </c>
      <c r="M73" s="13">
        <v>1.4223435449999999E-3</v>
      </c>
      <c r="N73" s="13">
        <v>7.7492249399999996E-3</v>
      </c>
      <c r="O73" s="61">
        <v>2.1639926180000001E-3</v>
      </c>
    </row>
    <row r="74" spans="2:15" x14ac:dyDescent="0.2">
      <c r="B74" s="57" t="s">
        <v>482</v>
      </c>
      <c r="C74" s="14" t="s">
        <v>483</v>
      </c>
      <c r="D74" s="14" t="s">
        <v>161</v>
      </c>
      <c r="E74" s="14" t="s">
        <v>226</v>
      </c>
      <c r="F74" s="21">
        <v>1212</v>
      </c>
      <c r="G74" s="14" t="s">
        <v>484</v>
      </c>
      <c r="H74" s="14" t="s">
        <v>49</v>
      </c>
      <c r="I74" s="23">
        <v>4250</v>
      </c>
      <c r="J74" s="25">
        <v>4109</v>
      </c>
      <c r="K74" s="23">
        <v>0</v>
      </c>
      <c r="L74" s="23">
        <v>174.63249999999999</v>
      </c>
      <c r="M74" s="13">
        <v>3.8738258285796702E-5</v>
      </c>
      <c r="N74" s="13">
        <v>2.8796819900000001E-4</v>
      </c>
      <c r="O74" s="61">
        <v>8.0415920565853101E-5</v>
      </c>
    </row>
    <row r="75" spans="2:15" x14ac:dyDescent="0.2">
      <c r="B75" s="57" t="s">
        <v>485</v>
      </c>
      <c r="C75" s="14" t="s">
        <v>486</v>
      </c>
      <c r="D75" s="14" t="s">
        <v>161</v>
      </c>
      <c r="E75" s="14" t="s">
        <v>226</v>
      </c>
      <c r="F75" s="21">
        <v>1786</v>
      </c>
      <c r="G75" s="14" t="s">
        <v>487</v>
      </c>
      <c r="H75" s="14" t="s">
        <v>49</v>
      </c>
      <c r="I75" s="23">
        <v>4763</v>
      </c>
      <c r="J75" s="25">
        <v>15690</v>
      </c>
      <c r="K75" s="23">
        <v>0</v>
      </c>
      <c r="L75" s="23">
        <v>747.31470000000002</v>
      </c>
      <c r="M75" s="13">
        <v>3.2875800799999998E-4</v>
      </c>
      <c r="N75" s="13">
        <v>1.232318545E-3</v>
      </c>
      <c r="O75" s="61">
        <v>3.4412838100000002E-4</v>
      </c>
    </row>
    <row r="76" spans="2:15" x14ac:dyDescent="0.2">
      <c r="B76" s="57" t="s">
        <v>488</v>
      </c>
      <c r="C76" s="14" t="s">
        <v>489</v>
      </c>
      <c r="D76" s="14" t="s">
        <v>161</v>
      </c>
      <c r="E76" s="14" t="s">
        <v>226</v>
      </c>
      <c r="F76" s="21">
        <v>1908</v>
      </c>
      <c r="G76" s="14" t="s">
        <v>487</v>
      </c>
      <c r="H76" s="14" t="s">
        <v>49</v>
      </c>
      <c r="I76" s="23">
        <v>186125</v>
      </c>
      <c r="J76" s="25">
        <v>7154</v>
      </c>
      <c r="K76" s="23">
        <v>0</v>
      </c>
      <c r="L76" s="23">
        <v>13315.3825</v>
      </c>
      <c r="M76" s="13">
        <v>3.8421505619999998E-3</v>
      </c>
      <c r="N76" s="13">
        <v>2.1957005251E-2</v>
      </c>
      <c r="O76" s="61">
        <v>6.1315547869999999E-3</v>
      </c>
    </row>
    <row r="77" spans="2:15" x14ac:dyDescent="0.2">
      <c r="B77" s="57" t="s">
        <v>490</v>
      </c>
      <c r="C77" s="14" t="s">
        <v>491</v>
      </c>
      <c r="D77" s="14" t="s">
        <v>161</v>
      </c>
      <c r="E77" s="14" t="s">
        <v>226</v>
      </c>
      <c r="F77" s="21">
        <v>1445</v>
      </c>
      <c r="G77" s="14" t="s">
        <v>487</v>
      </c>
      <c r="H77" s="14" t="s">
        <v>49</v>
      </c>
      <c r="I77" s="23">
        <v>9700</v>
      </c>
      <c r="J77" s="25">
        <v>20210</v>
      </c>
      <c r="K77" s="23">
        <v>0</v>
      </c>
      <c r="L77" s="23">
        <v>1960.37</v>
      </c>
      <c r="M77" s="13">
        <v>7.04144427E-4</v>
      </c>
      <c r="N77" s="13">
        <v>3.232641224E-3</v>
      </c>
      <c r="O77" s="61">
        <v>9.0272405300000004E-4</v>
      </c>
    </row>
    <row r="78" spans="2:15" x14ac:dyDescent="0.2">
      <c r="B78" s="57" t="s">
        <v>492</v>
      </c>
      <c r="C78" s="14" t="s">
        <v>493</v>
      </c>
      <c r="D78" s="14" t="s">
        <v>161</v>
      </c>
      <c r="E78" s="14" t="s">
        <v>226</v>
      </c>
      <c r="F78" s="21">
        <v>777</v>
      </c>
      <c r="G78" s="14" t="s">
        <v>487</v>
      </c>
      <c r="H78" s="14" t="s">
        <v>49</v>
      </c>
      <c r="I78" s="23">
        <v>141071</v>
      </c>
      <c r="J78" s="25">
        <v>1709</v>
      </c>
      <c r="K78" s="23">
        <v>0</v>
      </c>
      <c r="L78" s="23">
        <v>2410.9033899999999</v>
      </c>
      <c r="M78" s="13">
        <v>5.3100966599999998E-4</v>
      </c>
      <c r="N78" s="13">
        <v>3.9755687369999997E-3</v>
      </c>
      <c r="O78" s="61">
        <v>1.1101886269999999E-3</v>
      </c>
    </row>
    <row r="79" spans="2:15" x14ac:dyDescent="0.2">
      <c r="B79" s="57" t="s">
        <v>494</v>
      </c>
      <c r="C79" s="14" t="s">
        <v>495</v>
      </c>
      <c r="D79" s="14" t="s">
        <v>161</v>
      </c>
      <c r="E79" s="14" t="s">
        <v>226</v>
      </c>
      <c r="F79" s="21">
        <v>161</v>
      </c>
      <c r="G79" s="14" t="s">
        <v>283</v>
      </c>
      <c r="H79" s="14" t="s">
        <v>49</v>
      </c>
      <c r="I79" s="23">
        <v>232787</v>
      </c>
      <c r="J79" s="25">
        <v>4651</v>
      </c>
      <c r="K79" s="23">
        <v>0</v>
      </c>
      <c r="L79" s="23">
        <v>10826.92337</v>
      </c>
      <c r="M79" s="13">
        <v>3.2548640769999998E-3</v>
      </c>
      <c r="N79" s="13">
        <v>1.7853547450999999E-2</v>
      </c>
      <c r="O79" s="61">
        <v>4.985652783E-3</v>
      </c>
    </row>
    <row r="80" spans="2:15" x14ac:dyDescent="0.2">
      <c r="B80" s="57" t="s">
        <v>496</v>
      </c>
      <c r="C80" s="14" t="s">
        <v>497</v>
      </c>
      <c r="D80" s="14" t="s">
        <v>161</v>
      </c>
      <c r="E80" s="14" t="s">
        <v>226</v>
      </c>
      <c r="F80" s="21">
        <v>1110</v>
      </c>
      <c r="G80" s="14" t="s">
        <v>283</v>
      </c>
      <c r="H80" s="14" t="s">
        <v>49</v>
      </c>
      <c r="I80" s="23">
        <v>5540</v>
      </c>
      <c r="J80" s="25">
        <v>19210</v>
      </c>
      <c r="K80" s="23">
        <v>0</v>
      </c>
      <c r="L80" s="23">
        <v>1064.2339999999999</v>
      </c>
      <c r="M80" s="13">
        <v>2.35409667E-4</v>
      </c>
      <c r="N80" s="13">
        <v>1.754917031E-3</v>
      </c>
      <c r="O80" s="61">
        <v>4.9006546200000003E-4</v>
      </c>
    </row>
    <row r="81" spans="2:15" x14ac:dyDescent="0.2">
      <c r="B81" s="57" t="s">
        <v>498</v>
      </c>
      <c r="C81" s="14" t="s">
        <v>499</v>
      </c>
      <c r="D81" s="14" t="s">
        <v>161</v>
      </c>
      <c r="E81" s="14" t="s">
        <v>226</v>
      </c>
      <c r="F81" s="21">
        <v>445</v>
      </c>
      <c r="G81" s="14" t="s">
        <v>283</v>
      </c>
      <c r="H81" s="14" t="s">
        <v>49</v>
      </c>
      <c r="I81" s="23">
        <v>10850</v>
      </c>
      <c r="J81" s="25">
        <v>6799</v>
      </c>
      <c r="K81" s="23">
        <v>0</v>
      </c>
      <c r="L81" s="23">
        <v>737.69150000000002</v>
      </c>
      <c r="M81" s="13">
        <v>1.7080675999999999E-4</v>
      </c>
      <c r="N81" s="13">
        <v>1.2164499320000001E-3</v>
      </c>
      <c r="O81" s="61">
        <v>3.3969702599999997E-4</v>
      </c>
    </row>
    <row r="82" spans="2:15" x14ac:dyDescent="0.2">
      <c r="B82" s="57" t="s">
        <v>500</v>
      </c>
      <c r="C82" s="14" t="s">
        <v>501</v>
      </c>
      <c r="D82" s="14" t="s">
        <v>161</v>
      </c>
      <c r="E82" s="14" t="s">
        <v>226</v>
      </c>
      <c r="F82" s="21">
        <v>256</v>
      </c>
      <c r="G82" s="14" t="s">
        <v>283</v>
      </c>
      <c r="H82" s="14" t="s">
        <v>49</v>
      </c>
      <c r="I82" s="23">
        <v>12910</v>
      </c>
      <c r="J82" s="25">
        <v>24050</v>
      </c>
      <c r="K82" s="23">
        <v>0</v>
      </c>
      <c r="L82" s="23">
        <v>3104.855</v>
      </c>
      <c r="M82" s="13">
        <v>8.4199311099999996E-4</v>
      </c>
      <c r="N82" s="13">
        <v>5.1198917890000004E-3</v>
      </c>
      <c r="O82" s="61">
        <v>1.4297440220000001E-3</v>
      </c>
    </row>
    <row r="83" spans="2:15" x14ac:dyDescent="0.2">
      <c r="B83" s="57" t="s">
        <v>502</v>
      </c>
      <c r="C83" s="14" t="s">
        <v>503</v>
      </c>
      <c r="D83" s="14" t="s">
        <v>161</v>
      </c>
      <c r="E83" s="14" t="s">
        <v>226</v>
      </c>
      <c r="F83" s="21">
        <v>2367</v>
      </c>
      <c r="G83" s="14" t="s">
        <v>269</v>
      </c>
      <c r="H83" s="14" t="s">
        <v>49</v>
      </c>
      <c r="I83" s="23">
        <v>85604</v>
      </c>
      <c r="J83" s="24">
        <v>509.6</v>
      </c>
      <c r="K83" s="23">
        <v>0</v>
      </c>
      <c r="L83" s="23">
        <v>436.23797999999999</v>
      </c>
      <c r="M83" s="13">
        <v>4.3330263000000002E-4</v>
      </c>
      <c r="N83" s="13">
        <v>7.1935444700000001E-4</v>
      </c>
      <c r="O83" s="61">
        <v>2.0088172999999999E-4</v>
      </c>
    </row>
    <row r="84" spans="2:15" x14ac:dyDescent="0.2">
      <c r="B84" s="57" t="s">
        <v>504</v>
      </c>
      <c r="C84" s="14" t="s">
        <v>505</v>
      </c>
      <c r="D84" s="14" t="s">
        <v>161</v>
      </c>
      <c r="E84" s="14" t="s">
        <v>226</v>
      </c>
      <c r="F84" s="21">
        <v>2026</v>
      </c>
      <c r="G84" s="14" t="s">
        <v>414</v>
      </c>
      <c r="H84" s="14" t="s">
        <v>49</v>
      </c>
      <c r="I84" s="23">
        <v>3500</v>
      </c>
      <c r="J84" s="25">
        <v>3514</v>
      </c>
      <c r="K84" s="23">
        <v>0</v>
      </c>
      <c r="L84" s="23">
        <v>122.99</v>
      </c>
      <c r="M84" s="13">
        <v>7.1293179860165603E-5</v>
      </c>
      <c r="N84" s="13">
        <v>2.02809951E-4</v>
      </c>
      <c r="O84" s="61">
        <v>5.6635242983947798E-5</v>
      </c>
    </row>
    <row r="85" spans="2:15" x14ac:dyDescent="0.2">
      <c r="B85" s="57" t="s">
        <v>506</v>
      </c>
      <c r="C85" s="14" t="s">
        <v>507</v>
      </c>
      <c r="D85" s="14" t="s">
        <v>161</v>
      </c>
      <c r="E85" s="14" t="s">
        <v>226</v>
      </c>
      <c r="F85" s="21">
        <v>2066</v>
      </c>
      <c r="G85" s="14" t="s">
        <v>278</v>
      </c>
      <c r="H85" s="14" t="s">
        <v>49</v>
      </c>
      <c r="I85" s="23">
        <v>533409</v>
      </c>
      <c r="J85" s="25">
        <v>1494</v>
      </c>
      <c r="K85" s="23">
        <v>0</v>
      </c>
      <c r="L85" s="23">
        <v>7969.1304600000003</v>
      </c>
      <c r="M85" s="13">
        <v>3.2261886220000002E-3</v>
      </c>
      <c r="N85" s="13">
        <v>1.3141059925E-2</v>
      </c>
      <c r="O85" s="61">
        <v>3.6696775340000001E-3</v>
      </c>
    </row>
    <row r="86" spans="2:15" x14ac:dyDescent="0.2">
      <c r="B86" s="57" t="s">
        <v>508</v>
      </c>
      <c r="C86" s="14" t="s">
        <v>509</v>
      </c>
      <c r="D86" s="14" t="s">
        <v>161</v>
      </c>
      <c r="E86" s="14" t="s">
        <v>226</v>
      </c>
      <c r="F86" s="21">
        <v>2095</v>
      </c>
      <c r="G86" s="14" t="s">
        <v>278</v>
      </c>
      <c r="H86" s="14" t="s">
        <v>49</v>
      </c>
      <c r="I86" s="23">
        <v>323940</v>
      </c>
      <c r="J86" s="25">
        <v>1798</v>
      </c>
      <c r="K86" s="23">
        <v>0</v>
      </c>
      <c r="L86" s="23">
        <v>5824.4412000000002</v>
      </c>
      <c r="M86" s="13">
        <v>1.7392342750000001E-3</v>
      </c>
      <c r="N86" s="13">
        <v>9.6044770780000007E-3</v>
      </c>
      <c r="O86" s="61">
        <v>2.682076938E-3</v>
      </c>
    </row>
    <row r="87" spans="2:15" x14ac:dyDescent="0.2">
      <c r="B87" s="56" t="s">
        <v>510</v>
      </c>
      <c r="C87" s="53" t="s">
        <v>1312</v>
      </c>
      <c r="D87" s="53" t="s">
        <v>1312</v>
      </c>
      <c r="E87" s="53" t="s">
        <v>1312</v>
      </c>
      <c r="F87" s="53" t="s">
        <v>1312</v>
      </c>
      <c r="G87" s="53" t="s">
        <v>1312</v>
      </c>
      <c r="H87" s="53" t="s">
        <v>1312</v>
      </c>
      <c r="I87" s="53" t="s">
        <v>1312</v>
      </c>
      <c r="J87" s="53" t="s">
        <v>1312</v>
      </c>
      <c r="K87" s="53" t="s">
        <v>1312</v>
      </c>
      <c r="L87" s="22">
        <v>95908.063110000003</v>
      </c>
      <c r="M87" s="53" t="s">
        <v>1312</v>
      </c>
      <c r="N87" s="20">
        <v>0.158151960363</v>
      </c>
      <c r="O87" s="60">
        <v>4.4164374813E-2</v>
      </c>
    </row>
    <row r="88" spans="2:15" x14ac:dyDescent="0.2">
      <c r="B88" s="57" t="s">
        <v>511</v>
      </c>
      <c r="C88" s="14" t="s">
        <v>512</v>
      </c>
      <c r="D88" s="14" t="s">
        <v>161</v>
      </c>
      <c r="E88" s="14" t="s">
        <v>226</v>
      </c>
      <c r="F88" s="21">
        <v>424</v>
      </c>
      <c r="G88" s="14" t="s">
        <v>420</v>
      </c>
      <c r="H88" s="14" t="s">
        <v>49</v>
      </c>
      <c r="I88" s="23">
        <v>20545.22</v>
      </c>
      <c r="J88" s="24">
        <v>775.4</v>
      </c>
      <c r="K88" s="23">
        <v>0</v>
      </c>
      <c r="L88" s="23">
        <v>159.30763999999999</v>
      </c>
      <c r="M88" s="13">
        <v>1.2728465612000001E-2</v>
      </c>
      <c r="N88" s="13">
        <v>2.6269757399999998E-4</v>
      </c>
      <c r="O88" s="61">
        <v>7.33590283811634E-5</v>
      </c>
    </row>
    <row r="89" spans="2:15" x14ac:dyDescent="0.2">
      <c r="B89" s="57" t="s">
        <v>513</v>
      </c>
      <c r="C89" s="14" t="s">
        <v>514</v>
      </c>
      <c r="D89" s="14" t="s">
        <v>161</v>
      </c>
      <c r="E89" s="14" t="s">
        <v>226</v>
      </c>
      <c r="F89" s="21">
        <v>1893</v>
      </c>
      <c r="G89" s="14" t="s">
        <v>420</v>
      </c>
      <c r="H89" s="14" t="s">
        <v>49</v>
      </c>
      <c r="I89" s="23">
        <v>43506</v>
      </c>
      <c r="J89" s="25">
        <v>1057</v>
      </c>
      <c r="K89" s="23">
        <v>0</v>
      </c>
      <c r="L89" s="23">
        <v>459.85842000000002</v>
      </c>
      <c r="M89" s="13">
        <v>8.5606714409999993E-3</v>
      </c>
      <c r="N89" s="13">
        <v>7.5830444499999997E-4</v>
      </c>
      <c r="O89" s="61">
        <v>2.1175862500000001E-4</v>
      </c>
    </row>
    <row r="90" spans="2:15" x14ac:dyDescent="0.2">
      <c r="B90" s="57" t="s">
        <v>515</v>
      </c>
      <c r="C90" s="14" t="s">
        <v>516</v>
      </c>
      <c r="D90" s="14" t="s">
        <v>161</v>
      </c>
      <c r="E90" s="14" t="s">
        <v>226</v>
      </c>
      <c r="F90" s="21">
        <v>2304</v>
      </c>
      <c r="G90" s="14" t="s">
        <v>420</v>
      </c>
      <c r="H90" s="14" t="s">
        <v>49</v>
      </c>
      <c r="I90" s="23">
        <v>222141</v>
      </c>
      <c r="J90" s="24">
        <v>123.9</v>
      </c>
      <c r="K90" s="23">
        <v>0</v>
      </c>
      <c r="L90" s="23">
        <v>275.23270000000002</v>
      </c>
      <c r="M90" s="13">
        <v>1.3490550311000001E-2</v>
      </c>
      <c r="N90" s="13">
        <v>4.5385747100000002E-4</v>
      </c>
      <c r="O90" s="61">
        <v>1.2674096100000001E-4</v>
      </c>
    </row>
    <row r="91" spans="2:15" x14ac:dyDescent="0.2">
      <c r="B91" s="57" t="s">
        <v>517</v>
      </c>
      <c r="C91" s="14" t="s">
        <v>518</v>
      </c>
      <c r="D91" s="14" t="s">
        <v>161</v>
      </c>
      <c r="E91" s="14" t="s">
        <v>226</v>
      </c>
      <c r="F91" s="21">
        <v>1848</v>
      </c>
      <c r="G91" s="14" t="s">
        <v>302</v>
      </c>
      <c r="H91" s="14" t="s">
        <v>49</v>
      </c>
      <c r="I91" s="23">
        <v>2701</v>
      </c>
      <c r="J91" s="25">
        <v>3289</v>
      </c>
      <c r="K91" s="23">
        <v>0</v>
      </c>
      <c r="L91" s="23">
        <v>88.835890000000006</v>
      </c>
      <c r="M91" s="13">
        <v>1.64573678E-4</v>
      </c>
      <c r="N91" s="13">
        <v>1.4648997899999999E-4</v>
      </c>
      <c r="O91" s="61">
        <v>4.0907734090944499E-5</v>
      </c>
    </row>
    <row r="92" spans="2:15" x14ac:dyDescent="0.2">
      <c r="B92" s="57" t="s">
        <v>517</v>
      </c>
      <c r="C92" s="14" t="s">
        <v>519</v>
      </c>
      <c r="D92" s="14" t="s">
        <v>161</v>
      </c>
      <c r="E92" s="14" t="s">
        <v>226</v>
      </c>
      <c r="F92" s="21">
        <v>1848</v>
      </c>
      <c r="G92" s="14" t="s">
        <v>302</v>
      </c>
      <c r="H92" s="14" t="s">
        <v>49</v>
      </c>
      <c r="I92" s="23">
        <v>70000</v>
      </c>
      <c r="J92" s="24">
        <v>3037.1154000000001</v>
      </c>
      <c r="K92" s="23">
        <v>0</v>
      </c>
      <c r="L92" s="23">
        <v>2125.9807799999999</v>
      </c>
      <c r="M92" s="13">
        <v>4.2651453169999997E-3</v>
      </c>
      <c r="N92" s="13">
        <v>3.5057326480000001E-3</v>
      </c>
      <c r="O92" s="61">
        <v>9.7898559199999994E-4</v>
      </c>
    </row>
    <row r="93" spans="2:15" x14ac:dyDescent="0.2">
      <c r="B93" s="57" t="s">
        <v>520</v>
      </c>
      <c r="C93" s="14" t="s">
        <v>521</v>
      </c>
      <c r="D93" s="14" t="s">
        <v>161</v>
      </c>
      <c r="E93" s="14" t="s">
        <v>226</v>
      </c>
      <c r="F93" s="21">
        <v>1944</v>
      </c>
      <c r="G93" s="14" t="s">
        <v>305</v>
      </c>
      <c r="H93" s="14" t="s">
        <v>49</v>
      </c>
      <c r="I93" s="23">
        <v>138079</v>
      </c>
      <c r="J93" s="24">
        <v>535.79999999999995</v>
      </c>
      <c r="K93" s="23">
        <v>0</v>
      </c>
      <c r="L93" s="23">
        <v>739.82727999999997</v>
      </c>
      <c r="M93" s="13">
        <v>3.1724925980000001E-3</v>
      </c>
      <c r="N93" s="13">
        <v>1.219971823E-3</v>
      </c>
      <c r="O93" s="61">
        <v>3.4068052400000002E-4</v>
      </c>
    </row>
    <row r="94" spans="2:15" x14ac:dyDescent="0.2">
      <c r="B94" s="57" t="s">
        <v>522</v>
      </c>
      <c r="C94" s="14" t="s">
        <v>523</v>
      </c>
      <c r="D94" s="14" t="s">
        <v>161</v>
      </c>
      <c r="E94" s="14" t="s">
        <v>226</v>
      </c>
      <c r="F94" s="21">
        <v>265</v>
      </c>
      <c r="G94" s="14" t="s">
        <v>259</v>
      </c>
      <c r="H94" s="14" t="s">
        <v>49</v>
      </c>
      <c r="I94" s="23">
        <v>15000</v>
      </c>
      <c r="J94" s="25">
        <v>2481</v>
      </c>
      <c r="K94" s="23">
        <v>0</v>
      </c>
      <c r="L94" s="23">
        <v>372.15</v>
      </c>
      <c r="M94" s="13">
        <v>6.0484322099999997E-4</v>
      </c>
      <c r="N94" s="13">
        <v>6.1367365899999999E-4</v>
      </c>
      <c r="O94" s="61">
        <v>1.71370076E-4</v>
      </c>
    </row>
    <row r="95" spans="2:15" x14ac:dyDescent="0.2">
      <c r="B95" s="57" t="s">
        <v>524</v>
      </c>
      <c r="C95" s="14" t="s">
        <v>525</v>
      </c>
      <c r="D95" s="14" t="s">
        <v>161</v>
      </c>
      <c r="E95" s="14" t="s">
        <v>226</v>
      </c>
      <c r="F95" s="21">
        <v>2357</v>
      </c>
      <c r="G95" s="14" t="s">
        <v>259</v>
      </c>
      <c r="H95" s="14" t="s">
        <v>49</v>
      </c>
      <c r="I95" s="23">
        <v>6900</v>
      </c>
      <c r="J95" s="25">
        <v>1042</v>
      </c>
      <c r="K95" s="23">
        <v>0</v>
      </c>
      <c r="L95" s="23">
        <v>71.897999999999996</v>
      </c>
      <c r="M95" s="13">
        <v>1.1280834599999999E-4</v>
      </c>
      <c r="N95" s="13">
        <v>1.18559475E-4</v>
      </c>
      <c r="O95" s="61">
        <v>3.3108063257662301E-5</v>
      </c>
    </row>
    <row r="96" spans="2:15" x14ac:dyDescent="0.2">
      <c r="B96" s="57" t="s">
        <v>526</v>
      </c>
      <c r="C96" s="14" t="s">
        <v>527</v>
      </c>
      <c r="D96" s="14" t="s">
        <v>161</v>
      </c>
      <c r="E96" s="14" t="s">
        <v>226</v>
      </c>
      <c r="F96" s="21">
        <v>1532</v>
      </c>
      <c r="G96" s="14" t="s">
        <v>237</v>
      </c>
      <c r="H96" s="14" t="s">
        <v>49</v>
      </c>
      <c r="I96" s="23">
        <v>1700000</v>
      </c>
      <c r="J96" s="24">
        <v>46.7</v>
      </c>
      <c r="K96" s="23">
        <v>0</v>
      </c>
      <c r="L96" s="23">
        <v>793.9</v>
      </c>
      <c r="M96" s="13">
        <v>7.8836718400000002E-3</v>
      </c>
      <c r="N96" s="13">
        <v>1.3091374929999999E-3</v>
      </c>
      <c r="O96" s="61">
        <v>3.65580286E-4</v>
      </c>
    </row>
    <row r="97" spans="2:15" x14ac:dyDescent="0.2">
      <c r="B97" s="57" t="s">
        <v>528</v>
      </c>
      <c r="C97" s="14" t="s">
        <v>529</v>
      </c>
      <c r="D97" s="14" t="s">
        <v>161</v>
      </c>
      <c r="E97" s="14" t="s">
        <v>226</v>
      </c>
      <c r="F97" s="21">
        <v>473</v>
      </c>
      <c r="G97" s="14" t="s">
        <v>237</v>
      </c>
      <c r="H97" s="14" t="s">
        <v>49</v>
      </c>
      <c r="I97" s="23">
        <v>2226371</v>
      </c>
      <c r="J97" s="25">
        <v>171</v>
      </c>
      <c r="K97" s="23">
        <v>0</v>
      </c>
      <c r="L97" s="23">
        <v>3807.0944100000002</v>
      </c>
      <c r="M97" s="13">
        <v>5.5941458400000001E-3</v>
      </c>
      <c r="N97" s="13">
        <v>6.2778813860000001E-3</v>
      </c>
      <c r="O97" s="61">
        <v>1.7531158380000001E-3</v>
      </c>
    </row>
    <row r="98" spans="2:15" x14ac:dyDescent="0.2">
      <c r="B98" s="57" t="s">
        <v>530</v>
      </c>
      <c r="C98" s="14" t="s">
        <v>531</v>
      </c>
      <c r="D98" s="14" t="s">
        <v>161</v>
      </c>
      <c r="E98" s="14" t="s">
        <v>226</v>
      </c>
      <c r="F98" s="21">
        <v>1083</v>
      </c>
      <c r="G98" s="14" t="s">
        <v>237</v>
      </c>
      <c r="H98" s="14" t="s">
        <v>49</v>
      </c>
      <c r="I98" s="23">
        <v>250800</v>
      </c>
      <c r="J98" s="25">
        <v>420</v>
      </c>
      <c r="K98" s="23">
        <v>0</v>
      </c>
      <c r="L98" s="23">
        <v>1053.3599999999999</v>
      </c>
      <c r="M98" s="13">
        <v>1.3574563500000001E-3</v>
      </c>
      <c r="N98" s="13">
        <v>1.736985854E-3</v>
      </c>
      <c r="O98" s="61">
        <v>4.8505813099999998E-4</v>
      </c>
    </row>
    <row r="99" spans="2:15" x14ac:dyDescent="0.2">
      <c r="B99" s="57" t="s">
        <v>532</v>
      </c>
      <c r="C99" s="14" t="s">
        <v>533</v>
      </c>
      <c r="D99" s="14" t="s">
        <v>161</v>
      </c>
      <c r="E99" s="14" t="s">
        <v>226</v>
      </c>
      <c r="F99" s="21">
        <v>136</v>
      </c>
      <c r="G99" s="14" t="s">
        <v>323</v>
      </c>
      <c r="H99" s="14" t="s">
        <v>49</v>
      </c>
      <c r="I99" s="23">
        <v>700000</v>
      </c>
      <c r="J99" s="24">
        <v>359.1</v>
      </c>
      <c r="K99" s="23">
        <v>0</v>
      </c>
      <c r="L99" s="23">
        <v>2513.6999999999998</v>
      </c>
      <c r="M99" s="13">
        <v>2.8127685059999999E-3</v>
      </c>
      <c r="N99" s="13">
        <v>4.1450798800000003E-3</v>
      </c>
      <c r="O99" s="61">
        <v>1.1575250850000001E-3</v>
      </c>
    </row>
    <row r="100" spans="2:15" x14ac:dyDescent="0.2">
      <c r="B100" s="57" t="s">
        <v>534</v>
      </c>
      <c r="C100" s="14" t="s">
        <v>535</v>
      </c>
      <c r="D100" s="14" t="s">
        <v>161</v>
      </c>
      <c r="E100" s="14" t="s">
        <v>226</v>
      </c>
      <c r="F100" s="21">
        <v>1914</v>
      </c>
      <c r="G100" s="14" t="s">
        <v>536</v>
      </c>
      <c r="H100" s="14" t="s">
        <v>49</v>
      </c>
      <c r="I100" s="23">
        <v>52402</v>
      </c>
      <c r="J100" s="24">
        <v>498.8</v>
      </c>
      <c r="K100" s="23">
        <v>0</v>
      </c>
      <c r="L100" s="23">
        <v>261.38117999999997</v>
      </c>
      <c r="M100" s="13">
        <v>1.1403390419999999E-2</v>
      </c>
      <c r="N100" s="13">
        <v>4.31016378E-4</v>
      </c>
      <c r="O100" s="61">
        <v>1.20362522E-4</v>
      </c>
    </row>
    <row r="101" spans="2:15" x14ac:dyDescent="0.2">
      <c r="B101" s="57" t="s">
        <v>537</v>
      </c>
      <c r="C101" s="14" t="s">
        <v>538</v>
      </c>
      <c r="D101" s="14" t="s">
        <v>161</v>
      </c>
      <c r="E101" s="14" t="s">
        <v>226</v>
      </c>
      <c r="F101" s="21">
        <v>1814</v>
      </c>
      <c r="G101" s="14" t="s">
        <v>539</v>
      </c>
      <c r="H101" s="14" t="s">
        <v>49</v>
      </c>
      <c r="I101" s="23">
        <v>37392</v>
      </c>
      <c r="J101" s="25">
        <v>205</v>
      </c>
      <c r="K101" s="23">
        <v>0</v>
      </c>
      <c r="L101" s="23">
        <v>76.653599999999997</v>
      </c>
      <c r="M101" s="13">
        <v>3.0228432750000001E-3</v>
      </c>
      <c r="N101" s="13">
        <v>1.2640143800000001E-4</v>
      </c>
      <c r="O101" s="61">
        <v>3.5297953179887299E-5</v>
      </c>
    </row>
    <row r="102" spans="2:15" x14ac:dyDescent="0.2">
      <c r="B102" s="57" t="s">
        <v>540</v>
      </c>
      <c r="C102" s="14" t="s">
        <v>541</v>
      </c>
      <c r="D102" s="14" t="s">
        <v>161</v>
      </c>
      <c r="E102" s="14" t="s">
        <v>226</v>
      </c>
      <c r="F102" s="21">
        <v>813</v>
      </c>
      <c r="G102" s="14" t="s">
        <v>262</v>
      </c>
      <c r="H102" s="14" t="s">
        <v>49</v>
      </c>
      <c r="I102" s="23">
        <v>7909</v>
      </c>
      <c r="J102" s="25">
        <v>24970</v>
      </c>
      <c r="K102" s="23">
        <v>0</v>
      </c>
      <c r="L102" s="23">
        <v>1974.8773000000001</v>
      </c>
      <c r="M102" s="13">
        <v>6.4363606700000001E-4</v>
      </c>
      <c r="N102" s="13">
        <v>3.2565636949999999E-3</v>
      </c>
      <c r="O102" s="61">
        <v>9.0940446900000002E-4</v>
      </c>
    </row>
    <row r="103" spans="2:15" x14ac:dyDescent="0.2">
      <c r="B103" s="57" t="s">
        <v>542</v>
      </c>
      <c r="C103" s="14" t="s">
        <v>543</v>
      </c>
      <c r="D103" s="14" t="s">
        <v>161</v>
      </c>
      <c r="E103" s="14" t="s">
        <v>226</v>
      </c>
      <c r="F103" s="21">
        <v>1822</v>
      </c>
      <c r="G103" s="14" t="s">
        <v>262</v>
      </c>
      <c r="H103" s="14" t="s">
        <v>49</v>
      </c>
      <c r="I103" s="23">
        <v>620913</v>
      </c>
      <c r="J103" s="25">
        <v>1100</v>
      </c>
      <c r="K103" s="23">
        <v>104.58584</v>
      </c>
      <c r="L103" s="23">
        <v>6934.6288400000003</v>
      </c>
      <c r="M103" s="13">
        <v>5.8103277540000001E-3</v>
      </c>
      <c r="N103" s="13">
        <v>1.1435171453E-2</v>
      </c>
      <c r="O103" s="61">
        <v>3.1933034340000002E-3</v>
      </c>
    </row>
    <row r="104" spans="2:15" x14ac:dyDescent="0.2">
      <c r="B104" s="57" t="s">
        <v>544</v>
      </c>
      <c r="C104" s="14" t="s">
        <v>545</v>
      </c>
      <c r="D104" s="14" t="s">
        <v>161</v>
      </c>
      <c r="E104" s="14" t="s">
        <v>226</v>
      </c>
      <c r="F104" s="21">
        <v>1998</v>
      </c>
      <c r="G104" s="14" t="s">
        <v>546</v>
      </c>
      <c r="H104" s="14" t="s">
        <v>49</v>
      </c>
      <c r="I104" s="23">
        <v>79499</v>
      </c>
      <c r="J104" s="24">
        <v>371.2</v>
      </c>
      <c r="K104" s="23">
        <v>0</v>
      </c>
      <c r="L104" s="23">
        <v>295.10028999999997</v>
      </c>
      <c r="M104" s="13">
        <v>2.671773234E-3</v>
      </c>
      <c r="N104" s="13">
        <v>4.86619037E-4</v>
      </c>
      <c r="O104" s="61">
        <v>1.3588971900000001E-4</v>
      </c>
    </row>
    <row r="105" spans="2:15" x14ac:dyDescent="0.2">
      <c r="B105" s="57" t="s">
        <v>547</v>
      </c>
      <c r="C105" s="14" t="s">
        <v>548</v>
      </c>
      <c r="D105" s="14" t="s">
        <v>161</v>
      </c>
      <c r="E105" s="14" t="s">
        <v>226</v>
      </c>
      <c r="F105" s="21">
        <v>1032</v>
      </c>
      <c r="G105" s="14" t="s">
        <v>308</v>
      </c>
      <c r="H105" s="14" t="s">
        <v>49</v>
      </c>
      <c r="I105" s="23">
        <v>16900</v>
      </c>
      <c r="J105" s="25">
        <v>7000</v>
      </c>
      <c r="K105" s="23">
        <v>0</v>
      </c>
      <c r="L105" s="23">
        <v>1183</v>
      </c>
      <c r="M105" s="13">
        <v>2.8481441600000001E-4</v>
      </c>
      <c r="N105" s="13">
        <v>1.950761625E-3</v>
      </c>
      <c r="O105" s="61">
        <v>5.4475560900000002E-4</v>
      </c>
    </row>
    <row r="106" spans="2:15" x14ac:dyDescent="0.2">
      <c r="B106" s="57" t="s">
        <v>549</v>
      </c>
      <c r="C106" s="14" t="s">
        <v>550</v>
      </c>
      <c r="D106" s="14" t="s">
        <v>161</v>
      </c>
      <c r="E106" s="14" t="s">
        <v>226</v>
      </c>
      <c r="F106" s="21">
        <v>1790</v>
      </c>
      <c r="G106" s="14" t="s">
        <v>461</v>
      </c>
      <c r="H106" s="14" t="s">
        <v>49</v>
      </c>
      <c r="I106" s="23">
        <v>777906</v>
      </c>
      <c r="J106" s="24">
        <v>230.2</v>
      </c>
      <c r="K106" s="23">
        <v>0</v>
      </c>
      <c r="L106" s="23">
        <v>1790.7396100000001</v>
      </c>
      <c r="M106" s="13">
        <v>5.1949326849999996E-3</v>
      </c>
      <c r="N106" s="13">
        <v>2.9529214810000001E-3</v>
      </c>
      <c r="O106" s="61">
        <v>8.2461153599999997E-4</v>
      </c>
    </row>
    <row r="107" spans="2:15" x14ac:dyDescent="0.2">
      <c r="B107" s="57" t="s">
        <v>551</v>
      </c>
      <c r="C107" s="14" t="s">
        <v>552</v>
      </c>
      <c r="D107" s="14" t="s">
        <v>161</v>
      </c>
      <c r="E107" s="14" t="s">
        <v>226</v>
      </c>
      <c r="F107" s="21">
        <v>1741</v>
      </c>
      <c r="G107" s="14" t="s">
        <v>461</v>
      </c>
      <c r="H107" s="14" t="s">
        <v>49</v>
      </c>
      <c r="I107" s="23">
        <v>6148</v>
      </c>
      <c r="J107" s="25">
        <v>42370</v>
      </c>
      <c r="K107" s="23">
        <v>0</v>
      </c>
      <c r="L107" s="23">
        <v>2604.9076</v>
      </c>
      <c r="M107" s="13">
        <v>5.0024410079999998E-3</v>
      </c>
      <c r="N107" s="13">
        <v>4.2954807980000002E-3</v>
      </c>
      <c r="O107" s="61">
        <v>1.1995249600000001E-3</v>
      </c>
    </row>
    <row r="108" spans="2:15" x14ac:dyDescent="0.2">
      <c r="B108" s="57" t="s">
        <v>553</v>
      </c>
      <c r="C108" s="14" t="s">
        <v>554</v>
      </c>
      <c r="D108" s="14" t="s">
        <v>161</v>
      </c>
      <c r="E108" s="14" t="s">
        <v>226</v>
      </c>
      <c r="F108" s="21">
        <v>1867</v>
      </c>
      <c r="G108" s="14" t="s">
        <v>461</v>
      </c>
      <c r="H108" s="14" t="s">
        <v>49</v>
      </c>
      <c r="I108" s="23">
        <v>48437</v>
      </c>
      <c r="J108" s="25">
        <v>2990</v>
      </c>
      <c r="K108" s="23">
        <v>0</v>
      </c>
      <c r="L108" s="23">
        <v>1448.2663</v>
      </c>
      <c r="M108" s="13">
        <v>1.7653824660000001E-3</v>
      </c>
      <c r="N108" s="13">
        <v>2.3881845490000002E-3</v>
      </c>
      <c r="O108" s="61">
        <v>6.6690717699999995E-4</v>
      </c>
    </row>
    <row r="109" spans="2:15" x14ac:dyDescent="0.2">
      <c r="B109" s="57" t="s">
        <v>555</v>
      </c>
      <c r="C109" s="14" t="s">
        <v>556</v>
      </c>
      <c r="D109" s="14" t="s">
        <v>161</v>
      </c>
      <c r="E109" s="14" t="s">
        <v>226</v>
      </c>
      <c r="F109" s="21">
        <v>1463</v>
      </c>
      <c r="G109" s="14" t="s">
        <v>461</v>
      </c>
      <c r="H109" s="14" t="s">
        <v>49</v>
      </c>
      <c r="I109" s="23">
        <v>103556</v>
      </c>
      <c r="J109" s="25">
        <v>4870</v>
      </c>
      <c r="K109" s="23">
        <v>0</v>
      </c>
      <c r="L109" s="23">
        <v>5043.1772000000001</v>
      </c>
      <c r="M109" s="13">
        <v>4.9605872909999999E-3</v>
      </c>
      <c r="N109" s="13">
        <v>8.3161762909999999E-3</v>
      </c>
      <c r="O109" s="61">
        <v>2.32231536E-3</v>
      </c>
    </row>
    <row r="110" spans="2:15" x14ac:dyDescent="0.2">
      <c r="B110" s="57" t="s">
        <v>557</v>
      </c>
      <c r="C110" s="14" t="s">
        <v>558</v>
      </c>
      <c r="D110" s="14" t="s">
        <v>161</v>
      </c>
      <c r="E110" s="14" t="s">
        <v>226</v>
      </c>
      <c r="F110" s="21">
        <v>1872</v>
      </c>
      <c r="G110" s="14" t="s">
        <v>461</v>
      </c>
      <c r="H110" s="14" t="s">
        <v>49</v>
      </c>
      <c r="I110" s="23">
        <v>79368</v>
      </c>
      <c r="J110" s="24">
        <v>879.8</v>
      </c>
      <c r="K110" s="23">
        <v>0</v>
      </c>
      <c r="L110" s="23">
        <v>698.27966000000004</v>
      </c>
      <c r="M110" s="13">
        <v>5.4539697260000001E-3</v>
      </c>
      <c r="N110" s="13">
        <v>1.151459987E-3</v>
      </c>
      <c r="O110" s="61">
        <v>3.2154840400000002E-4</v>
      </c>
    </row>
    <row r="111" spans="2:15" x14ac:dyDescent="0.2">
      <c r="B111" s="57" t="s">
        <v>559</v>
      </c>
      <c r="C111" s="14" t="s">
        <v>560</v>
      </c>
      <c r="D111" s="14" t="s">
        <v>161</v>
      </c>
      <c r="E111" s="14" t="s">
        <v>226</v>
      </c>
      <c r="F111" s="21">
        <v>1054</v>
      </c>
      <c r="G111" s="14" t="s">
        <v>315</v>
      </c>
      <c r="H111" s="14" t="s">
        <v>49</v>
      </c>
      <c r="I111" s="23">
        <v>32521</v>
      </c>
      <c r="J111" s="25">
        <v>11590</v>
      </c>
      <c r="K111" s="23">
        <v>0</v>
      </c>
      <c r="L111" s="23">
        <v>3769.1839</v>
      </c>
      <c r="M111" s="13">
        <v>3.6600960280000002E-3</v>
      </c>
      <c r="N111" s="13">
        <v>6.2153671270000002E-3</v>
      </c>
      <c r="O111" s="61">
        <v>1.7356585569999999E-3</v>
      </c>
    </row>
    <row r="112" spans="2:15" x14ac:dyDescent="0.2">
      <c r="B112" s="57" t="s">
        <v>561</v>
      </c>
      <c r="C112" s="14" t="s">
        <v>562</v>
      </c>
      <c r="D112" s="14" t="s">
        <v>161</v>
      </c>
      <c r="E112" s="14" t="s">
        <v>226</v>
      </c>
      <c r="F112" s="21">
        <v>384</v>
      </c>
      <c r="G112" s="14" t="s">
        <v>315</v>
      </c>
      <c r="H112" s="14" t="s">
        <v>49</v>
      </c>
      <c r="I112" s="23">
        <v>242336</v>
      </c>
      <c r="J112" s="25">
        <v>1263</v>
      </c>
      <c r="K112" s="23">
        <v>0</v>
      </c>
      <c r="L112" s="23">
        <v>3060.7036800000001</v>
      </c>
      <c r="M112" s="13">
        <v>6.6132810649999997E-3</v>
      </c>
      <c r="N112" s="13">
        <v>5.0470864630000004E-3</v>
      </c>
      <c r="O112" s="61">
        <v>1.409412932E-3</v>
      </c>
    </row>
    <row r="113" spans="2:15" x14ac:dyDescent="0.2">
      <c r="B113" s="57" t="s">
        <v>563</v>
      </c>
      <c r="C113" s="14" t="s">
        <v>564</v>
      </c>
      <c r="D113" s="14" t="s">
        <v>161</v>
      </c>
      <c r="E113" s="14" t="s">
        <v>226</v>
      </c>
      <c r="F113" s="21">
        <v>1185</v>
      </c>
      <c r="G113" s="14" t="s">
        <v>315</v>
      </c>
      <c r="H113" s="14" t="s">
        <v>49</v>
      </c>
      <c r="I113" s="23">
        <v>576725</v>
      </c>
      <c r="J113" s="24">
        <v>233.7</v>
      </c>
      <c r="K113" s="23">
        <v>0</v>
      </c>
      <c r="L113" s="23">
        <v>1347.8063199999999</v>
      </c>
      <c r="M113" s="13">
        <v>7.8270756760000001E-3</v>
      </c>
      <c r="N113" s="13">
        <v>2.222526498E-3</v>
      </c>
      <c r="O113" s="61">
        <v>6.2064670599999998E-4</v>
      </c>
    </row>
    <row r="114" spans="2:15" x14ac:dyDescent="0.2">
      <c r="B114" s="57" t="s">
        <v>565</v>
      </c>
      <c r="C114" s="14" t="s">
        <v>566</v>
      </c>
      <c r="D114" s="14" t="s">
        <v>161</v>
      </c>
      <c r="E114" s="14" t="s">
        <v>226</v>
      </c>
      <c r="F114" s="21">
        <v>797</v>
      </c>
      <c r="G114" s="14" t="s">
        <v>315</v>
      </c>
      <c r="H114" s="14" t="s">
        <v>49</v>
      </c>
      <c r="I114" s="23">
        <v>2300</v>
      </c>
      <c r="J114" s="25">
        <v>19800</v>
      </c>
      <c r="K114" s="23">
        <v>0</v>
      </c>
      <c r="L114" s="23">
        <v>455.4</v>
      </c>
      <c r="M114" s="13">
        <v>1.0261896990000001E-3</v>
      </c>
      <c r="N114" s="13">
        <v>7.5095253099999998E-4</v>
      </c>
      <c r="O114" s="61">
        <v>2.09705583E-4</v>
      </c>
    </row>
    <row r="115" spans="2:15" x14ac:dyDescent="0.2">
      <c r="B115" s="57" t="s">
        <v>567</v>
      </c>
      <c r="C115" s="14" t="s">
        <v>568</v>
      </c>
      <c r="D115" s="14" t="s">
        <v>161</v>
      </c>
      <c r="E115" s="14" t="s">
        <v>226</v>
      </c>
      <c r="F115" s="21">
        <v>387</v>
      </c>
      <c r="G115" s="14" t="s">
        <v>292</v>
      </c>
      <c r="H115" s="14" t="s">
        <v>49</v>
      </c>
      <c r="I115" s="23">
        <v>70258</v>
      </c>
      <c r="J115" s="25">
        <v>12750</v>
      </c>
      <c r="K115" s="23">
        <v>0</v>
      </c>
      <c r="L115" s="23">
        <v>8957.8950000000004</v>
      </c>
      <c r="M115" s="13">
        <v>3.368054783E-3</v>
      </c>
      <c r="N115" s="13">
        <v>1.4771528159E-2</v>
      </c>
      <c r="O115" s="61">
        <v>4.1249903239999998E-3</v>
      </c>
    </row>
    <row r="116" spans="2:15" x14ac:dyDescent="0.2">
      <c r="B116" s="57" t="s">
        <v>569</v>
      </c>
      <c r="C116" s="14" t="s">
        <v>570</v>
      </c>
      <c r="D116" s="14" t="s">
        <v>161</v>
      </c>
      <c r="E116" s="14" t="s">
        <v>226</v>
      </c>
      <c r="F116" s="21">
        <v>366</v>
      </c>
      <c r="G116" s="14" t="s">
        <v>227</v>
      </c>
      <c r="H116" s="14" t="s">
        <v>49</v>
      </c>
      <c r="I116" s="23">
        <v>1672634</v>
      </c>
      <c r="J116" s="24">
        <v>254.5</v>
      </c>
      <c r="K116" s="23">
        <v>0</v>
      </c>
      <c r="L116" s="23">
        <v>4256.8535300000003</v>
      </c>
      <c r="M116" s="13">
        <v>5.3277319229999998E-3</v>
      </c>
      <c r="N116" s="13">
        <v>7.0195321319999997E-3</v>
      </c>
      <c r="O116" s="61">
        <v>1.9602238720000001E-3</v>
      </c>
    </row>
    <row r="117" spans="2:15" x14ac:dyDescent="0.2">
      <c r="B117" s="57" t="s">
        <v>571</v>
      </c>
      <c r="C117" s="14" t="s">
        <v>572</v>
      </c>
      <c r="D117" s="14" t="s">
        <v>161</v>
      </c>
      <c r="E117" s="14" t="s">
        <v>226</v>
      </c>
      <c r="F117" s="21">
        <v>1802</v>
      </c>
      <c r="G117" s="14" t="s">
        <v>227</v>
      </c>
      <c r="H117" s="14" t="s">
        <v>49</v>
      </c>
      <c r="I117" s="23">
        <v>407602</v>
      </c>
      <c r="J117" s="24">
        <v>963.7</v>
      </c>
      <c r="K117" s="23">
        <v>0</v>
      </c>
      <c r="L117" s="23">
        <v>3928.0604699999999</v>
      </c>
      <c r="M117" s="13">
        <v>5.828415965E-3</v>
      </c>
      <c r="N117" s="13">
        <v>6.4773538699999999E-3</v>
      </c>
      <c r="O117" s="61">
        <v>1.808819084E-3</v>
      </c>
    </row>
    <row r="118" spans="2:15" x14ac:dyDescent="0.2">
      <c r="B118" s="57" t="s">
        <v>573</v>
      </c>
      <c r="C118" s="14" t="s">
        <v>574</v>
      </c>
      <c r="D118" s="14" t="s">
        <v>161</v>
      </c>
      <c r="E118" s="14" t="s">
        <v>226</v>
      </c>
      <c r="F118" s="21">
        <v>1668</v>
      </c>
      <c r="G118" s="14" t="s">
        <v>227</v>
      </c>
      <c r="H118" s="14" t="s">
        <v>49</v>
      </c>
      <c r="I118" s="23">
        <v>665497.02</v>
      </c>
      <c r="J118" s="25">
        <v>380</v>
      </c>
      <c r="K118" s="23">
        <v>0</v>
      </c>
      <c r="L118" s="23">
        <v>2528.88868</v>
      </c>
      <c r="M118" s="13">
        <v>5.0876799630000004E-3</v>
      </c>
      <c r="N118" s="13">
        <v>4.1701259439999999E-3</v>
      </c>
      <c r="O118" s="61">
        <v>1.1645192679999999E-3</v>
      </c>
    </row>
    <row r="119" spans="2:15" x14ac:dyDescent="0.2">
      <c r="B119" s="57" t="s">
        <v>575</v>
      </c>
      <c r="C119" s="14" t="s">
        <v>576</v>
      </c>
      <c r="D119" s="14" t="s">
        <v>161</v>
      </c>
      <c r="E119" s="14" t="s">
        <v>226</v>
      </c>
      <c r="F119" s="21">
        <v>1943</v>
      </c>
      <c r="G119" s="14" t="s">
        <v>577</v>
      </c>
      <c r="H119" s="14" t="s">
        <v>49</v>
      </c>
      <c r="I119" s="23">
        <v>489972</v>
      </c>
      <c r="J119" s="24">
        <v>592.4</v>
      </c>
      <c r="K119" s="23">
        <v>0</v>
      </c>
      <c r="L119" s="23">
        <v>2902.59413</v>
      </c>
      <c r="M119" s="13">
        <v>4.5616294500000001E-3</v>
      </c>
      <c r="N119" s="13">
        <v>4.786364534E-3</v>
      </c>
      <c r="O119" s="61">
        <v>1.336605608E-3</v>
      </c>
    </row>
    <row r="120" spans="2:15" x14ac:dyDescent="0.2">
      <c r="B120" s="57" t="s">
        <v>578</v>
      </c>
      <c r="C120" s="14" t="s">
        <v>579</v>
      </c>
      <c r="D120" s="14" t="s">
        <v>161</v>
      </c>
      <c r="E120" s="14" t="s">
        <v>226</v>
      </c>
      <c r="F120" s="21">
        <v>1821</v>
      </c>
      <c r="G120" s="14" t="s">
        <v>577</v>
      </c>
      <c r="H120" s="14" t="s">
        <v>49</v>
      </c>
      <c r="I120" s="23">
        <v>20326</v>
      </c>
      <c r="J120" s="24">
        <v>658.3</v>
      </c>
      <c r="K120" s="23">
        <v>0</v>
      </c>
      <c r="L120" s="23">
        <v>133.80606</v>
      </c>
      <c r="M120" s="13">
        <v>9.267356345E-3</v>
      </c>
      <c r="N120" s="13">
        <v>2.2064558499999999E-4</v>
      </c>
      <c r="O120" s="61">
        <v>6.1615893331366006E-5</v>
      </c>
    </row>
    <row r="121" spans="2:15" x14ac:dyDescent="0.2">
      <c r="B121" s="57" t="s">
        <v>580</v>
      </c>
      <c r="C121" s="14" t="s">
        <v>581</v>
      </c>
      <c r="D121" s="14" t="s">
        <v>161</v>
      </c>
      <c r="E121" s="14" t="s">
        <v>226</v>
      </c>
      <c r="F121" s="21">
        <v>1800</v>
      </c>
      <c r="G121" s="14" t="s">
        <v>582</v>
      </c>
      <c r="H121" s="14" t="s">
        <v>49</v>
      </c>
      <c r="I121" s="23">
        <v>38794.67</v>
      </c>
      <c r="J121" s="24">
        <v>48.4</v>
      </c>
      <c r="K121" s="23">
        <v>0</v>
      </c>
      <c r="L121" s="23">
        <v>18.776620000000001</v>
      </c>
      <c r="M121" s="13">
        <v>5.57561063E-4</v>
      </c>
      <c r="N121" s="13">
        <v>3.0962561078917098E-5</v>
      </c>
      <c r="O121" s="61">
        <v>8.6463813002459905E-6</v>
      </c>
    </row>
    <row r="122" spans="2:15" x14ac:dyDescent="0.2">
      <c r="B122" s="57" t="s">
        <v>583</v>
      </c>
      <c r="C122" s="14" t="s">
        <v>584</v>
      </c>
      <c r="D122" s="14" t="s">
        <v>161</v>
      </c>
      <c r="E122" s="14" t="s">
        <v>226</v>
      </c>
      <c r="F122" s="21">
        <v>1866</v>
      </c>
      <c r="G122" s="14" t="s">
        <v>585</v>
      </c>
      <c r="H122" s="14" t="s">
        <v>49</v>
      </c>
      <c r="I122" s="23">
        <v>647700</v>
      </c>
      <c r="J122" s="24">
        <v>64.599999999999994</v>
      </c>
      <c r="K122" s="23">
        <v>0</v>
      </c>
      <c r="L122" s="23">
        <v>418.41419999999999</v>
      </c>
      <c r="M122" s="13">
        <v>9.5786242370000003E-3</v>
      </c>
      <c r="N122" s="13">
        <v>6.8996311400000001E-4</v>
      </c>
      <c r="O122" s="61">
        <v>1.9267411800000001E-4</v>
      </c>
    </row>
    <row r="123" spans="2:15" x14ac:dyDescent="0.2">
      <c r="B123" s="57" t="s">
        <v>586</v>
      </c>
      <c r="C123" s="14" t="s">
        <v>587</v>
      </c>
      <c r="D123" s="14" t="s">
        <v>161</v>
      </c>
      <c r="E123" s="14" t="s">
        <v>226</v>
      </c>
      <c r="F123" s="21">
        <v>1864</v>
      </c>
      <c r="G123" s="14" t="s">
        <v>484</v>
      </c>
      <c r="H123" s="14" t="s">
        <v>49</v>
      </c>
      <c r="I123" s="23">
        <v>204493</v>
      </c>
      <c r="J123" s="24">
        <v>565.20000000000005</v>
      </c>
      <c r="K123" s="23">
        <v>0</v>
      </c>
      <c r="L123" s="23">
        <v>1155.7944399999999</v>
      </c>
      <c r="M123" s="13">
        <v>9.3493015419999995E-3</v>
      </c>
      <c r="N123" s="13">
        <v>1.9058997800000001E-3</v>
      </c>
      <c r="O123" s="61">
        <v>5.3222781400000003E-4</v>
      </c>
    </row>
    <row r="124" spans="2:15" x14ac:dyDescent="0.2">
      <c r="B124" s="57" t="s">
        <v>588</v>
      </c>
      <c r="C124" s="14" t="s">
        <v>589</v>
      </c>
      <c r="D124" s="14" t="s">
        <v>161</v>
      </c>
      <c r="E124" s="14" t="s">
        <v>226</v>
      </c>
      <c r="F124" s="21">
        <v>2391</v>
      </c>
      <c r="G124" s="14" t="s">
        <v>484</v>
      </c>
      <c r="H124" s="14" t="s">
        <v>49</v>
      </c>
      <c r="I124" s="23">
        <v>201800</v>
      </c>
      <c r="J124" s="25">
        <v>425</v>
      </c>
      <c r="K124" s="23">
        <v>0</v>
      </c>
      <c r="L124" s="23">
        <v>857.65</v>
      </c>
      <c r="M124" s="13">
        <v>1.2994592176E-2</v>
      </c>
      <c r="N124" s="13">
        <v>1.414260953E-3</v>
      </c>
      <c r="O124" s="61">
        <v>3.9493630400000001E-4</v>
      </c>
    </row>
    <row r="125" spans="2:15" x14ac:dyDescent="0.2">
      <c r="B125" s="57" t="s">
        <v>590</v>
      </c>
      <c r="C125" s="14" t="s">
        <v>591</v>
      </c>
      <c r="D125" s="14" t="s">
        <v>161</v>
      </c>
      <c r="E125" s="14" t="s">
        <v>226</v>
      </c>
      <c r="F125" s="21">
        <v>1924</v>
      </c>
      <c r="G125" s="14" t="s">
        <v>484</v>
      </c>
      <c r="H125" s="14" t="s">
        <v>49</v>
      </c>
      <c r="I125" s="23">
        <v>130232</v>
      </c>
      <c r="J125" s="24">
        <v>152.6</v>
      </c>
      <c r="K125" s="23">
        <v>0</v>
      </c>
      <c r="L125" s="23">
        <v>198.73402999999999</v>
      </c>
      <c r="M125" s="13">
        <v>1.5231876998999999E-2</v>
      </c>
      <c r="N125" s="13">
        <v>3.2771151200000002E-4</v>
      </c>
      <c r="O125" s="61">
        <v>9.1514351396285705E-5</v>
      </c>
    </row>
    <row r="126" spans="2:15" x14ac:dyDescent="0.2">
      <c r="B126" s="57" t="s">
        <v>592</v>
      </c>
      <c r="C126" s="14" t="s">
        <v>593</v>
      </c>
      <c r="D126" s="14" t="s">
        <v>161</v>
      </c>
      <c r="E126" s="14" t="s">
        <v>226</v>
      </c>
      <c r="F126" s="21">
        <v>1858</v>
      </c>
      <c r="G126" s="14" t="s">
        <v>487</v>
      </c>
      <c r="H126" s="14" t="s">
        <v>49</v>
      </c>
      <c r="I126" s="23">
        <v>10000</v>
      </c>
      <c r="J126" s="25">
        <v>4297</v>
      </c>
      <c r="K126" s="23">
        <v>0</v>
      </c>
      <c r="L126" s="23">
        <v>429.7</v>
      </c>
      <c r="M126" s="13">
        <v>4.0000000000000002E-4</v>
      </c>
      <c r="N126" s="13">
        <v>7.0857334700000002E-4</v>
      </c>
      <c r="O126" s="61">
        <v>1.97871078E-4</v>
      </c>
    </row>
    <row r="127" spans="2:15" x14ac:dyDescent="0.2">
      <c r="B127" s="57" t="s">
        <v>594</v>
      </c>
      <c r="C127" s="14" t="s">
        <v>595</v>
      </c>
      <c r="D127" s="14" t="s">
        <v>161</v>
      </c>
      <c r="E127" s="14" t="s">
        <v>226</v>
      </c>
      <c r="F127" s="21">
        <v>1583</v>
      </c>
      <c r="G127" s="14" t="s">
        <v>487</v>
      </c>
      <c r="H127" s="14" t="s">
        <v>49</v>
      </c>
      <c r="I127" s="23">
        <v>47700</v>
      </c>
      <c r="J127" s="25">
        <v>3555</v>
      </c>
      <c r="K127" s="23">
        <v>0</v>
      </c>
      <c r="L127" s="23">
        <v>1695.7349999999999</v>
      </c>
      <c r="M127" s="13">
        <v>3.3212965919999999E-3</v>
      </c>
      <c r="N127" s="13">
        <v>2.7962593110000002E-3</v>
      </c>
      <c r="O127" s="61">
        <v>7.8086319000000002E-4</v>
      </c>
    </row>
    <row r="128" spans="2:15" x14ac:dyDescent="0.2">
      <c r="B128" s="57" t="s">
        <v>596</v>
      </c>
      <c r="C128" s="14" t="s">
        <v>597</v>
      </c>
      <c r="D128" s="14" t="s">
        <v>161</v>
      </c>
      <c r="E128" s="14" t="s">
        <v>226</v>
      </c>
      <c r="F128" s="21">
        <v>1948</v>
      </c>
      <c r="G128" s="14" t="s">
        <v>487</v>
      </c>
      <c r="H128" s="14" t="s">
        <v>49</v>
      </c>
      <c r="I128" s="23">
        <v>577974</v>
      </c>
      <c r="J128" s="24">
        <v>293.60000000000002</v>
      </c>
      <c r="K128" s="23">
        <v>0</v>
      </c>
      <c r="L128" s="23">
        <v>1696.93166</v>
      </c>
      <c r="M128" s="13">
        <v>4.6283880259999997E-3</v>
      </c>
      <c r="N128" s="13">
        <v>2.7982325980000001E-3</v>
      </c>
      <c r="O128" s="61">
        <v>7.8141423599999995E-4</v>
      </c>
    </row>
    <row r="129" spans="2:15" x14ac:dyDescent="0.2">
      <c r="B129" s="57" t="s">
        <v>598</v>
      </c>
      <c r="C129" s="14" t="s">
        <v>599</v>
      </c>
      <c r="D129" s="14" t="s">
        <v>161</v>
      </c>
      <c r="E129" s="14" t="s">
        <v>226</v>
      </c>
      <c r="F129" s="21">
        <v>1738</v>
      </c>
      <c r="G129" s="14" t="s">
        <v>487</v>
      </c>
      <c r="H129" s="14" t="s">
        <v>49</v>
      </c>
      <c r="I129" s="23">
        <v>15706</v>
      </c>
      <c r="J129" s="24">
        <v>206.5</v>
      </c>
      <c r="K129" s="23">
        <v>0</v>
      </c>
      <c r="L129" s="23">
        <v>32.43289</v>
      </c>
      <c r="M129" s="13">
        <v>5.9546620600000005E-4</v>
      </c>
      <c r="N129" s="13">
        <v>5.3481688269283701E-5</v>
      </c>
      <c r="O129" s="61">
        <v>1.49349102026315E-5</v>
      </c>
    </row>
    <row r="130" spans="2:15" x14ac:dyDescent="0.2">
      <c r="B130" s="57" t="s">
        <v>600</v>
      </c>
      <c r="C130" s="14" t="s">
        <v>601</v>
      </c>
      <c r="D130" s="14" t="s">
        <v>161</v>
      </c>
      <c r="E130" s="14" t="s">
        <v>226</v>
      </c>
      <c r="F130" s="21">
        <v>1815</v>
      </c>
      <c r="G130" s="14" t="s">
        <v>487</v>
      </c>
      <c r="H130" s="14" t="s">
        <v>49</v>
      </c>
      <c r="I130" s="23">
        <v>946562</v>
      </c>
      <c r="J130" s="25">
        <v>705</v>
      </c>
      <c r="K130" s="23">
        <v>0</v>
      </c>
      <c r="L130" s="23">
        <v>6673.2620999999999</v>
      </c>
      <c r="M130" s="13">
        <v>6.7937953600000003E-3</v>
      </c>
      <c r="N130" s="13">
        <v>1.1004178886000001E-2</v>
      </c>
      <c r="O130" s="61">
        <v>3.0729475609999998E-3</v>
      </c>
    </row>
    <row r="131" spans="2:15" x14ac:dyDescent="0.2">
      <c r="B131" s="57" t="s">
        <v>602</v>
      </c>
      <c r="C131" s="14" t="s">
        <v>603</v>
      </c>
      <c r="D131" s="14" t="s">
        <v>161</v>
      </c>
      <c r="E131" s="14" t="s">
        <v>226</v>
      </c>
      <c r="F131" s="21">
        <v>2369</v>
      </c>
      <c r="G131" s="14" t="s">
        <v>283</v>
      </c>
      <c r="H131" s="14" t="s">
        <v>49</v>
      </c>
      <c r="I131" s="23">
        <v>21200</v>
      </c>
      <c r="J131" s="25">
        <v>1477</v>
      </c>
      <c r="K131" s="23">
        <v>0</v>
      </c>
      <c r="L131" s="23">
        <v>313.12400000000002</v>
      </c>
      <c r="M131" s="13">
        <v>4.5278794E-4</v>
      </c>
      <c r="N131" s="13">
        <v>5.1634005300000001E-4</v>
      </c>
      <c r="O131" s="61">
        <v>1.4418939599999999E-4</v>
      </c>
    </row>
    <row r="132" spans="2:15" x14ac:dyDescent="0.2">
      <c r="B132" s="57" t="s">
        <v>604</v>
      </c>
      <c r="C132" s="14" t="s">
        <v>605</v>
      </c>
      <c r="D132" s="14" t="s">
        <v>161</v>
      </c>
      <c r="E132" s="14" t="s">
        <v>226</v>
      </c>
      <c r="F132" s="21">
        <v>1999</v>
      </c>
      <c r="G132" s="14" t="s">
        <v>269</v>
      </c>
      <c r="H132" s="14" t="s">
        <v>49</v>
      </c>
      <c r="I132" s="23">
        <v>676080</v>
      </c>
      <c r="J132" s="24">
        <v>50.5</v>
      </c>
      <c r="K132" s="23">
        <v>0</v>
      </c>
      <c r="L132" s="23">
        <v>341.42039999999997</v>
      </c>
      <c r="M132" s="13">
        <v>5.617615288E-3</v>
      </c>
      <c r="N132" s="13">
        <v>5.6300068799999999E-4</v>
      </c>
      <c r="O132" s="61">
        <v>1.57219508E-4</v>
      </c>
    </row>
    <row r="133" spans="2:15" x14ac:dyDescent="0.2">
      <c r="B133" s="57" t="s">
        <v>606</v>
      </c>
      <c r="C133" s="14" t="s">
        <v>607</v>
      </c>
      <c r="D133" s="14" t="s">
        <v>161</v>
      </c>
      <c r="E133" s="14" t="s">
        <v>226</v>
      </c>
      <c r="F133" s="21">
        <v>1425</v>
      </c>
      <c r="G133" s="14" t="s">
        <v>608</v>
      </c>
      <c r="H133" s="14" t="s">
        <v>49</v>
      </c>
      <c r="I133" s="23">
        <v>60019</v>
      </c>
      <c r="J133" s="25">
        <v>1999</v>
      </c>
      <c r="K133" s="23">
        <v>0</v>
      </c>
      <c r="L133" s="23">
        <v>1199.77981</v>
      </c>
      <c r="M133" s="13">
        <v>3.5519772950000001E-3</v>
      </c>
      <c r="N133" s="13">
        <v>1.978431456E-3</v>
      </c>
      <c r="O133" s="61">
        <v>5.5248248599999998E-4</v>
      </c>
    </row>
    <row r="134" spans="2:15" x14ac:dyDescent="0.2">
      <c r="B134" s="57" t="s">
        <v>609</v>
      </c>
      <c r="C134" s="14" t="s">
        <v>610</v>
      </c>
      <c r="D134" s="14" t="s">
        <v>161</v>
      </c>
      <c r="E134" s="14" t="s">
        <v>226</v>
      </c>
      <c r="F134" s="21">
        <v>1912</v>
      </c>
      <c r="G134" s="14" t="s">
        <v>608</v>
      </c>
      <c r="H134" s="14" t="s">
        <v>49</v>
      </c>
      <c r="I134" s="23">
        <v>115517</v>
      </c>
      <c r="J134" s="25">
        <v>1319</v>
      </c>
      <c r="K134" s="23">
        <v>0</v>
      </c>
      <c r="L134" s="23">
        <v>1523.66923</v>
      </c>
      <c r="M134" s="13">
        <v>5.2162200110000001E-3</v>
      </c>
      <c r="N134" s="13">
        <v>2.5125236380000001E-3</v>
      </c>
      <c r="O134" s="61">
        <v>7.0162921399999996E-4</v>
      </c>
    </row>
    <row r="135" spans="2:15" x14ac:dyDescent="0.2">
      <c r="B135" s="57" t="s">
        <v>611</v>
      </c>
      <c r="C135" s="14" t="s">
        <v>612</v>
      </c>
      <c r="D135" s="14" t="s">
        <v>161</v>
      </c>
      <c r="E135" s="14" t="s">
        <v>226</v>
      </c>
      <c r="F135" s="21">
        <v>1939</v>
      </c>
      <c r="G135" s="14" t="s">
        <v>608</v>
      </c>
      <c r="H135" s="14" t="s">
        <v>49</v>
      </c>
      <c r="I135" s="23">
        <v>19165.12</v>
      </c>
      <c r="J135" s="24">
        <v>323.2</v>
      </c>
      <c r="K135" s="23">
        <v>0</v>
      </c>
      <c r="L135" s="23">
        <v>61.941670000000002</v>
      </c>
      <c r="M135" s="13">
        <v>3.5585508379999999E-3</v>
      </c>
      <c r="N135" s="13">
        <v>1.02141532E-4</v>
      </c>
      <c r="O135" s="61">
        <v>2.8523307027250301E-5</v>
      </c>
    </row>
    <row r="136" spans="2:15" x14ac:dyDescent="0.2">
      <c r="B136" s="57" t="s">
        <v>611</v>
      </c>
      <c r="C136" s="14" t="s">
        <v>613</v>
      </c>
      <c r="D136" s="14" t="s">
        <v>161</v>
      </c>
      <c r="E136" s="14" t="s">
        <v>226</v>
      </c>
      <c r="F136" s="21">
        <v>1939</v>
      </c>
      <c r="G136" s="14" t="s">
        <v>608</v>
      </c>
      <c r="H136" s="14" t="s">
        <v>49</v>
      </c>
      <c r="I136" s="23">
        <v>512081.62</v>
      </c>
      <c r="J136" s="24">
        <v>323.2</v>
      </c>
      <c r="K136" s="23">
        <v>0</v>
      </c>
      <c r="L136" s="23">
        <v>1655.0478000000001</v>
      </c>
      <c r="M136" s="13">
        <v>9.5082549877999994E-2</v>
      </c>
      <c r="N136" s="13">
        <v>2.729166303E-3</v>
      </c>
      <c r="O136" s="61">
        <v>7.6212728099999999E-4</v>
      </c>
    </row>
    <row r="137" spans="2:15" x14ac:dyDescent="0.2">
      <c r="B137" s="57" t="s">
        <v>614</v>
      </c>
      <c r="C137" s="14" t="s">
        <v>615</v>
      </c>
      <c r="D137" s="14" t="s">
        <v>161</v>
      </c>
      <c r="E137" s="14" t="s">
        <v>226</v>
      </c>
      <c r="F137" s="21">
        <v>1706</v>
      </c>
      <c r="G137" s="14" t="s">
        <v>608</v>
      </c>
      <c r="H137" s="14" t="s">
        <v>49</v>
      </c>
      <c r="I137" s="23">
        <v>895847</v>
      </c>
      <c r="J137" s="24">
        <v>449.6</v>
      </c>
      <c r="K137" s="23">
        <v>0</v>
      </c>
      <c r="L137" s="23">
        <v>4027.72811</v>
      </c>
      <c r="M137" s="13">
        <v>9.7856445649999995E-3</v>
      </c>
      <c r="N137" s="13">
        <v>6.6417053550000002E-3</v>
      </c>
      <c r="O137" s="61">
        <v>1.854714693E-3</v>
      </c>
    </row>
    <row r="138" spans="2:15" x14ac:dyDescent="0.2">
      <c r="B138" s="57" t="s">
        <v>616</v>
      </c>
      <c r="C138" s="14" t="s">
        <v>617</v>
      </c>
      <c r="D138" s="14" t="s">
        <v>161</v>
      </c>
      <c r="E138" s="14" t="s">
        <v>226</v>
      </c>
      <c r="F138" s="21">
        <v>1664</v>
      </c>
      <c r="G138" s="14" t="s">
        <v>608</v>
      </c>
      <c r="H138" s="14" t="s">
        <v>49</v>
      </c>
      <c r="I138" s="23">
        <v>117124</v>
      </c>
      <c r="J138" s="24">
        <v>660.1</v>
      </c>
      <c r="K138" s="23">
        <v>0</v>
      </c>
      <c r="L138" s="23">
        <v>773.13552000000004</v>
      </c>
      <c r="M138" s="13">
        <v>1.1263496717000001E-2</v>
      </c>
      <c r="N138" s="13">
        <v>1.27489696E-3</v>
      </c>
      <c r="O138" s="61">
        <v>3.5601852200000002E-4</v>
      </c>
    </row>
    <row r="139" spans="2:15" x14ac:dyDescent="0.2">
      <c r="B139" s="57" t="s">
        <v>618</v>
      </c>
      <c r="C139" s="14" t="s">
        <v>619</v>
      </c>
      <c r="D139" s="14" t="s">
        <v>161</v>
      </c>
      <c r="E139" s="14" t="s">
        <v>226</v>
      </c>
      <c r="F139" s="21">
        <v>1921</v>
      </c>
      <c r="G139" s="14" t="s">
        <v>414</v>
      </c>
      <c r="H139" s="14" t="s">
        <v>49</v>
      </c>
      <c r="I139" s="23">
        <v>76317</v>
      </c>
      <c r="J139" s="24">
        <v>361.1</v>
      </c>
      <c r="K139" s="23">
        <v>0</v>
      </c>
      <c r="L139" s="23">
        <v>275.58069</v>
      </c>
      <c r="M139" s="13">
        <v>6.0554629850000001E-3</v>
      </c>
      <c r="N139" s="13">
        <v>4.5443130500000001E-4</v>
      </c>
      <c r="O139" s="61">
        <v>1.26901206E-4</v>
      </c>
    </row>
    <row r="140" spans="2:15" x14ac:dyDescent="0.2">
      <c r="B140" s="57" t="s">
        <v>620</v>
      </c>
      <c r="C140" s="14" t="s">
        <v>621</v>
      </c>
      <c r="D140" s="14" t="s">
        <v>161</v>
      </c>
      <c r="E140" s="14" t="s">
        <v>226</v>
      </c>
      <c r="F140" s="21">
        <v>1839</v>
      </c>
      <c r="G140" s="14" t="s">
        <v>414</v>
      </c>
      <c r="H140" s="14" t="s">
        <v>49</v>
      </c>
      <c r="I140" s="23">
        <v>50000</v>
      </c>
      <c r="J140" s="24">
        <v>175.1</v>
      </c>
      <c r="K140" s="23">
        <v>0</v>
      </c>
      <c r="L140" s="23">
        <v>87.55</v>
      </c>
      <c r="M140" s="13">
        <v>3.9677186409999999E-3</v>
      </c>
      <c r="N140" s="13">
        <v>1.44369552E-4</v>
      </c>
      <c r="O140" s="61">
        <v>4.0315599018169197E-5</v>
      </c>
    </row>
    <row r="141" spans="2:15" x14ac:dyDescent="0.2">
      <c r="B141" s="57" t="s">
        <v>622</v>
      </c>
      <c r="C141" s="14" t="s">
        <v>623</v>
      </c>
      <c r="D141" s="14" t="s">
        <v>161</v>
      </c>
      <c r="E141" s="14" t="s">
        <v>226</v>
      </c>
      <c r="F141" s="21">
        <v>383</v>
      </c>
      <c r="G141" s="14" t="s">
        <v>414</v>
      </c>
      <c r="H141" s="14" t="s">
        <v>49</v>
      </c>
      <c r="I141" s="23">
        <v>53211</v>
      </c>
      <c r="J141" s="24">
        <v>65.8</v>
      </c>
      <c r="K141" s="23">
        <v>0</v>
      </c>
      <c r="L141" s="23">
        <v>35.012839999999997</v>
      </c>
      <c r="M141" s="13">
        <v>2.2104004090000001E-3</v>
      </c>
      <c r="N141" s="13">
        <v>5.7736014098722201E-5</v>
      </c>
      <c r="O141" s="61">
        <v>1.61229425234416E-5</v>
      </c>
    </row>
    <row r="142" spans="2:15" x14ac:dyDescent="0.2">
      <c r="B142" s="57" t="s">
        <v>624</v>
      </c>
      <c r="C142" s="14" t="s">
        <v>625</v>
      </c>
      <c r="D142" s="14" t="s">
        <v>161</v>
      </c>
      <c r="E142" s="14" t="s">
        <v>226</v>
      </c>
      <c r="F142" s="21">
        <v>1960</v>
      </c>
      <c r="G142" s="14" t="s">
        <v>414</v>
      </c>
      <c r="H142" s="14" t="s">
        <v>49</v>
      </c>
      <c r="I142" s="23">
        <v>265999</v>
      </c>
      <c r="J142" s="24">
        <v>41.9</v>
      </c>
      <c r="K142" s="23">
        <v>0</v>
      </c>
      <c r="L142" s="23">
        <v>111.45358</v>
      </c>
      <c r="M142" s="13">
        <v>1.4048383236E-2</v>
      </c>
      <c r="N142" s="13">
        <v>1.8378644699999999E-4</v>
      </c>
      <c r="O142" s="61">
        <v>5.1322876532489401E-5</v>
      </c>
    </row>
    <row r="143" spans="2:15" x14ac:dyDescent="0.2">
      <c r="B143" s="57" t="s">
        <v>626</v>
      </c>
      <c r="C143" s="14" t="s">
        <v>627</v>
      </c>
      <c r="D143" s="14" t="s">
        <v>161</v>
      </c>
      <c r="E143" s="14" t="s">
        <v>226</v>
      </c>
      <c r="F143" s="21">
        <v>1081</v>
      </c>
      <c r="G143" s="14" t="s">
        <v>414</v>
      </c>
      <c r="H143" s="14" t="s">
        <v>49</v>
      </c>
      <c r="I143" s="23">
        <v>125452</v>
      </c>
      <c r="J143" s="24">
        <v>701.5</v>
      </c>
      <c r="K143" s="23">
        <v>0</v>
      </c>
      <c r="L143" s="23">
        <v>880.04578000000004</v>
      </c>
      <c r="M143" s="13">
        <v>5.9210050919999997E-3</v>
      </c>
      <c r="N143" s="13">
        <v>1.4511914930000001E-3</v>
      </c>
      <c r="O143" s="61">
        <v>4.0524925999999999E-4</v>
      </c>
    </row>
    <row r="144" spans="2:15" x14ac:dyDescent="0.2">
      <c r="B144" s="57" t="s">
        <v>628</v>
      </c>
      <c r="C144" s="14" t="s">
        <v>629</v>
      </c>
      <c r="D144" s="14" t="s">
        <v>161</v>
      </c>
      <c r="E144" s="14" t="s">
        <v>226</v>
      </c>
      <c r="F144" s="21">
        <v>2353</v>
      </c>
      <c r="G144" s="14" t="s">
        <v>414</v>
      </c>
      <c r="H144" s="14" t="s">
        <v>49</v>
      </c>
      <c r="I144" s="23">
        <v>25574</v>
      </c>
      <c r="J144" s="25">
        <v>7007</v>
      </c>
      <c r="K144" s="23">
        <v>0</v>
      </c>
      <c r="L144" s="23">
        <v>1791.97018</v>
      </c>
      <c r="M144" s="13">
        <v>7.0198071980000004E-3</v>
      </c>
      <c r="N144" s="13">
        <v>2.9549506859999999E-3</v>
      </c>
      <c r="O144" s="61">
        <v>8.2517819699999995E-4</v>
      </c>
    </row>
    <row r="145" spans="2:15" x14ac:dyDescent="0.2">
      <c r="B145" s="57" t="s">
        <v>630</v>
      </c>
      <c r="C145" s="14" t="s">
        <v>631</v>
      </c>
      <c r="D145" s="14" t="s">
        <v>161</v>
      </c>
      <c r="E145" s="14" t="s">
        <v>226</v>
      </c>
      <c r="F145" s="21">
        <v>1861</v>
      </c>
      <c r="G145" s="14" t="s">
        <v>414</v>
      </c>
      <c r="H145" s="14" t="s">
        <v>49</v>
      </c>
      <c r="I145" s="23">
        <v>282568</v>
      </c>
      <c r="J145" s="24">
        <v>405.1</v>
      </c>
      <c r="K145" s="23">
        <v>0</v>
      </c>
      <c r="L145" s="23">
        <v>1144.6829700000001</v>
      </c>
      <c r="M145" s="13">
        <v>1.9946799686000001E-2</v>
      </c>
      <c r="N145" s="13">
        <v>1.887577017E-3</v>
      </c>
      <c r="O145" s="61">
        <v>5.2711113200000004E-4</v>
      </c>
    </row>
    <row r="146" spans="2:15" x14ac:dyDescent="0.2">
      <c r="B146" s="57" t="s">
        <v>632</v>
      </c>
      <c r="C146" s="14" t="s">
        <v>633</v>
      </c>
      <c r="D146" s="14" t="s">
        <v>161</v>
      </c>
      <c r="E146" s="14" t="s">
        <v>226</v>
      </c>
      <c r="F146" s="21">
        <v>1977</v>
      </c>
      <c r="G146" s="14" t="s">
        <v>414</v>
      </c>
      <c r="H146" s="14" t="s">
        <v>49</v>
      </c>
      <c r="I146" s="23">
        <v>300000</v>
      </c>
      <c r="J146" s="24">
        <v>409.2</v>
      </c>
      <c r="K146" s="23">
        <v>0</v>
      </c>
      <c r="L146" s="23">
        <v>1227.5999999999999</v>
      </c>
      <c r="M146" s="13">
        <v>8.1033939029999998E-3</v>
      </c>
      <c r="N146" s="13">
        <v>2.0243068230000002E-3</v>
      </c>
      <c r="O146" s="61">
        <v>5.6529330999999998E-4</v>
      </c>
    </row>
    <row r="147" spans="2:15" x14ac:dyDescent="0.2">
      <c r="B147" s="57" t="s">
        <v>634</v>
      </c>
      <c r="C147" s="14" t="s">
        <v>635</v>
      </c>
      <c r="D147" s="14" t="s">
        <v>161</v>
      </c>
      <c r="E147" s="14" t="s">
        <v>226</v>
      </c>
      <c r="F147" s="21">
        <v>1860</v>
      </c>
      <c r="G147" s="14" t="s">
        <v>414</v>
      </c>
      <c r="H147" s="14" t="s">
        <v>49</v>
      </c>
      <c r="I147" s="23">
        <v>47968</v>
      </c>
      <c r="J147" s="25">
        <v>2434</v>
      </c>
      <c r="K147" s="23">
        <v>0</v>
      </c>
      <c r="L147" s="23">
        <v>1167.5411200000001</v>
      </c>
      <c r="M147" s="13">
        <v>1.4695961367E-2</v>
      </c>
      <c r="N147" s="13">
        <v>1.925270002E-3</v>
      </c>
      <c r="O147" s="61">
        <v>5.3763700299999998E-4</v>
      </c>
    </row>
    <row r="148" spans="2:15" x14ac:dyDescent="0.2">
      <c r="B148" s="56" t="s">
        <v>636</v>
      </c>
      <c r="C148" s="53" t="s">
        <v>1312</v>
      </c>
      <c r="D148" s="53" t="s">
        <v>1312</v>
      </c>
      <c r="E148" s="53" t="s">
        <v>1312</v>
      </c>
      <c r="F148" s="53" t="s">
        <v>1312</v>
      </c>
      <c r="G148" s="53" t="s">
        <v>1312</v>
      </c>
      <c r="H148" s="53" t="s">
        <v>1312</v>
      </c>
      <c r="I148" s="53" t="s">
        <v>1312</v>
      </c>
      <c r="J148" s="53" t="s">
        <v>1312</v>
      </c>
      <c r="K148" s="53" t="s">
        <v>1312</v>
      </c>
      <c r="L148" s="22">
        <v>351.0702</v>
      </c>
      <c r="M148" s="53" t="s">
        <v>1312</v>
      </c>
      <c r="N148" s="20">
        <v>5.7891316400000001E-4</v>
      </c>
      <c r="O148" s="60">
        <v>1.61663111E-4</v>
      </c>
    </row>
    <row r="149" spans="2:15" x14ac:dyDescent="0.2">
      <c r="B149" s="57" t="s">
        <v>637</v>
      </c>
      <c r="C149" s="14" t="s">
        <v>638</v>
      </c>
      <c r="D149" s="14" t="s">
        <v>161</v>
      </c>
      <c r="E149" s="14" t="s">
        <v>226</v>
      </c>
      <c r="F149" s="21">
        <v>1146</v>
      </c>
      <c r="G149" s="14" t="s">
        <v>414</v>
      </c>
      <c r="H149" s="14" t="s">
        <v>49</v>
      </c>
      <c r="I149" s="23">
        <v>3334</v>
      </c>
      <c r="J149" s="25">
        <v>10530</v>
      </c>
      <c r="K149" s="23">
        <v>0</v>
      </c>
      <c r="L149" s="23">
        <v>351.0702</v>
      </c>
      <c r="M149" s="13">
        <v>5.9821467549069802E-5</v>
      </c>
      <c r="N149" s="13">
        <v>5.7891316400000001E-4</v>
      </c>
      <c r="O149" s="61">
        <v>1.61663111E-4</v>
      </c>
    </row>
    <row r="150" spans="2:15" x14ac:dyDescent="0.2">
      <c r="B150" s="56" t="s">
        <v>639</v>
      </c>
      <c r="C150" s="53" t="s">
        <v>1312</v>
      </c>
      <c r="D150" s="53" t="s">
        <v>1312</v>
      </c>
      <c r="E150" s="53" t="s">
        <v>1312</v>
      </c>
      <c r="F150" s="53" t="s">
        <v>1312</v>
      </c>
      <c r="G150" s="53" t="s">
        <v>1312</v>
      </c>
      <c r="H150" s="53" t="s">
        <v>1312</v>
      </c>
      <c r="I150" s="53" t="s">
        <v>1312</v>
      </c>
      <c r="J150" s="53" t="s">
        <v>1312</v>
      </c>
      <c r="K150" s="53" t="s">
        <v>1312</v>
      </c>
      <c r="L150" s="53" t="s">
        <v>1312</v>
      </c>
      <c r="M150" s="53" t="s">
        <v>1312</v>
      </c>
      <c r="N150" s="53" t="s">
        <v>1312</v>
      </c>
      <c r="O150" s="67" t="s">
        <v>1312</v>
      </c>
    </row>
    <row r="151" spans="2:15" x14ac:dyDescent="0.2">
      <c r="B151" s="56" t="s">
        <v>640</v>
      </c>
      <c r="C151" s="53" t="s">
        <v>1312</v>
      </c>
      <c r="D151" s="53" t="s">
        <v>1312</v>
      </c>
      <c r="E151" s="53" t="s">
        <v>1312</v>
      </c>
      <c r="F151" s="53" t="s">
        <v>1312</v>
      </c>
      <c r="G151" s="53" t="s">
        <v>1312</v>
      </c>
      <c r="H151" s="53" t="s">
        <v>1312</v>
      </c>
      <c r="I151" s="53" t="s">
        <v>1312</v>
      </c>
      <c r="J151" s="53" t="s">
        <v>1312</v>
      </c>
      <c r="K151" s="53" t="s">
        <v>1312</v>
      </c>
      <c r="L151" s="22">
        <v>72642.095019999993</v>
      </c>
      <c r="M151" s="53" t="s">
        <v>1312</v>
      </c>
      <c r="N151" s="20">
        <v>0.11978648467899999</v>
      </c>
      <c r="O151" s="60">
        <v>3.3450709018999998E-2</v>
      </c>
    </row>
    <row r="152" spans="2:15" x14ac:dyDescent="0.2">
      <c r="B152" s="56" t="s">
        <v>641</v>
      </c>
      <c r="C152" s="53" t="s">
        <v>1312</v>
      </c>
      <c r="D152" s="53" t="s">
        <v>1312</v>
      </c>
      <c r="E152" s="53" t="s">
        <v>1312</v>
      </c>
      <c r="F152" s="53" t="s">
        <v>1312</v>
      </c>
      <c r="G152" s="53" t="s">
        <v>1312</v>
      </c>
      <c r="H152" s="53" t="s">
        <v>1312</v>
      </c>
      <c r="I152" s="53" t="s">
        <v>1312</v>
      </c>
      <c r="J152" s="53" t="s">
        <v>1312</v>
      </c>
      <c r="K152" s="53" t="s">
        <v>1312</v>
      </c>
      <c r="L152" s="22">
        <v>17826.215820000001</v>
      </c>
      <c r="M152" s="53" t="s">
        <v>1312</v>
      </c>
      <c r="N152" s="20">
        <v>2.9395348902999999E-2</v>
      </c>
      <c r="O152" s="60">
        <v>8.208732941E-3</v>
      </c>
    </row>
    <row r="153" spans="2:15" x14ac:dyDescent="0.2">
      <c r="B153" s="57" t="s">
        <v>642</v>
      </c>
      <c r="C153" s="14" t="s">
        <v>643</v>
      </c>
      <c r="D153" s="14" t="s">
        <v>200</v>
      </c>
      <c r="E153" s="14" t="s">
        <v>335</v>
      </c>
      <c r="F153" s="21">
        <v>993</v>
      </c>
      <c r="G153" s="14" t="s">
        <v>644</v>
      </c>
      <c r="H153" s="14" t="s">
        <v>50</v>
      </c>
      <c r="I153" s="23">
        <v>7583.33</v>
      </c>
      <c r="J153" s="25">
        <v>514</v>
      </c>
      <c r="K153" s="23">
        <v>0</v>
      </c>
      <c r="L153" s="23">
        <v>141.37434999999999</v>
      </c>
      <c r="M153" s="13">
        <v>8.987922E-4</v>
      </c>
      <c r="N153" s="13">
        <v>2.3312566000000001E-4</v>
      </c>
      <c r="O153" s="61">
        <v>6.5100989218210299E-5</v>
      </c>
    </row>
    <row r="154" spans="2:15" x14ac:dyDescent="0.2">
      <c r="B154" s="57" t="s">
        <v>645</v>
      </c>
      <c r="C154" s="14" t="s">
        <v>646</v>
      </c>
      <c r="D154" s="14" t="s">
        <v>200</v>
      </c>
      <c r="E154" s="14" t="s">
        <v>335</v>
      </c>
      <c r="F154" s="21">
        <v>993</v>
      </c>
      <c r="G154" s="14" t="s">
        <v>647</v>
      </c>
      <c r="H154" s="14" t="s">
        <v>50</v>
      </c>
      <c r="I154" s="23">
        <v>13550</v>
      </c>
      <c r="J154" s="25">
        <v>1916</v>
      </c>
      <c r="K154" s="23">
        <v>0</v>
      </c>
      <c r="L154" s="23">
        <v>941.63449000000003</v>
      </c>
      <c r="M154" s="13">
        <v>2.7037395899999998E-4</v>
      </c>
      <c r="N154" s="13">
        <v>1.552750996E-3</v>
      </c>
      <c r="O154" s="61">
        <v>4.3361003399999999E-4</v>
      </c>
    </row>
    <row r="155" spans="2:15" x14ac:dyDescent="0.2">
      <c r="B155" s="57" t="s">
        <v>648</v>
      </c>
      <c r="C155" s="14" t="s">
        <v>649</v>
      </c>
      <c r="D155" s="14" t="s">
        <v>200</v>
      </c>
      <c r="E155" s="14" t="s">
        <v>335</v>
      </c>
      <c r="F155" s="21">
        <v>993</v>
      </c>
      <c r="G155" s="14" t="s">
        <v>650</v>
      </c>
      <c r="H155" s="14" t="s">
        <v>50</v>
      </c>
      <c r="I155" s="23">
        <v>16185</v>
      </c>
      <c r="J155" s="25">
        <v>2224</v>
      </c>
      <c r="K155" s="23">
        <v>0</v>
      </c>
      <c r="L155" s="23">
        <v>1305.5546099999999</v>
      </c>
      <c r="M155" s="13">
        <v>1.9480969600000001E-4</v>
      </c>
      <c r="N155" s="13">
        <v>2.1528536199999998E-3</v>
      </c>
      <c r="O155" s="61">
        <v>6.01190361E-4</v>
      </c>
    </row>
    <row r="156" spans="2:15" x14ac:dyDescent="0.2">
      <c r="B156" s="57" t="s">
        <v>651</v>
      </c>
      <c r="C156" s="14" t="s">
        <v>652</v>
      </c>
      <c r="D156" s="14" t="s">
        <v>653</v>
      </c>
      <c r="E156" s="14" t="s">
        <v>335</v>
      </c>
      <c r="F156" s="21">
        <v>993</v>
      </c>
      <c r="G156" s="14" t="s">
        <v>654</v>
      </c>
      <c r="H156" s="14" t="s">
        <v>61</v>
      </c>
      <c r="I156" s="23">
        <v>163110.22</v>
      </c>
      <c r="J156" s="25">
        <v>695</v>
      </c>
      <c r="K156" s="23">
        <v>0</v>
      </c>
      <c r="L156" s="23">
        <v>4889.8527400000003</v>
      </c>
      <c r="M156" s="13">
        <v>9.9501413849999998E-3</v>
      </c>
      <c r="N156" s="13">
        <v>8.0633449530000002E-3</v>
      </c>
      <c r="O156" s="61">
        <v>2.2517115050000001E-3</v>
      </c>
    </row>
    <row r="157" spans="2:15" x14ac:dyDescent="0.2">
      <c r="B157" s="57" t="s">
        <v>655</v>
      </c>
      <c r="C157" s="14" t="s">
        <v>656</v>
      </c>
      <c r="D157" s="14" t="s">
        <v>200</v>
      </c>
      <c r="E157" s="14" t="s">
        <v>335</v>
      </c>
      <c r="F157" s="21">
        <v>993</v>
      </c>
      <c r="G157" s="14" t="s">
        <v>657</v>
      </c>
      <c r="H157" s="14" t="s">
        <v>50</v>
      </c>
      <c r="I157" s="23">
        <v>46406</v>
      </c>
      <c r="J157" s="25">
        <v>643</v>
      </c>
      <c r="K157" s="23">
        <v>0</v>
      </c>
      <c r="L157" s="23">
        <v>1082.2626299999999</v>
      </c>
      <c r="M157" s="13">
        <v>6.5942146099999999E-4</v>
      </c>
      <c r="N157" s="13">
        <v>1.78464616E-3</v>
      </c>
      <c r="O157" s="61">
        <v>4.9836740400000001E-4</v>
      </c>
    </row>
    <row r="158" spans="2:15" x14ac:dyDescent="0.2">
      <c r="B158" s="57" t="s">
        <v>658</v>
      </c>
      <c r="C158" s="14" t="s">
        <v>659</v>
      </c>
      <c r="D158" s="14" t="s">
        <v>334</v>
      </c>
      <c r="E158" s="14" t="s">
        <v>335</v>
      </c>
      <c r="F158" s="21">
        <v>993</v>
      </c>
      <c r="G158" s="14" t="s">
        <v>657</v>
      </c>
      <c r="H158" s="14" t="s">
        <v>50</v>
      </c>
      <c r="I158" s="23">
        <v>147453</v>
      </c>
      <c r="J158" s="25">
        <v>533</v>
      </c>
      <c r="K158" s="23">
        <v>0</v>
      </c>
      <c r="L158" s="23">
        <v>2850.5481300000001</v>
      </c>
      <c r="M158" s="13">
        <v>1.8838584580000001E-3</v>
      </c>
      <c r="N158" s="13">
        <v>4.7005409160000003E-3</v>
      </c>
      <c r="O158" s="61">
        <v>1.3126391239999999E-3</v>
      </c>
    </row>
    <row r="159" spans="2:15" x14ac:dyDescent="0.2">
      <c r="B159" s="57" t="s">
        <v>660</v>
      </c>
      <c r="C159" s="14" t="s">
        <v>661</v>
      </c>
      <c r="D159" s="14" t="s">
        <v>200</v>
      </c>
      <c r="E159" s="14" t="s">
        <v>335</v>
      </c>
      <c r="F159" s="21">
        <v>993</v>
      </c>
      <c r="G159" s="14" t="s">
        <v>657</v>
      </c>
      <c r="H159" s="14" t="s">
        <v>50</v>
      </c>
      <c r="I159" s="23">
        <v>57000</v>
      </c>
      <c r="J159" s="25">
        <v>433</v>
      </c>
      <c r="K159" s="23">
        <v>0</v>
      </c>
      <c r="L159" s="23">
        <v>895.17987000000005</v>
      </c>
      <c r="M159" s="13">
        <v>1.9112156500000001E-4</v>
      </c>
      <c r="N159" s="13">
        <v>1.4761475379999999E-3</v>
      </c>
      <c r="O159" s="61">
        <v>4.1221830499999998E-4</v>
      </c>
    </row>
    <row r="160" spans="2:15" x14ac:dyDescent="0.2">
      <c r="B160" s="57" t="s">
        <v>662</v>
      </c>
      <c r="C160" s="14" t="s">
        <v>663</v>
      </c>
      <c r="D160" s="14" t="s">
        <v>200</v>
      </c>
      <c r="E160" s="14" t="s">
        <v>335</v>
      </c>
      <c r="F160" s="21">
        <v>993</v>
      </c>
      <c r="G160" s="14" t="s">
        <v>664</v>
      </c>
      <c r="H160" s="14" t="s">
        <v>50</v>
      </c>
      <c r="I160" s="23">
        <v>140676.54999999999</v>
      </c>
      <c r="J160" s="25">
        <v>218</v>
      </c>
      <c r="K160" s="23">
        <v>0</v>
      </c>
      <c r="L160" s="23">
        <v>1112.30979</v>
      </c>
      <c r="M160" s="13">
        <v>1.815089481E-3</v>
      </c>
      <c r="N160" s="13">
        <v>1.8341937899999999E-3</v>
      </c>
      <c r="O160" s="61">
        <v>5.1220371699999998E-4</v>
      </c>
    </row>
    <row r="161" spans="2:15" x14ac:dyDescent="0.2">
      <c r="B161" s="57" t="s">
        <v>665</v>
      </c>
      <c r="C161" s="14" t="s">
        <v>666</v>
      </c>
      <c r="D161" s="14" t="s">
        <v>200</v>
      </c>
      <c r="E161" s="14" t="s">
        <v>335</v>
      </c>
      <c r="F161" s="21">
        <v>993</v>
      </c>
      <c r="G161" s="14" t="s">
        <v>667</v>
      </c>
      <c r="H161" s="14" t="s">
        <v>50</v>
      </c>
      <c r="I161" s="23">
        <v>46349</v>
      </c>
      <c r="J161" s="25">
        <v>2724</v>
      </c>
      <c r="K161" s="23">
        <v>28.24211</v>
      </c>
      <c r="L161" s="23">
        <v>4607.4992099999999</v>
      </c>
      <c r="M161" s="13">
        <v>2.3298471159999999E-3</v>
      </c>
      <c r="N161" s="13">
        <v>7.5977452649999997E-3</v>
      </c>
      <c r="O161" s="61">
        <v>2.121691497E-3</v>
      </c>
    </row>
    <row r="162" spans="2:15" x14ac:dyDescent="0.2">
      <c r="B162" s="56" t="s">
        <v>668</v>
      </c>
      <c r="C162" s="53" t="s">
        <v>1312</v>
      </c>
      <c r="D162" s="53" t="s">
        <v>1312</v>
      </c>
      <c r="E162" s="53" t="s">
        <v>1312</v>
      </c>
      <c r="F162" s="53" t="s">
        <v>1312</v>
      </c>
      <c r="G162" s="53" t="s">
        <v>1312</v>
      </c>
      <c r="H162" s="53" t="s">
        <v>1312</v>
      </c>
      <c r="I162" s="53" t="s">
        <v>1312</v>
      </c>
      <c r="J162" s="53" t="s">
        <v>1312</v>
      </c>
      <c r="K162" s="53" t="s">
        <v>1312</v>
      </c>
      <c r="L162" s="22">
        <v>54815.879200000003</v>
      </c>
      <c r="M162" s="53" t="s">
        <v>1312</v>
      </c>
      <c r="N162" s="20">
        <v>9.0391135775000006E-2</v>
      </c>
      <c r="O162" s="60">
        <v>2.5241976078000002E-2</v>
      </c>
    </row>
    <row r="163" spans="2:15" x14ac:dyDescent="0.2">
      <c r="B163" s="57" t="s">
        <v>669</v>
      </c>
      <c r="C163" s="14" t="s">
        <v>670</v>
      </c>
      <c r="D163" s="14" t="s">
        <v>200</v>
      </c>
      <c r="E163" s="14" t="s">
        <v>335</v>
      </c>
      <c r="F163" s="21">
        <v>994</v>
      </c>
      <c r="G163" s="14" t="s">
        <v>647</v>
      </c>
      <c r="H163" s="14" t="s">
        <v>50</v>
      </c>
      <c r="I163" s="23">
        <v>823.35</v>
      </c>
      <c r="J163" s="25">
        <v>921</v>
      </c>
      <c r="K163" s="23">
        <v>0</v>
      </c>
      <c r="L163" s="23">
        <v>27.503740000000001</v>
      </c>
      <c r="M163" s="13">
        <v>4.22440908669651E-6</v>
      </c>
      <c r="N163" s="13">
        <v>4.53535423121229E-5</v>
      </c>
      <c r="O163" s="61">
        <v>1.26651028365503E-5</v>
      </c>
    </row>
    <row r="164" spans="2:15" x14ac:dyDescent="0.2">
      <c r="B164" s="57" t="s">
        <v>671</v>
      </c>
      <c r="C164" s="14" t="s">
        <v>672</v>
      </c>
      <c r="D164" s="14" t="s">
        <v>673</v>
      </c>
      <c r="E164" s="14" t="s">
        <v>335</v>
      </c>
      <c r="F164" s="21">
        <v>994</v>
      </c>
      <c r="G164" s="14" t="s">
        <v>647</v>
      </c>
      <c r="H164" s="14" t="s">
        <v>51</v>
      </c>
      <c r="I164" s="23">
        <v>11050</v>
      </c>
      <c r="J164" s="25">
        <v>28700</v>
      </c>
      <c r="K164" s="23">
        <v>0</v>
      </c>
      <c r="L164" s="23">
        <v>12722.18766</v>
      </c>
      <c r="M164" s="13">
        <v>2.5367979100000002E-4</v>
      </c>
      <c r="N164" s="13">
        <v>2.0978829655E-2</v>
      </c>
      <c r="O164" s="61">
        <v>5.8583965310000001E-3</v>
      </c>
    </row>
    <row r="165" spans="2:15" x14ac:dyDescent="0.2">
      <c r="B165" s="57" t="s">
        <v>674</v>
      </c>
      <c r="C165" s="14" t="s">
        <v>675</v>
      </c>
      <c r="D165" s="14" t="s">
        <v>676</v>
      </c>
      <c r="E165" s="14" t="s">
        <v>335</v>
      </c>
      <c r="F165" s="21">
        <v>994</v>
      </c>
      <c r="G165" s="14" t="s">
        <v>677</v>
      </c>
      <c r="H165" s="14" t="s">
        <v>52</v>
      </c>
      <c r="I165" s="23">
        <v>108689</v>
      </c>
      <c r="J165" s="25">
        <v>1200</v>
      </c>
      <c r="K165" s="23">
        <v>0</v>
      </c>
      <c r="L165" s="23">
        <v>6026.8919999999998</v>
      </c>
      <c r="M165" s="13">
        <v>2.565915708E-3</v>
      </c>
      <c r="N165" s="13">
        <v>9.938317528E-3</v>
      </c>
      <c r="O165" s="61">
        <v>2.7753028120000001E-3</v>
      </c>
    </row>
    <row r="166" spans="2:15" x14ac:dyDescent="0.2">
      <c r="B166" s="57" t="s">
        <v>678</v>
      </c>
      <c r="C166" s="14" t="s">
        <v>679</v>
      </c>
      <c r="D166" s="14" t="s">
        <v>676</v>
      </c>
      <c r="E166" s="14" t="s">
        <v>335</v>
      </c>
      <c r="F166" s="21">
        <v>994</v>
      </c>
      <c r="G166" s="14" t="s">
        <v>680</v>
      </c>
      <c r="H166" s="14" t="s">
        <v>52</v>
      </c>
      <c r="I166" s="23">
        <v>17500</v>
      </c>
      <c r="J166" s="24">
        <v>144.19999999999999</v>
      </c>
      <c r="K166" s="23">
        <v>0</v>
      </c>
      <c r="L166" s="23">
        <v>116.60841000000001</v>
      </c>
      <c r="M166" s="13">
        <v>1.7252048708140901E-5</v>
      </c>
      <c r="N166" s="13">
        <v>1.9228673799999999E-4</v>
      </c>
      <c r="O166" s="61">
        <v>5.3696606507210403E-5</v>
      </c>
    </row>
    <row r="167" spans="2:15" x14ac:dyDescent="0.2">
      <c r="B167" s="57" t="s">
        <v>681</v>
      </c>
      <c r="C167" s="14" t="s">
        <v>682</v>
      </c>
      <c r="D167" s="14" t="s">
        <v>200</v>
      </c>
      <c r="E167" s="14" t="s">
        <v>335</v>
      </c>
      <c r="F167" s="21">
        <v>994</v>
      </c>
      <c r="G167" s="14" t="s">
        <v>650</v>
      </c>
      <c r="H167" s="14" t="s">
        <v>50</v>
      </c>
      <c r="I167" s="23">
        <v>130000</v>
      </c>
      <c r="J167" s="25">
        <v>172</v>
      </c>
      <c r="K167" s="23">
        <v>0</v>
      </c>
      <c r="L167" s="23">
        <v>810.99720000000002</v>
      </c>
      <c r="M167" s="13">
        <v>4.7768354340000001E-3</v>
      </c>
      <c r="N167" s="13">
        <v>1.3373306980000001E-3</v>
      </c>
      <c r="O167" s="61">
        <v>3.7345331700000002E-4</v>
      </c>
    </row>
    <row r="168" spans="2:15" x14ac:dyDescent="0.2">
      <c r="B168" s="57" t="s">
        <v>683</v>
      </c>
      <c r="C168" s="14" t="s">
        <v>684</v>
      </c>
      <c r="D168" s="14" t="s">
        <v>685</v>
      </c>
      <c r="E168" s="14" t="s">
        <v>335</v>
      </c>
      <c r="F168" s="21">
        <v>994</v>
      </c>
      <c r="G168" s="14" t="s">
        <v>686</v>
      </c>
      <c r="H168" s="14" t="s">
        <v>53</v>
      </c>
      <c r="I168" s="23">
        <v>244.44</v>
      </c>
      <c r="J168" s="25">
        <v>376</v>
      </c>
      <c r="K168" s="23">
        <v>0</v>
      </c>
      <c r="L168" s="23">
        <v>2.51749</v>
      </c>
      <c r="M168" s="13">
        <v>1.44370217E-4</v>
      </c>
      <c r="N168" s="13">
        <v>4.15132957319064E-6</v>
      </c>
      <c r="O168" s="61">
        <v>1.1592703297801399E-6</v>
      </c>
    </row>
    <row r="169" spans="2:15" x14ac:dyDescent="0.2">
      <c r="B169" s="57" t="s">
        <v>687</v>
      </c>
      <c r="C169" s="14" t="s">
        <v>688</v>
      </c>
      <c r="D169" s="14" t="s">
        <v>334</v>
      </c>
      <c r="E169" s="14" t="s">
        <v>335</v>
      </c>
      <c r="F169" s="21">
        <v>994</v>
      </c>
      <c r="G169" s="14" t="s">
        <v>689</v>
      </c>
      <c r="H169" s="14" t="s">
        <v>50</v>
      </c>
      <c r="I169" s="23">
        <v>1370</v>
      </c>
      <c r="J169" s="25">
        <v>10097</v>
      </c>
      <c r="K169" s="23">
        <v>0</v>
      </c>
      <c r="L169" s="23">
        <v>501.71892000000003</v>
      </c>
      <c r="M169" s="13">
        <v>6.0154264901025503E-7</v>
      </c>
      <c r="N169" s="13">
        <v>8.2733221899999995E-4</v>
      </c>
      <c r="O169" s="61">
        <v>2.3103482299999999E-4</v>
      </c>
    </row>
    <row r="170" spans="2:15" x14ac:dyDescent="0.2">
      <c r="B170" s="57" t="s">
        <v>690</v>
      </c>
      <c r="C170" s="14" t="s">
        <v>691</v>
      </c>
      <c r="D170" s="14" t="s">
        <v>334</v>
      </c>
      <c r="E170" s="14" t="s">
        <v>335</v>
      </c>
      <c r="F170" s="21">
        <v>994</v>
      </c>
      <c r="G170" s="14" t="s">
        <v>689</v>
      </c>
      <c r="H170" s="14" t="s">
        <v>50</v>
      </c>
      <c r="I170" s="23">
        <v>62600</v>
      </c>
      <c r="J170" s="25">
        <v>2879</v>
      </c>
      <c r="K170" s="23">
        <v>0</v>
      </c>
      <c r="L170" s="23">
        <v>6536.7752600000003</v>
      </c>
      <c r="M170" s="13">
        <v>1.1086684017390901E-5</v>
      </c>
      <c r="N170" s="13">
        <v>1.0779112707000001E-2</v>
      </c>
      <c r="O170" s="61">
        <v>3.0100972039999998E-3</v>
      </c>
    </row>
    <row r="171" spans="2:15" x14ac:dyDescent="0.2">
      <c r="B171" s="57" t="s">
        <v>692</v>
      </c>
      <c r="C171" s="14" t="s">
        <v>693</v>
      </c>
      <c r="D171" s="14" t="s">
        <v>195</v>
      </c>
      <c r="E171" s="14" t="s">
        <v>335</v>
      </c>
      <c r="F171" s="21">
        <v>994</v>
      </c>
      <c r="G171" s="14" t="s">
        <v>689</v>
      </c>
      <c r="H171" s="14" t="s">
        <v>50</v>
      </c>
      <c r="I171" s="23">
        <v>3</v>
      </c>
      <c r="J171" s="25">
        <v>3201</v>
      </c>
      <c r="K171" s="23">
        <v>0</v>
      </c>
      <c r="L171" s="23">
        <v>0.3483</v>
      </c>
      <c r="M171" s="13">
        <v>6.96055684454756E-9</v>
      </c>
      <c r="N171" s="13">
        <v>5.7434511769353599E-7</v>
      </c>
      <c r="O171" s="61">
        <v>1.60387471593699E-7</v>
      </c>
    </row>
    <row r="172" spans="2:15" x14ac:dyDescent="0.2">
      <c r="B172" s="57" t="s">
        <v>694</v>
      </c>
      <c r="C172" s="14" t="s">
        <v>695</v>
      </c>
      <c r="D172" s="14" t="s">
        <v>334</v>
      </c>
      <c r="E172" s="14" t="s">
        <v>335</v>
      </c>
      <c r="F172" s="21">
        <v>994</v>
      </c>
      <c r="G172" s="14" t="s">
        <v>689</v>
      </c>
      <c r="H172" s="14" t="s">
        <v>50</v>
      </c>
      <c r="I172" s="23">
        <v>97160</v>
      </c>
      <c r="J172" s="25">
        <v>1427</v>
      </c>
      <c r="K172" s="23">
        <v>0</v>
      </c>
      <c r="L172" s="23">
        <v>5028.7383</v>
      </c>
      <c r="M172" s="13">
        <v>3.0700345307789802E-5</v>
      </c>
      <c r="N172" s="13">
        <v>8.2923666109999995E-3</v>
      </c>
      <c r="O172" s="61">
        <v>2.3156664400000001E-3</v>
      </c>
    </row>
    <row r="173" spans="2:15" x14ac:dyDescent="0.2">
      <c r="B173" s="57" t="s">
        <v>696</v>
      </c>
      <c r="C173" s="14" t="s">
        <v>697</v>
      </c>
      <c r="D173" s="14" t="s">
        <v>200</v>
      </c>
      <c r="E173" s="14" t="s">
        <v>335</v>
      </c>
      <c r="F173" s="21">
        <v>994</v>
      </c>
      <c r="G173" s="14" t="s">
        <v>344</v>
      </c>
      <c r="H173" s="14" t="s">
        <v>50</v>
      </c>
      <c r="I173" s="23">
        <v>84094</v>
      </c>
      <c r="J173" s="24">
        <v>369.01</v>
      </c>
      <c r="K173" s="23">
        <v>18.148019999999999</v>
      </c>
      <c r="L173" s="23">
        <v>1143.6614999999999</v>
      </c>
      <c r="M173" s="13">
        <v>3.6904794759999998E-3</v>
      </c>
      <c r="N173" s="13">
        <v>1.885892617E-3</v>
      </c>
      <c r="O173" s="61">
        <v>5.2664075799999999E-4</v>
      </c>
    </row>
    <row r="174" spans="2:15" x14ac:dyDescent="0.2">
      <c r="B174" s="57" t="s">
        <v>698</v>
      </c>
      <c r="C174" s="14" t="s">
        <v>699</v>
      </c>
      <c r="D174" s="14" t="s">
        <v>195</v>
      </c>
      <c r="E174" s="14" t="s">
        <v>335</v>
      </c>
      <c r="F174" s="21">
        <v>994</v>
      </c>
      <c r="G174" s="14" t="s">
        <v>654</v>
      </c>
      <c r="H174" s="14" t="s">
        <v>51</v>
      </c>
      <c r="I174" s="23">
        <v>65000</v>
      </c>
      <c r="J174" s="25">
        <v>2512</v>
      </c>
      <c r="K174" s="23">
        <v>0</v>
      </c>
      <c r="L174" s="23">
        <v>6550.14048</v>
      </c>
      <c r="M174" s="13">
        <v>4.7773125900000001E-4</v>
      </c>
      <c r="N174" s="13">
        <v>1.0801151893999999E-2</v>
      </c>
      <c r="O174" s="61">
        <v>3.0162517079999999E-3</v>
      </c>
    </row>
    <row r="175" spans="2:15" x14ac:dyDescent="0.2">
      <c r="B175" s="57" t="s">
        <v>700</v>
      </c>
      <c r="C175" s="14" t="s">
        <v>701</v>
      </c>
      <c r="D175" s="14" t="s">
        <v>702</v>
      </c>
      <c r="E175" s="14" t="s">
        <v>335</v>
      </c>
      <c r="F175" s="21">
        <v>994</v>
      </c>
      <c r="G175" s="14" t="s">
        <v>703</v>
      </c>
      <c r="H175" s="14" t="s">
        <v>51</v>
      </c>
      <c r="I175" s="23">
        <v>3000</v>
      </c>
      <c r="J175" s="25">
        <v>16180</v>
      </c>
      <c r="K175" s="23">
        <v>0</v>
      </c>
      <c r="L175" s="23">
        <v>1947.23064</v>
      </c>
      <c r="M175" s="13">
        <v>8.40046659551658E-5</v>
      </c>
      <c r="N175" s="13">
        <v>3.2109744789999999E-3</v>
      </c>
      <c r="O175" s="61">
        <v>8.9667355400000002E-4</v>
      </c>
    </row>
    <row r="176" spans="2:15" x14ac:dyDescent="0.2">
      <c r="B176" s="57" t="s">
        <v>704</v>
      </c>
      <c r="C176" s="14" t="s">
        <v>705</v>
      </c>
      <c r="D176" s="14" t="s">
        <v>200</v>
      </c>
      <c r="E176" s="14" t="s">
        <v>335</v>
      </c>
      <c r="F176" s="21">
        <v>994</v>
      </c>
      <c r="G176" s="14" t="s">
        <v>703</v>
      </c>
      <c r="H176" s="14" t="s">
        <v>50</v>
      </c>
      <c r="I176" s="23">
        <v>6770</v>
      </c>
      <c r="J176" s="25">
        <v>9360</v>
      </c>
      <c r="K176" s="23">
        <v>0</v>
      </c>
      <c r="L176" s="23">
        <v>2298.32834</v>
      </c>
      <c r="M176" s="13">
        <v>1.19166582E-4</v>
      </c>
      <c r="N176" s="13">
        <v>3.7899329910000001E-3</v>
      </c>
      <c r="O176" s="61">
        <v>1.0583493290000001E-3</v>
      </c>
    </row>
    <row r="177" spans="2:15" x14ac:dyDescent="0.2">
      <c r="B177" s="57" t="s">
        <v>706</v>
      </c>
      <c r="C177" s="14" t="s">
        <v>707</v>
      </c>
      <c r="D177" s="14" t="s">
        <v>334</v>
      </c>
      <c r="E177" s="14" t="s">
        <v>335</v>
      </c>
      <c r="F177" s="21">
        <v>994</v>
      </c>
      <c r="G177" s="14" t="s">
        <v>703</v>
      </c>
      <c r="H177" s="14" t="s">
        <v>50</v>
      </c>
      <c r="I177" s="23">
        <v>7360</v>
      </c>
      <c r="J177" s="25">
        <v>10400</v>
      </c>
      <c r="K177" s="23">
        <v>9.5832599999999992</v>
      </c>
      <c r="L177" s="23">
        <v>2785.8341399999999</v>
      </c>
      <c r="M177" s="13">
        <v>1.41909221265787E-6</v>
      </c>
      <c r="N177" s="13">
        <v>4.5938278400000001E-3</v>
      </c>
      <c r="O177" s="61">
        <v>1.2828392010000001E-3</v>
      </c>
    </row>
    <row r="178" spans="2:15" x14ac:dyDescent="0.2">
      <c r="B178" s="57" t="s">
        <v>708</v>
      </c>
      <c r="C178" s="14" t="s">
        <v>709</v>
      </c>
      <c r="D178" s="14" t="s">
        <v>195</v>
      </c>
      <c r="E178" s="14" t="s">
        <v>335</v>
      </c>
      <c r="F178" s="21">
        <v>994</v>
      </c>
      <c r="G178" s="14" t="s">
        <v>710</v>
      </c>
      <c r="H178" s="14" t="s">
        <v>50</v>
      </c>
      <c r="I178" s="23">
        <v>875000</v>
      </c>
      <c r="J178" s="24">
        <v>9.99</v>
      </c>
      <c r="K178" s="23">
        <v>0</v>
      </c>
      <c r="L178" s="23">
        <v>317.04514</v>
      </c>
      <c r="M178" s="13">
        <v>1.6138309778000001E-2</v>
      </c>
      <c r="N178" s="13">
        <v>5.2280599500000003E-4</v>
      </c>
      <c r="O178" s="61">
        <v>1.45995028E-4</v>
      </c>
    </row>
    <row r="179" spans="2:15" x14ac:dyDescent="0.2">
      <c r="B179" s="57" t="s">
        <v>711</v>
      </c>
      <c r="C179" s="14" t="s">
        <v>712</v>
      </c>
      <c r="D179" s="14" t="s">
        <v>195</v>
      </c>
      <c r="E179" s="14" t="s">
        <v>335</v>
      </c>
      <c r="F179" s="21">
        <v>994</v>
      </c>
      <c r="G179" s="14" t="s">
        <v>664</v>
      </c>
      <c r="H179" s="14" t="s">
        <v>50</v>
      </c>
      <c r="I179" s="23">
        <v>41287.78</v>
      </c>
      <c r="J179" s="25">
        <v>305</v>
      </c>
      <c r="K179" s="23">
        <v>0</v>
      </c>
      <c r="L179" s="23">
        <v>456.73987</v>
      </c>
      <c r="M179" s="13">
        <v>3.9544462369999998E-3</v>
      </c>
      <c r="N179" s="13">
        <v>7.5316197000000005E-4</v>
      </c>
      <c r="O179" s="61">
        <v>2.1032257499999999E-4</v>
      </c>
    </row>
    <row r="180" spans="2:15" x14ac:dyDescent="0.2">
      <c r="B180" s="57" t="s">
        <v>713</v>
      </c>
      <c r="C180" s="14" t="s">
        <v>714</v>
      </c>
      <c r="D180" s="14" t="s">
        <v>200</v>
      </c>
      <c r="E180" s="14" t="s">
        <v>335</v>
      </c>
      <c r="F180" s="21">
        <v>994</v>
      </c>
      <c r="G180" s="14" t="s">
        <v>664</v>
      </c>
      <c r="H180" s="14" t="s">
        <v>50</v>
      </c>
      <c r="I180" s="23">
        <v>13.5</v>
      </c>
      <c r="J180" s="24">
        <v>12.94</v>
      </c>
      <c r="K180" s="23">
        <v>0</v>
      </c>
      <c r="L180" s="23">
        <v>6.3400000000000001E-3</v>
      </c>
      <c r="M180" s="13">
        <v>3.0087886046522202E-7</v>
      </c>
      <c r="N180" s="13">
        <v>1.0454631197751999E-8</v>
      </c>
      <c r="O180" s="61">
        <v>2.9194848403791299E-9</v>
      </c>
    </row>
    <row r="181" spans="2:15" ht="13.5" thickBot="1" x14ac:dyDescent="0.25">
      <c r="B181" s="57" t="s">
        <v>715</v>
      </c>
      <c r="C181" s="14" t="s">
        <v>716</v>
      </c>
      <c r="D181" s="14" t="s">
        <v>190</v>
      </c>
      <c r="E181" s="14" t="s">
        <v>335</v>
      </c>
      <c r="F181" s="21">
        <v>994</v>
      </c>
      <c r="G181" s="14" t="s">
        <v>717</v>
      </c>
      <c r="H181" s="14" t="s">
        <v>51</v>
      </c>
      <c r="I181" s="23">
        <v>44460</v>
      </c>
      <c r="J181" s="25">
        <v>4118</v>
      </c>
      <c r="K181" s="23">
        <v>0</v>
      </c>
      <c r="L181" s="23">
        <v>7344.6892099999995</v>
      </c>
      <c r="M181" s="13">
        <v>5.9770820685780902E-5</v>
      </c>
      <c r="N181" s="13">
        <v>1.211135914E-2</v>
      </c>
      <c r="O181" s="61">
        <v>3.3821307259999998E-3</v>
      </c>
    </row>
    <row r="182" spans="2:15" x14ac:dyDescent="0.2">
      <c r="B182" s="71" t="s">
        <v>718</v>
      </c>
      <c r="C182" s="72" t="s">
        <v>719</v>
      </c>
      <c r="D182" s="72" t="s">
        <v>200</v>
      </c>
      <c r="E182" s="72" t="s">
        <v>335</v>
      </c>
      <c r="F182" s="78">
        <v>994</v>
      </c>
      <c r="G182" s="72" t="s">
        <v>717</v>
      </c>
      <c r="H182" s="72" t="s">
        <v>50</v>
      </c>
      <c r="I182" s="73">
        <v>306386.77</v>
      </c>
      <c r="J182" s="77">
        <v>17.809999999999999</v>
      </c>
      <c r="K182" s="73">
        <v>0</v>
      </c>
      <c r="L182" s="73">
        <v>197.91625999999999</v>
      </c>
      <c r="M182" s="74">
        <v>3.0732814370000002E-3</v>
      </c>
      <c r="N182" s="74">
        <v>3.2636301299999998E-4</v>
      </c>
      <c r="O182" s="75">
        <v>9.1137779295667905E-5</v>
      </c>
    </row>
    <row r="183" spans="2:15" ht="12.75" hidden="1" customHeight="1" x14ac:dyDescent="0.2"/>
    <row r="184" spans="2:15" ht="12.75" hidden="1" customHeight="1" x14ac:dyDescent="0.2"/>
    <row r="185" spans="2:15" ht="12.75" hidden="1" customHeight="1" x14ac:dyDescent="0.2"/>
    <row r="186" spans="2:15" ht="12.75" hidden="1" customHeight="1" x14ac:dyDescent="0.2"/>
    <row r="187" spans="2:15" ht="12.75" hidden="1" customHeight="1" x14ac:dyDescent="0.2"/>
    <row r="188" spans="2:15" ht="12.75" hidden="1" customHeight="1" x14ac:dyDescent="0.2"/>
    <row r="189" spans="2:15" ht="12.75" hidden="1" customHeight="1" x14ac:dyDescent="0.2"/>
    <row r="190" spans="2:15" ht="12.75" hidden="1" customHeight="1" x14ac:dyDescent="0.2"/>
    <row r="191" spans="2:15" ht="12.75" hidden="1" customHeight="1" x14ac:dyDescent="0.2"/>
    <row r="192" spans="2:15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12537</v>
      </c>
    </row>
    <row r="6" spans="2:14" ht="12.75" customHeight="1" x14ac:dyDescent="0.2">
      <c r="B6" s="44" t="s">
        <v>720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</row>
    <row r="7" spans="2:14" ht="12.75" customHeight="1" x14ac:dyDescent="0.2">
      <c r="B7" s="47" t="s">
        <v>721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9"/>
    </row>
    <row r="8" spans="2:14" ht="12.75" customHeight="1" x14ac:dyDescent="0.2">
      <c r="B8" s="4" t="s">
        <v>71</v>
      </c>
      <c r="C8" s="4" t="s">
        <v>72</v>
      </c>
      <c r="D8" s="4" t="s">
        <v>135</v>
      </c>
      <c r="E8" s="4" t="s">
        <v>73</v>
      </c>
      <c r="F8" s="4" t="s">
        <v>204</v>
      </c>
      <c r="G8" s="4" t="s">
        <v>76</v>
      </c>
      <c r="H8" s="4" t="s">
        <v>138</v>
      </c>
      <c r="I8" s="4" t="s">
        <v>139</v>
      </c>
      <c r="J8" s="4" t="s">
        <v>140</v>
      </c>
      <c r="K8" s="4" t="s">
        <v>79</v>
      </c>
      <c r="L8" s="4" t="s">
        <v>141</v>
      </c>
      <c r="M8" s="4" t="s">
        <v>80</v>
      </c>
      <c r="N8" s="4" t="s">
        <v>206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145</v>
      </c>
      <c r="I9" s="6" t="s">
        <v>146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</row>
    <row r="11" spans="2:14" ht="12.75" customHeight="1" x14ac:dyDescent="0.2">
      <c r="B11" s="18" t="s">
        <v>722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723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724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725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726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727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728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729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730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731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732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733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734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12537</v>
      </c>
    </row>
    <row r="5" spans="2:15" ht="12.75" customHeight="1" x14ac:dyDescent="0.2"/>
    <row r="6" spans="2:15" ht="12.75" customHeight="1" thickBot="1" x14ac:dyDescent="0.25">
      <c r="B6" s="62" t="s">
        <v>735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  <c r="M6" s="64" t="s">
        <v>1322</v>
      </c>
      <c r="N6" s="64" t="s">
        <v>1323</v>
      </c>
      <c r="O6" s="64" t="s">
        <v>1324</v>
      </c>
    </row>
    <row r="7" spans="2:15" ht="12.75" customHeight="1" thickBot="1" x14ac:dyDescent="0.25">
      <c r="B7" s="70" t="s">
        <v>736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  <c r="M7" s="76" t="s">
        <v>1312</v>
      </c>
      <c r="N7" s="76" t="s">
        <v>1312</v>
      </c>
      <c r="O7" s="76" t="s">
        <v>1312</v>
      </c>
    </row>
    <row r="8" spans="2:15" ht="12.75" customHeight="1" x14ac:dyDescent="0.2">
      <c r="B8" s="55" t="s">
        <v>71</v>
      </c>
      <c r="C8" s="4" t="s">
        <v>72</v>
      </c>
      <c r="D8" s="4" t="s">
        <v>135</v>
      </c>
      <c r="E8" s="4" t="s">
        <v>73</v>
      </c>
      <c r="F8" s="4" t="s">
        <v>204</v>
      </c>
      <c r="G8" s="4" t="s">
        <v>74</v>
      </c>
      <c r="H8" s="4" t="s">
        <v>75</v>
      </c>
      <c r="I8" s="4" t="s">
        <v>76</v>
      </c>
      <c r="J8" s="4" t="s">
        <v>138</v>
      </c>
      <c r="K8" s="4" t="s">
        <v>139</v>
      </c>
      <c r="L8" s="4" t="s">
        <v>79</v>
      </c>
      <c r="M8" s="4" t="s">
        <v>141</v>
      </c>
      <c r="N8" s="4" t="s">
        <v>80</v>
      </c>
      <c r="O8" s="58" t="s">
        <v>206</v>
      </c>
    </row>
    <row r="9" spans="2:15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52" t="s">
        <v>1312</v>
      </c>
      <c r="H9" s="52" t="s">
        <v>1312</v>
      </c>
      <c r="I9" s="52" t="s">
        <v>1312</v>
      </c>
      <c r="J9" s="6" t="s">
        <v>145</v>
      </c>
      <c r="K9" s="6" t="s">
        <v>146</v>
      </c>
      <c r="L9" s="6" t="s">
        <v>11</v>
      </c>
      <c r="M9" s="6" t="s">
        <v>12</v>
      </c>
      <c r="N9" s="6" t="s">
        <v>12</v>
      </c>
      <c r="O9" s="59" t="s">
        <v>12</v>
      </c>
    </row>
    <row r="10" spans="2:15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147</v>
      </c>
      <c r="N10" s="6" t="s">
        <v>148</v>
      </c>
      <c r="O10" s="59" t="s">
        <v>149</v>
      </c>
    </row>
    <row r="11" spans="2:15" ht="12.75" customHeight="1" x14ac:dyDescent="0.2">
      <c r="B11" s="56" t="s">
        <v>737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53" t="s">
        <v>1312</v>
      </c>
      <c r="J11" s="53" t="s">
        <v>1312</v>
      </c>
      <c r="K11" s="53" t="s">
        <v>1312</v>
      </c>
      <c r="L11" s="22">
        <v>3935.42049</v>
      </c>
      <c r="M11" s="53" t="s">
        <v>1312</v>
      </c>
      <c r="N11" s="20">
        <v>1</v>
      </c>
      <c r="O11" s="60">
        <v>1.812208274E-3</v>
      </c>
    </row>
    <row r="12" spans="2:15" ht="12.75" customHeight="1" x14ac:dyDescent="0.2">
      <c r="B12" s="56" t="s">
        <v>738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53" t="s">
        <v>1312</v>
      </c>
      <c r="J12" s="53" t="s">
        <v>1312</v>
      </c>
      <c r="K12" s="53" t="s">
        <v>1312</v>
      </c>
      <c r="L12" s="53" t="s">
        <v>1312</v>
      </c>
      <c r="M12" s="53" t="s">
        <v>1312</v>
      </c>
      <c r="N12" s="53" t="s">
        <v>1312</v>
      </c>
      <c r="O12" s="67" t="s">
        <v>1312</v>
      </c>
    </row>
    <row r="13" spans="2:15" ht="12.75" customHeight="1" x14ac:dyDescent="0.2">
      <c r="B13" s="56" t="s">
        <v>739</v>
      </c>
      <c r="C13" s="53" t="s">
        <v>1312</v>
      </c>
      <c r="D13" s="53" t="s">
        <v>1312</v>
      </c>
      <c r="E13" s="53" t="s">
        <v>1312</v>
      </c>
      <c r="F13" s="53" t="s">
        <v>1312</v>
      </c>
      <c r="G13" s="53" t="s">
        <v>1312</v>
      </c>
      <c r="H13" s="53" t="s">
        <v>1312</v>
      </c>
      <c r="I13" s="53" t="s">
        <v>1312</v>
      </c>
      <c r="J13" s="53" t="s">
        <v>1312</v>
      </c>
      <c r="K13" s="53" t="s">
        <v>1312</v>
      </c>
      <c r="L13" s="53" t="s">
        <v>1312</v>
      </c>
      <c r="M13" s="53" t="s">
        <v>1312</v>
      </c>
      <c r="N13" s="53" t="s">
        <v>1312</v>
      </c>
      <c r="O13" s="67" t="s">
        <v>1312</v>
      </c>
    </row>
    <row r="14" spans="2:15" ht="12.75" customHeight="1" x14ac:dyDescent="0.2">
      <c r="B14" s="56" t="s">
        <v>740</v>
      </c>
      <c r="C14" s="53" t="s">
        <v>1312</v>
      </c>
      <c r="D14" s="53" t="s">
        <v>1312</v>
      </c>
      <c r="E14" s="53" t="s">
        <v>1312</v>
      </c>
      <c r="F14" s="53" t="s">
        <v>1312</v>
      </c>
      <c r="G14" s="53" t="s">
        <v>1312</v>
      </c>
      <c r="H14" s="53" t="s">
        <v>1312</v>
      </c>
      <c r="I14" s="53" t="s">
        <v>1312</v>
      </c>
      <c r="J14" s="53" t="s">
        <v>1312</v>
      </c>
      <c r="K14" s="53" t="s">
        <v>1312</v>
      </c>
      <c r="L14" s="53" t="s">
        <v>1312</v>
      </c>
      <c r="M14" s="53" t="s">
        <v>1312</v>
      </c>
      <c r="N14" s="53" t="s">
        <v>1312</v>
      </c>
      <c r="O14" s="67" t="s">
        <v>1312</v>
      </c>
    </row>
    <row r="15" spans="2:15" ht="12.75" customHeight="1" x14ac:dyDescent="0.2">
      <c r="B15" s="56" t="s">
        <v>741</v>
      </c>
      <c r="C15" s="53" t="s">
        <v>1312</v>
      </c>
      <c r="D15" s="53" t="s">
        <v>1312</v>
      </c>
      <c r="E15" s="53" t="s">
        <v>1312</v>
      </c>
      <c r="F15" s="53" t="s">
        <v>1312</v>
      </c>
      <c r="G15" s="53" t="s">
        <v>1312</v>
      </c>
      <c r="H15" s="53" t="s">
        <v>1312</v>
      </c>
      <c r="I15" s="53" t="s">
        <v>1312</v>
      </c>
      <c r="J15" s="53" t="s">
        <v>1312</v>
      </c>
      <c r="K15" s="53" t="s">
        <v>1312</v>
      </c>
      <c r="L15" s="53" t="s">
        <v>1312</v>
      </c>
      <c r="M15" s="53" t="s">
        <v>1312</v>
      </c>
      <c r="N15" s="53" t="s">
        <v>1312</v>
      </c>
      <c r="O15" s="67" t="s">
        <v>1312</v>
      </c>
    </row>
    <row r="16" spans="2:15" ht="12.75" customHeight="1" x14ac:dyDescent="0.2">
      <c r="B16" s="56" t="s">
        <v>742</v>
      </c>
      <c r="C16" s="53" t="s">
        <v>1312</v>
      </c>
      <c r="D16" s="53" t="s">
        <v>1312</v>
      </c>
      <c r="E16" s="53" t="s">
        <v>1312</v>
      </c>
      <c r="F16" s="53" t="s">
        <v>1312</v>
      </c>
      <c r="G16" s="53" t="s">
        <v>1312</v>
      </c>
      <c r="H16" s="53" t="s">
        <v>1312</v>
      </c>
      <c r="I16" s="53" t="s">
        <v>1312</v>
      </c>
      <c r="J16" s="53" t="s">
        <v>1312</v>
      </c>
      <c r="K16" s="53" t="s">
        <v>1312</v>
      </c>
      <c r="L16" s="53" t="s">
        <v>1312</v>
      </c>
      <c r="M16" s="53" t="s">
        <v>1312</v>
      </c>
      <c r="N16" s="53" t="s">
        <v>1312</v>
      </c>
      <c r="O16" s="67" t="s">
        <v>1312</v>
      </c>
    </row>
    <row r="17" spans="2:15" ht="12.75" customHeight="1" x14ac:dyDescent="0.2">
      <c r="B17" s="56" t="s">
        <v>743</v>
      </c>
      <c r="C17" s="53" t="s">
        <v>1312</v>
      </c>
      <c r="D17" s="53" t="s">
        <v>1312</v>
      </c>
      <c r="E17" s="53" t="s">
        <v>1312</v>
      </c>
      <c r="F17" s="53" t="s">
        <v>1312</v>
      </c>
      <c r="G17" s="53" t="s">
        <v>1312</v>
      </c>
      <c r="H17" s="53" t="s">
        <v>1312</v>
      </c>
      <c r="I17" s="53" t="s">
        <v>1312</v>
      </c>
      <c r="J17" s="53" t="s">
        <v>1312</v>
      </c>
      <c r="K17" s="53" t="s">
        <v>1312</v>
      </c>
      <c r="L17" s="22">
        <v>3935.42049</v>
      </c>
      <c r="M17" s="53" t="s">
        <v>1312</v>
      </c>
      <c r="N17" s="20">
        <v>1</v>
      </c>
      <c r="O17" s="60">
        <v>1.812208274E-3</v>
      </c>
    </row>
    <row r="18" spans="2:15" ht="12.75" customHeight="1" x14ac:dyDescent="0.2">
      <c r="B18" s="56" t="s">
        <v>744</v>
      </c>
      <c r="C18" s="53" t="s">
        <v>1312</v>
      </c>
      <c r="D18" s="53" t="s">
        <v>1312</v>
      </c>
      <c r="E18" s="53" t="s">
        <v>1312</v>
      </c>
      <c r="F18" s="53" t="s">
        <v>1312</v>
      </c>
      <c r="G18" s="53" t="s">
        <v>1312</v>
      </c>
      <c r="H18" s="53" t="s">
        <v>1312</v>
      </c>
      <c r="I18" s="53" t="s">
        <v>1312</v>
      </c>
      <c r="J18" s="53" t="s">
        <v>1312</v>
      </c>
      <c r="K18" s="53" t="s">
        <v>1312</v>
      </c>
      <c r="L18" s="53" t="s">
        <v>1312</v>
      </c>
      <c r="M18" s="53" t="s">
        <v>1312</v>
      </c>
      <c r="N18" s="53" t="s">
        <v>1312</v>
      </c>
      <c r="O18" s="67" t="s">
        <v>1312</v>
      </c>
    </row>
    <row r="19" spans="2:15" ht="12.75" customHeight="1" x14ac:dyDescent="0.2">
      <c r="B19" s="56" t="s">
        <v>745</v>
      </c>
      <c r="C19" s="53" t="s">
        <v>1312</v>
      </c>
      <c r="D19" s="53" t="s">
        <v>1312</v>
      </c>
      <c r="E19" s="53" t="s">
        <v>1312</v>
      </c>
      <c r="F19" s="53" t="s">
        <v>1312</v>
      </c>
      <c r="G19" s="53" t="s">
        <v>1312</v>
      </c>
      <c r="H19" s="53" t="s">
        <v>1312</v>
      </c>
      <c r="I19" s="53" t="s">
        <v>1312</v>
      </c>
      <c r="J19" s="53" t="s">
        <v>1312</v>
      </c>
      <c r="K19" s="53" t="s">
        <v>1312</v>
      </c>
      <c r="L19" s="53" t="s">
        <v>1312</v>
      </c>
      <c r="M19" s="53" t="s">
        <v>1312</v>
      </c>
      <c r="N19" s="53" t="s">
        <v>1312</v>
      </c>
      <c r="O19" s="67" t="s">
        <v>1312</v>
      </c>
    </row>
    <row r="20" spans="2:15" ht="12.75" customHeight="1" x14ac:dyDescent="0.2">
      <c r="B20" s="56" t="s">
        <v>746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53" t="s">
        <v>1312</v>
      </c>
      <c r="J20" s="53" t="s">
        <v>1312</v>
      </c>
      <c r="K20" s="53" t="s">
        <v>1312</v>
      </c>
      <c r="L20" s="53" t="s">
        <v>1312</v>
      </c>
      <c r="M20" s="53" t="s">
        <v>1312</v>
      </c>
      <c r="N20" s="53" t="s">
        <v>1312</v>
      </c>
      <c r="O20" s="67" t="s">
        <v>1312</v>
      </c>
    </row>
    <row r="21" spans="2:15" ht="12.75" customHeight="1" thickBot="1" x14ac:dyDescent="0.25">
      <c r="B21" s="56" t="s">
        <v>747</v>
      </c>
      <c r="C21" s="53" t="s">
        <v>1312</v>
      </c>
      <c r="D21" s="53" t="s">
        <v>1312</v>
      </c>
      <c r="E21" s="53" t="s">
        <v>1312</v>
      </c>
      <c r="F21" s="53" t="s">
        <v>1312</v>
      </c>
      <c r="G21" s="53" t="s">
        <v>1312</v>
      </c>
      <c r="H21" s="53" t="s">
        <v>1312</v>
      </c>
      <c r="I21" s="53" t="s">
        <v>1312</v>
      </c>
      <c r="J21" s="53" t="s">
        <v>1312</v>
      </c>
      <c r="K21" s="53" t="s">
        <v>1312</v>
      </c>
      <c r="L21" s="22">
        <v>3935.42049</v>
      </c>
      <c r="M21" s="53" t="s">
        <v>1312</v>
      </c>
      <c r="N21" s="20">
        <v>1</v>
      </c>
      <c r="O21" s="60">
        <v>1.812208274E-3</v>
      </c>
    </row>
    <row r="22" spans="2:15" ht="12.75" customHeight="1" x14ac:dyDescent="0.2">
      <c r="B22" s="71" t="s">
        <v>748</v>
      </c>
      <c r="C22" s="72" t="s">
        <v>749</v>
      </c>
      <c r="D22" s="72" t="s">
        <v>195</v>
      </c>
      <c r="E22" s="78">
        <v>994</v>
      </c>
      <c r="F22" s="72" t="s">
        <v>65</v>
      </c>
      <c r="G22" s="72" t="s">
        <v>316</v>
      </c>
      <c r="H22" s="72" t="s">
        <v>317</v>
      </c>
      <c r="I22" s="72" t="s">
        <v>50</v>
      </c>
      <c r="J22" s="73">
        <v>900</v>
      </c>
      <c r="K22" s="73">
        <v>120559.4</v>
      </c>
      <c r="L22" s="73">
        <v>3935.42049</v>
      </c>
      <c r="M22" s="74">
        <v>2.3237200175E-2</v>
      </c>
      <c r="N22" s="74">
        <v>1</v>
      </c>
      <c r="O22" s="75">
        <v>1.812208274E-3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4" width="15" bestFit="1" customWidth="1"/>
    <col min="5" max="5" width="35.28515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12537</v>
      </c>
    </row>
    <row r="5" spans="2:12" ht="12.75" customHeight="1" x14ac:dyDescent="0.2"/>
    <row r="6" spans="2:12" ht="12.75" customHeight="1" thickBot="1" x14ac:dyDescent="0.25">
      <c r="B6" s="62" t="s">
        <v>750</v>
      </c>
      <c r="C6" s="64" t="s">
        <v>1312</v>
      </c>
      <c r="D6" s="64" t="s">
        <v>1313</v>
      </c>
      <c r="E6" s="64" t="s">
        <v>1314</v>
      </c>
      <c r="F6" s="64" t="s">
        <v>1315</v>
      </c>
      <c r="G6" s="64" t="s">
        <v>1316</v>
      </c>
      <c r="H6" s="64" t="s">
        <v>1317</v>
      </c>
      <c r="I6" s="64" t="s">
        <v>1318</v>
      </c>
      <c r="J6" s="64" t="s">
        <v>1319</v>
      </c>
      <c r="K6" s="64" t="s">
        <v>1320</v>
      </c>
      <c r="L6" s="64" t="s">
        <v>1321</v>
      </c>
    </row>
    <row r="7" spans="2:12" ht="12.75" customHeight="1" thickBot="1" x14ac:dyDescent="0.25">
      <c r="B7" s="70" t="s">
        <v>751</v>
      </c>
      <c r="C7" s="76" t="s">
        <v>1312</v>
      </c>
      <c r="D7" s="76" t="s">
        <v>1312</v>
      </c>
      <c r="E7" s="76" t="s">
        <v>1312</v>
      </c>
      <c r="F7" s="76" t="s">
        <v>1312</v>
      </c>
      <c r="G7" s="76" t="s">
        <v>1312</v>
      </c>
      <c r="H7" s="76" t="s">
        <v>1312</v>
      </c>
      <c r="I7" s="76" t="s">
        <v>1312</v>
      </c>
      <c r="J7" s="76" t="s">
        <v>1312</v>
      </c>
      <c r="K7" s="76" t="s">
        <v>1312</v>
      </c>
      <c r="L7" s="76" t="s">
        <v>1312</v>
      </c>
    </row>
    <row r="8" spans="2:12" ht="12.75" customHeight="1" x14ac:dyDescent="0.2">
      <c r="B8" s="55" t="s">
        <v>71</v>
      </c>
      <c r="C8" s="4" t="s">
        <v>72</v>
      </c>
      <c r="D8" s="4" t="s">
        <v>135</v>
      </c>
      <c r="E8" s="4" t="s">
        <v>204</v>
      </c>
      <c r="F8" s="4" t="s">
        <v>76</v>
      </c>
      <c r="G8" s="4" t="s">
        <v>138</v>
      </c>
      <c r="H8" s="4" t="s">
        <v>139</v>
      </c>
      <c r="I8" s="4" t="s">
        <v>79</v>
      </c>
      <c r="J8" s="4" t="s">
        <v>141</v>
      </c>
      <c r="K8" s="4" t="s">
        <v>80</v>
      </c>
      <c r="L8" s="58" t="s">
        <v>206</v>
      </c>
    </row>
    <row r="9" spans="2:12" ht="12.75" customHeight="1" x14ac:dyDescent="0.2">
      <c r="B9" s="66" t="s">
        <v>1312</v>
      </c>
      <c r="C9" s="52" t="s">
        <v>1312</v>
      </c>
      <c r="D9" s="52" t="s">
        <v>1312</v>
      </c>
      <c r="E9" s="52" t="s">
        <v>1312</v>
      </c>
      <c r="F9" s="52" t="s">
        <v>1312</v>
      </c>
      <c r="G9" s="6" t="s">
        <v>145</v>
      </c>
      <c r="H9" s="6" t="s">
        <v>146</v>
      </c>
      <c r="I9" s="6" t="s">
        <v>11</v>
      </c>
      <c r="J9" s="6" t="s">
        <v>12</v>
      </c>
      <c r="K9" s="6" t="s">
        <v>12</v>
      </c>
      <c r="L9" s="59" t="s">
        <v>12</v>
      </c>
    </row>
    <row r="10" spans="2:12" ht="12.75" customHeight="1" x14ac:dyDescent="0.2">
      <c r="B10" s="66" t="s">
        <v>1312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59" t="s">
        <v>89</v>
      </c>
    </row>
    <row r="11" spans="2:12" ht="12.75" customHeight="1" x14ac:dyDescent="0.2">
      <c r="B11" s="56" t="s">
        <v>752</v>
      </c>
      <c r="C11" s="53" t="s">
        <v>1312</v>
      </c>
      <c r="D11" s="53" t="s">
        <v>1312</v>
      </c>
      <c r="E11" s="53" t="s">
        <v>1312</v>
      </c>
      <c r="F11" s="53" t="s">
        <v>1312</v>
      </c>
      <c r="G11" s="53" t="s">
        <v>1312</v>
      </c>
      <c r="H11" s="53" t="s">
        <v>1312</v>
      </c>
      <c r="I11" s="22">
        <v>687.94422999999995</v>
      </c>
      <c r="J11" s="53" t="s">
        <v>1312</v>
      </c>
      <c r="K11" s="20">
        <v>1</v>
      </c>
      <c r="L11" s="60">
        <v>3.1678907700000001E-4</v>
      </c>
    </row>
    <row r="12" spans="2:12" ht="12.75" customHeight="1" x14ac:dyDescent="0.2">
      <c r="B12" s="56" t="s">
        <v>753</v>
      </c>
      <c r="C12" s="53" t="s">
        <v>1312</v>
      </c>
      <c r="D12" s="53" t="s">
        <v>1312</v>
      </c>
      <c r="E12" s="53" t="s">
        <v>1312</v>
      </c>
      <c r="F12" s="53" t="s">
        <v>1312</v>
      </c>
      <c r="G12" s="53" t="s">
        <v>1312</v>
      </c>
      <c r="H12" s="53" t="s">
        <v>1312</v>
      </c>
      <c r="I12" s="22">
        <v>610.53589999999997</v>
      </c>
      <c r="J12" s="53" t="s">
        <v>1312</v>
      </c>
      <c r="K12" s="20">
        <v>0.88747877135300002</v>
      </c>
      <c r="L12" s="60">
        <v>2.8114358099999998E-4</v>
      </c>
    </row>
    <row r="13" spans="2:12" ht="12.75" customHeight="1" x14ac:dyDescent="0.2">
      <c r="B13" s="57" t="s">
        <v>754</v>
      </c>
      <c r="C13" s="14" t="s">
        <v>755</v>
      </c>
      <c r="D13" s="14" t="s">
        <v>161</v>
      </c>
      <c r="E13" s="14" t="s">
        <v>323</v>
      </c>
      <c r="F13" s="14" t="s">
        <v>49</v>
      </c>
      <c r="G13" s="23">
        <v>54350</v>
      </c>
      <c r="H13" s="23">
        <v>1</v>
      </c>
      <c r="I13" s="23">
        <v>0.54349999999999998</v>
      </c>
      <c r="J13" s="13">
        <v>3.0023178888000001E-2</v>
      </c>
      <c r="K13" s="13">
        <v>7.9003497100000003E-4</v>
      </c>
      <c r="L13" s="61">
        <v>2.5027444964448902E-7</v>
      </c>
    </row>
    <row r="14" spans="2:12" ht="12.75" customHeight="1" x14ac:dyDescent="0.2">
      <c r="B14" s="57" t="s">
        <v>756</v>
      </c>
      <c r="C14" s="14" t="s">
        <v>757</v>
      </c>
      <c r="D14" s="14" t="s">
        <v>161</v>
      </c>
      <c r="E14" s="14" t="s">
        <v>758</v>
      </c>
      <c r="F14" s="14" t="s">
        <v>49</v>
      </c>
      <c r="G14" s="23">
        <v>266000</v>
      </c>
      <c r="H14" s="23">
        <v>1</v>
      </c>
      <c r="I14" s="23">
        <v>2.66</v>
      </c>
      <c r="J14" s="13">
        <v>5.1606044114999999E-2</v>
      </c>
      <c r="K14" s="13">
        <v>3.866592499E-3</v>
      </c>
      <c r="L14" s="61">
        <v>1.2248942705691601E-6</v>
      </c>
    </row>
    <row r="15" spans="2:12" ht="12.75" customHeight="1" x14ac:dyDescent="0.2">
      <c r="B15" s="57" t="s">
        <v>759</v>
      </c>
      <c r="C15" s="14" t="s">
        <v>760</v>
      </c>
      <c r="D15" s="14" t="s">
        <v>161</v>
      </c>
      <c r="E15" s="14" t="s">
        <v>227</v>
      </c>
      <c r="F15" s="14" t="s">
        <v>49</v>
      </c>
      <c r="G15" s="23">
        <v>275850</v>
      </c>
      <c r="H15" s="23">
        <v>17.8</v>
      </c>
      <c r="I15" s="23">
        <v>49.101300000000002</v>
      </c>
      <c r="J15" s="13">
        <v>2.6481578814000001E-2</v>
      </c>
      <c r="K15" s="13">
        <v>7.1373954251999994E-2</v>
      </c>
      <c r="L15" s="61">
        <v>2.26104891156006E-5</v>
      </c>
    </row>
    <row r="16" spans="2:12" ht="12.75" customHeight="1" x14ac:dyDescent="0.2">
      <c r="B16" s="57" t="s">
        <v>761</v>
      </c>
      <c r="C16" s="14" t="s">
        <v>762</v>
      </c>
      <c r="D16" s="14" t="s">
        <v>161</v>
      </c>
      <c r="E16" s="14" t="s">
        <v>585</v>
      </c>
      <c r="F16" s="14" t="s">
        <v>49</v>
      </c>
      <c r="G16" s="23">
        <v>421005</v>
      </c>
      <c r="H16" s="23">
        <v>27.8</v>
      </c>
      <c r="I16" s="23">
        <v>117.03939</v>
      </c>
      <c r="J16" s="13">
        <v>1.5176744427E-2</v>
      </c>
      <c r="K16" s="13">
        <v>0.17012918329099999</v>
      </c>
      <c r="L16" s="61">
        <v>5.3895067008236699E-5</v>
      </c>
    </row>
    <row r="17" spans="2:12" ht="12.75" customHeight="1" x14ac:dyDescent="0.2">
      <c r="B17" s="57" t="s">
        <v>763</v>
      </c>
      <c r="C17" s="14" t="s">
        <v>764</v>
      </c>
      <c r="D17" s="14" t="s">
        <v>161</v>
      </c>
      <c r="E17" s="14" t="s">
        <v>484</v>
      </c>
      <c r="F17" s="14" t="s">
        <v>49</v>
      </c>
      <c r="G17" s="23">
        <v>146400</v>
      </c>
      <c r="H17" s="23">
        <v>251.2</v>
      </c>
      <c r="I17" s="23">
        <v>367.7568</v>
      </c>
      <c r="J17" s="13">
        <v>3.6871976919000002E-2</v>
      </c>
      <c r="K17" s="13">
        <v>0.53457356565000003</v>
      </c>
      <c r="L17" s="61">
        <v>1.6934706600000001E-4</v>
      </c>
    </row>
    <row r="18" spans="2:12" ht="12.75" customHeight="1" x14ac:dyDescent="0.2">
      <c r="B18" s="57" t="s">
        <v>765</v>
      </c>
      <c r="C18" s="14" t="s">
        <v>766</v>
      </c>
      <c r="D18" s="14" t="s">
        <v>161</v>
      </c>
      <c r="E18" s="14" t="s">
        <v>414</v>
      </c>
      <c r="F18" s="14" t="s">
        <v>49</v>
      </c>
      <c r="G18" s="23">
        <v>52002</v>
      </c>
      <c r="H18" s="23">
        <v>95.4</v>
      </c>
      <c r="I18" s="23">
        <v>49.609909999999999</v>
      </c>
      <c r="J18" s="13">
        <v>2.4074999999999999E-2</v>
      </c>
      <c r="K18" s="13">
        <v>7.2113272901999995E-2</v>
      </c>
      <c r="L18" s="61">
        <v>2.28446971888916E-5</v>
      </c>
    </row>
    <row r="19" spans="2:12" ht="12.75" customHeight="1" x14ac:dyDescent="0.2">
      <c r="B19" s="57" t="s">
        <v>767</v>
      </c>
      <c r="C19" s="14" t="s">
        <v>768</v>
      </c>
      <c r="D19" s="14" t="s">
        <v>161</v>
      </c>
      <c r="E19" s="14" t="s">
        <v>414</v>
      </c>
      <c r="F19" s="14" t="s">
        <v>49</v>
      </c>
      <c r="G19" s="23">
        <v>47650</v>
      </c>
      <c r="H19" s="23">
        <v>50</v>
      </c>
      <c r="I19" s="23">
        <v>23.824999999999999</v>
      </c>
      <c r="J19" s="13">
        <v>1.8889750457000001E-2</v>
      </c>
      <c r="K19" s="13">
        <v>3.4632167784000002E-2</v>
      </c>
      <c r="L19" s="61">
        <v>1.09710924798159E-5</v>
      </c>
    </row>
    <row r="20" spans="2:12" ht="12.75" customHeight="1" x14ac:dyDescent="0.2">
      <c r="B20" s="56" t="s">
        <v>769</v>
      </c>
      <c r="C20" s="53" t="s">
        <v>1312</v>
      </c>
      <c r="D20" s="53" t="s">
        <v>1312</v>
      </c>
      <c r="E20" s="53" t="s">
        <v>1312</v>
      </c>
      <c r="F20" s="53" t="s">
        <v>1312</v>
      </c>
      <c r="G20" s="53" t="s">
        <v>1312</v>
      </c>
      <c r="H20" s="53" t="s">
        <v>1312</v>
      </c>
      <c r="I20" s="22">
        <v>77.408330000000007</v>
      </c>
      <c r="J20" s="53" t="s">
        <v>1312</v>
      </c>
      <c r="K20" s="20">
        <v>0.112521228646</v>
      </c>
      <c r="L20" s="60">
        <v>3.5645496207265803E-5</v>
      </c>
    </row>
    <row r="21" spans="2:12" ht="12.75" customHeight="1" x14ac:dyDescent="0.2">
      <c r="B21" s="57" t="s">
        <v>770</v>
      </c>
      <c r="C21" s="14" t="s">
        <v>771</v>
      </c>
      <c r="D21" s="14" t="s">
        <v>200</v>
      </c>
      <c r="E21" s="14" t="s">
        <v>677</v>
      </c>
      <c r="F21" s="14" t="s">
        <v>50</v>
      </c>
      <c r="G21" s="23">
        <v>5000</v>
      </c>
      <c r="H21" s="23">
        <v>5.0199999999999996</v>
      </c>
      <c r="I21" s="23">
        <v>0.91037999999999997</v>
      </c>
      <c r="J21" s="13">
        <v>1.052392298E-3</v>
      </c>
      <c r="K21" s="13">
        <v>1.323334015E-3</v>
      </c>
      <c r="L21" s="61">
        <v>4.1921776166945598E-7</v>
      </c>
    </row>
    <row r="22" spans="2:12" ht="12.75" customHeight="1" x14ac:dyDescent="0.2">
      <c r="B22" s="57" t="s">
        <v>772</v>
      </c>
      <c r="C22" s="14" t="s">
        <v>773</v>
      </c>
      <c r="D22" s="14" t="s">
        <v>200</v>
      </c>
      <c r="E22" s="14" t="s">
        <v>774</v>
      </c>
      <c r="F22" s="14" t="s">
        <v>50</v>
      </c>
      <c r="G22" s="23">
        <v>75000</v>
      </c>
      <c r="H22" s="23">
        <v>12</v>
      </c>
      <c r="I22" s="23">
        <v>32.643000000000001</v>
      </c>
      <c r="J22" s="13">
        <v>2.2455593390000002E-3</v>
      </c>
      <c r="K22" s="13">
        <v>4.7450067281999998E-2</v>
      </c>
      <c r="L22" s="61">
        <v>1.50316630354095E-5</v>
      </c>
    </row>
    <row r="23" spans="2:12" ht="12.75" customHeight="1" x14ac:dyDescent="0.2">
      <c r="B23" s="57" t="s">
        <v>775</v>
      </c>
      <c r="C23" s="14" t="s">
        <v>776</v>
      </c>
      <c r="D23" s="14" t="s">
        <v>200</v>
      </c>
      <c r="E23" s="14" t="s">
        <v>774</v>
      </c>
      <c r="F23" s="14" t="s">
        <v>50</v>
      </c>
      <c r="G23" s="23">
        <v>12500</v>
      </c>
      <c r="H23" s="23">
        <v>6.49</v>
      </c>
      <c r="I23" s="23">
        <v>2.9424000000000001</v>
      </c>
      <c r="J23" s="13">
        <v>2.5000000000000001E-4</v>
      </c>
      <c r="K23" s="13">
        <v>4.2770908910000002E-3</v>
      </c>
      <c r="L23" s="61">
        <v>1.35493567733936E-6</v>
      </c>
    </row>
    <row r="24" spans="2:12" ht="12.75" customHeight="1" x14ac:dyDescent="0.2">
      <c r="B24" s="57" t="s">
        <v>777</v>
      </c>
      <c r="C24" s="14" t="s">
        <v>778</v>
      </c>
      <c r="D24" s="14" t="s">
        <v>334</v>
      </c>
      <c r="E24" s="14" t="s">
        <v>657</v>
      </c>
      <c r="F24" s="14" t="s">
        <v>50</v>
      </c>
      <c r="G24" s="23">
        <v>3500</v>
      </c>
      <c r="H24" s="23">
        <v>3</v>
      </c>
      <c r="I24" s="23">
        <v>0.38083</v>
      </c>
      <c r="J24" s="13">
        <v>2.9426201348631401E-5</v>
      </c>
      <c r="K24" s="13">
        <v>5.5357685000000003E-4</v>
      </c>
      <c r="L24" s="61">
        <v>1.7536709964693801E-7</v>
      </c>
    </row>
    <row r="25" spans="2:12" ht="12.75" customHeight="1" thickBot="1" x14ac:dyDescent="0.25">
      <c r="B25" s="57" t="s">
        <v>660</v>
      </c>
      <c r="C25" s="14" t="s">
        <v>779</v>
      </c>
      <c r="D25" s="14" t="s">
        <v>200</v>
      </c>
      <c r="E25" s="14" t="s">
        <v>657</v>
      </c>
      <c r="F25" s="14" t="s">
        <v>50</v>
      </c>
      <c r="G25" s="23">
        <v>4000</v>
      </c>
      <c r="H25" s="23">
        <v>45</v>
      </c>
      <c r="I25" s="23">
        <v>6.5286</v>
      </c>
      <c r="J25" s="13">
        <v>1.47457923277886E-5</v>
      </c>
      <c r="K25" s="13">
        <v>9.4900134560000002E-3</v>
      </c>
      <c r="L25" s="61">
        <v>3.00633260708189E-6</v>
      </c>
    </row>
    <row r="26" spans="2:12" ht="12.75" customHeight="1" x14ac:dyDescent="0.2">
      <c r="B26" s="71" t="s">
        <v>780</v>
      </c>
      <c r="C26" s="72" t="s">
        <v>781</v>
      </c>
      <c r="D26" s="72" t="s">
        <v>200</v>
      </c>
      <c r="E26" s="72" t="s">
        <v>664</v>
      </c>
      <c r="F26" s="72" t="s">
        <v>50</v>
      </c>
      <c r="G26" s="73">
        <v>12500</v>
      </c>
      <c r="H26" s="73">
        <v>75</v>
      </c>
      <c r="I26" s="73">
        <v>34.003120000000003</v>
      </c>
      <c r="J26" s="74">
        <v>1.456427137E-3</v>
      </c>
      <c r="K26" s="74">
        <v>4.9427146151000002E-2</v>
      </c>
      <c r="L26" s="75">
        <v>1.5657980026118702E-5</v>
      </c>
    </row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3_4_12537_2023_Q4</dc:title>
  <cp:lastModifiedBy>Artiom Zelensky</cp:lastModifiedBy>
  <dcterms:created xsi:type="dcterms:W3CDTF">2024-03-18T07:52:56Z</dcterms:created>
  <dcterms:modified xsi:type="dcterms:W3CDTF">2024-04-02T11:12:54Z</dcterms:modified>
  <dc:language>עברית</dc:language>
</cp:coreProperties>
</file>