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7B8C93CA-90F6-46CF-AC28-58C5E5893735}" xr6:coauthVersionLast="36" xr6:coauthVersionMax="47" xr10:uidLastSave="{00000000-0000-0000-0000-000000000000}"/>
  <bookViews>
    <workbookView xWindow="-120" yWindow="-120" windowWidth="29040" windowHeight="15840" tabRatio="903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U489" i="5" l="1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R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R409" i="5"/>
  <c r="R392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387" i="5"/>
  <c r="U388" i="5"/>
  <c r="U389" i="5"/>
  <c r="U390" i="5"/>
  <c r="U391" i="5"/>
  <c r="U393" i="5"/>
  <c r="U394" i="5"/>
  <c r="U395" i="5"/>
  <c r="U396" i="5"/>
  <c r="U397" i="5"/>
  <c r="U398" i="5"/>
  <c r="U399" i="5"/>
  <c r="U400" i="5"/>
  <c r="U401" i="5"/>
  <c r="U402" i="5"/>
  <c r="U403" i="5"/>
  <c r="U404" i="5"/>
  <c r="U405" i="5"/>
  <c r="U406" i="5"/>
  <c r="U211" i="5"/>
  <c r="R210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14" i="5"/>
  <c r="R13" i="5"/>
  <c r="Q16" i="12"/>
  <c r="Q17" i="12"/>
  <c r="Q18" i="12"/>
  <c r="Q15" i="12"/>
  <c r="N14" i="12"/>
  <c r="N13" i="12" s="1"/>
  <c r="N12" i="12" s="1"/>
  <c r="N11" i="12" s="1"/>
  <c r="P16" i="12" s="1"/>
  <c r="C22" i="1" l="1"/>
  <c r="D22" i="1" s="1"/>
  <c r="U392" i="5"/>
  <c r="R408" i="5"/>
  <c r="U13" i="5"/>
  <c r="P15" i="12"/>
  <c r="U409" i="5"/>
  <c r="U210" i="5"/>
  <c r="P18" i="12"/>
  <c r="U430" i="5"/>
  <c r="U408" i="5" s="1"/>
  <c r="P17" i="12"/>
  <c r="Q14" i="12"/>
  <c r="Q13" i="12" s="1"/>
  <c r="Q12" i="12" s="1"/>
  <c r="Q11" i="12" s="1"/>
  <c r="R12" i="5"/>
  <c r="R11" i="5" s="1"/>
  <c r="U12" i="5" l="1"/>
  <c r="T484" i="5"/>
  <c r="T436" i="5"/>
  <c r="C15" i="1"/>
  <c r="D15" i="1" s="1"/>
  <c r="T478" i="5"/>
  <c r="T472" i="5"/>
  <c r="T466" i="5"/>
  <c r="T460" i="5"/>
  <c r="T454" i="5"/>
  <c r="T448" i="5"/>
  <c r="T442" i="5"/>
  <c r="T489" i="5"/>
  <c r="T483" i="5"/>
  <c r="T477" i="5"/>
  <c r="T471" i="5"/>
  <c r="T465" i="5"/>
  <c r="T459" i="5"/>
  <c r="T453" i="5"/>
  <c r="T447" i="5"/>
  <c r="T441" i="5"/>
  <c r="T435" i="5"/>
  <c r="T445" i="5"/>
  <c r="T461" i="5"/>
  <c r="T488" i="5"/>
  <c r="T482" i="5"/>
  <c r="T476" i="5"/>
  <c r="T470" i="5"/>
  <c r="T464" i="5"/>
  <c r="T458" i="5"/>
  <c r="T452" i="5"/>
  <c r="T446" i="5"/>
  <c r="T440" i="5"/>
  <c r="T434" i="5"/>
  <c r="T481" i="5"/>
  <c r="T463" i="5"/>
  <c r="T439" i="5"/>
  <c r="T473" i="5"/>
  <c r="T475" i="5"/>
  <c r="T467" i="5"/>
  <c r="T437" i="5"/>
  <c r="T487" i="5"/>
  <c r="T469" i="5"/>
  <c r="T457" i="5"/>
  <c r="T451" i="5"/>
  <c r="T433" i="5"/>
  <c r="T455" i="5"/>
  <c r="T449" i="5"/>
  <c r="T486" i="5"/>
  <c r="T480" i="5"/>
  <c r="T474" i="5"/>
  <c r="T468" i="5"/>
  <c r="T462" i="5"/>
  <c r="T456" i="5"/>
  <c r="T450" i="5"/>
  <c r="T444" i="5"/>
  <c r="T438" i="5"/>
  <c r="T432" i="5"/>
  <c r="T485" i="5"/>
  <c r="T431" i="5"/>
  <c r="T479" i="5"/>
  <c r="T443" i="5"/>
  <c r="P14" i="12"/>
  <c r="P13" i="12" s="1"/>
  <c r="P12" i="12" s="1"/>
  <c r="P11" i="12" s="1"/>
  <c r="U11" i="5"/>
  <c r="T422" i="5"/>
  <c r="T414" i="5"/>
  <c r="T429" i="5"/>
  <c r="T421" i="5"/>
  <c r="T413" i="5"/>
  <c r="T428" i="5"/>
  <c r="T420" i="5"/>
  <c r="T412" i="5"/>
  <c r="T427" i="5"/>
  <c r="T419" i="5"/>
  <c r="T411" i="5"/>
  <c r="T426" i="5"/>
  <c r="T418" i="5"/>
  <c r="T410" i="5"/>
  <c r="T425" i="5"/>
  <c r="T417" i="5"/>
  <c r="T424" i="5"/>
  <c r="T416" i="5"/>
  <c r="T423" i="5"/>
  <c r="T415" i="5"/>
  <c r="T291" i="5"/>
  <c r="T212" i="5"/>
  <c r="T220" i="5"/>
  <c r="T228" i="5"/>
  <c r="T236" i="5"/>
  <c r="T244" i="5"/>
  <c r="T252" i="5"/>
  <c r="T260" i="5"/>
  <c r="T268" i="5"/>
  <c r="T276" i="5"/>
  <c r="T284" i="5"/>
  <c r="T292" i="5"/>
  <c r="T300" i="5"/>
  <c r="T308" i="5"/>
  <c r="T316" i="5"/>
  <c r="T324" i="5"/>
  <c r="T332" i="5"/>
  <c r="T340" i="5"/>
  <c r="T348" i="5"/>
  <c r="T356" i="5"/>
  <c r="T364" i="5"/>
  <c r="T372" i="5"/>
  <c r="T380" i="5"/>
  <c r="T388" i="5"/>
  <c r="T396" i="5"/>
  <c r="T404" i="5"/>
  <c r="T331" i="5"/>
  <c r="T347" i="5"/>
  <c r="T387" i="5"/>
  <c r="T315" i="5"/>
  <c r="T403" i="5"/>
  <c r="T213" i="5"/>
  <c r="T221" i="5"/>
  <c r="T229" i="5"/>
  <c r="T237" i="5"/>
  <c r="T245" i="5"/>
  <c r="T253" i="5"/>
  <c r="T261" i="5"/>
  <c r="T269" i="5"/>
  <c r="T277" i="5"/>
  <c r="T285" i="5"/>
  <c r="T293" i="5"/>
  <c r="T301" i="5"/>
  <c r="T309" i="5"/>
  <c r="T317" i="5"/>
  <c r="T325" i="5"/>
  <c r="T333" i="5"/>
  <c r="T341" i="5"/>
  <c r="T349" i="5"/>
  <c r="T357" i="5"/>
  <c r="T365" i="5"/>
  <c r="T373" i="5"/>
  <c r="T381" i="5"/>
  <c r="T389" i="5"/>
  <c r="T397" i="5"/>
  <c r="T405" i="5"/>
  <c r="T307" i="5"/>
  <c r="T339" i="5"/>
  <c r="T363" i="5"/>
  <c r="T323" i="5"/>
  <c r="T214" i="5"/>
  <c r="T222" i="5"/>
  <c r="T230" i="5"/>
  <c r="T238" i="5"/>
  <c r="T246" i="5"/>
  <c r="T254" i="5"/>
  <c r="T262" i="5"/>
  <c r="T270" i="5"/>
  <c r="T278" i="5"/>
  <c r="T286" i="5"/>
  <c r="T294" i="5"/>
  <c r="T302" i="5"/>
  <c r="T310" i="5"/>
  <c r="T318" i="5"/>
  <c r="T326" i="5"/>
  <c r="T334" i="5"/>
  <c r="T342" i="5"/>
  <c r="T350" i="5"/>
  <c r="T358" i="5"/>
  <c r="T366" i="5"/>
  <c r="T374" i="5"/>
  <c r="T382" i="5"/>
  <c r="T390" i="5"/>
  <c r="T398" i="5"/>
  <c r="T406" i="5"/>
  <c r="T275" i="5"/>
  <c r="T371" i="5"/>
  <c r="T283" i="5"/>
  <c r="T215" i="5"/>
  <c r="T223" i="5"/>
  <c r="T231" i="5"/>
  <c r="T239" i="5"/>
  <c r="T247" i="5"/>
  <c r="T255" i="5"/>
  <c r="T263" i="5"/>
  <c r="T271" i="5"/>
  <c r="T279" i="5"/>
  <c r="T287" i="5"/>
  <c r="T295" i="5"/>
  <c r="T303" i="5"/>
  <c r="T311" i="5"/>
  <c r="T319" i="5"/>
  <c r="T327" i="5"/>
  <c r="T335" i="5"/>
  <c r="T343" i="5"/>
  <c r="T351" i="5"/>
  <c r="T359" i="5"/>
  <c r="T367" i="5"/>
  <c r="T375" i="5"/>
  <c r="T383" i="5"/>
  <c r="T391" i="5"/>
  <c r="T399" i="5"/>
  <c r="T299" i="5"/>
  <c r="T211" i="5"/>
  <c r="T267" i="5"/>
  <c r="T216" i="5"/>
  <c r="T224" i="5"/>
  <c r="T232" i="5"/>
  <c r="T240" i="5"/>
  <c r="T248" i="5"/>
  <c r="T256" i="5"/>
  <c r="T264" i="5"/>
  <c r="T272" i="5"/>
  <c r="T280" i="5"/>
  <c r="T288" i="5"/>
  <c r="T296" i="5"/>
  <c r="T304" i="5"/>
  <c r="T312" i="5"/>
  <c r="T320" i="5"/>
  <c r="T328" i="5"/>
  <c r="T336" i="5"/>
  <c r="T344" i="5"/>
  <c r="T352" i="5"/>
  <c r="T360" i="5"/>
  <c r="T368" i="5"/>
  <c r="T376" i="5"/>
  <c r="T384" i="5"/>
  <c r="T400" i="5"/>
  <c r="T259" i="5"/>
  <c r="T379" i="5"/>
  <c r="T251" i="5"/>
  <c r="T395" i="5"/>
  <c r="T217" i="5"/>
  <c r="T225" i="5"/>
  <c r="T233" i="5"/>
  <c r="T241" i="5"/>
  <c r="T249" i="5"/>
  <c r="T257" i="5"/>
  <c r="T265" i="5"/>
  <c r="T273" i="5"/>
  <c r="T281" i="5"/>
  <c r="T289" i="5"/>
  <c r="T297" i="5"/>
  <c r="T305" i="5"/>
  <c r="T313" i="5"/>
  <c r="T321" i="5"/>
  <c r="T329" i="5"/>
  <c r="T337" i="5"/>
  <c r="T345" i="5"/>
  <c r="T353" i="5"/>
  <c r="T361" i="5"/>
  <c r="T369" i="5"/>
  <c r="T377" i="5"/>
  <c r="T385" i="5"/>
  <c r="T393" i="5"/>
  <c r="T401" i="5"/>
  <c r="T243" i="5"/>
  <c r="T355" i="5"/>
  <c r="T235" i="5"/>
  <c r="T218" i="5"/>
  <c r="T226" i="5"/>
  <c r="T234" i="5"/>
  <c r="T242" i="5"/>
  <c r="T250" i="5"/>
  <c r="T258" i="5"/>
  <c r="T266" i="5"/>
  <c r="T274" i="5"/>
  <c r="T282" i="5"/>
  <c r="T290" i="5"/>
  <c r="T298" i="5"/>
  <c r="T306" i="5"/>
  <c r="T314" i="5"/>
  <c r="T322" i="5"/>
  <c r="T330" i="5"/>
  <c r="T338" i="5"/>
  <c r="T346" i="5"/>
  <c r="T354" i="5"/>
  <c r="T362" i="5"/>
  <c r="T370" i="5"/>
  <c r="T378" i="5"/>
  <c r="T386" i="5"/>
  <c r="T394" i="5"/>
  <c r="T402" i="5"/>
  <c r="T227" i="5"/>
  <c r="T219" i="5"/>
  <c r="T118" i="5"/>
  <c r="T198" i="5"/>
  <c r="T15" i="5"/>
  <c r="T23" i="5"/>
  <c r="T31" i="5"/>
  <c r="T39" i="5"/>
  <c r="T47" i="5"/>
  <c r="T55" i="5"/>
  <c r="T63" i="5"/>
  <c r="T71" i="5"/>
  <c r="T79" i="5"/>
  <c r="T87" i="5"/>
  <c r="T95" i="5"/>
  <c r="T103" i="5"/>
  <c r="T111" i="5"/>
  <c r="T119" i="5"/>
  <c r="T127" i="5"/>
  <c r="T135" i="5"/>
  <c r="T143" i="5"/>
  <c r="T151" i="5"/>
  <c r="T159" i="5"/>
  <c r="T167" i="5"/>
  <c r="T175" i="5"/>
  <c r="T183" i="5"/>
  <c r="T191" i="5"/>
  <c r="T199" i="5"/>
  <c r="T207" i="5"/>
  <c r="T134" i="5"/>
  <c r="T110" i="5"/>
  <c r="T16" i="5"/>
  <c r="T24" i="5"/>
  <c r="T32" i="5"/>
  <c r="T40" i="5"/>
  <c r="T48" i="5"/>
  <c r="T56" i="5"/>
  <c r="T64" i="5"/>
  <c r="T72" i="5"/>
  <c r="T80" i="5"/>
  <c r="T88" i="5"/>
  <c r="T96" i="5"/>
  <c r="T104" i="5"/>
  <c r="T112" i="5"/>
  <c r="T120" i="5"/>
  <c r="T128" i="5"/>
  <c r="T136" i="5"/>
  <c r="T144" i="5"/>
  <c r="T152" i="5"/>
  <c r="T160" i="5"/>
  <c r="T168" i="5"/>
  <c r="T176" i="5"/>
  <c r="T184" i="5"/>
  <c r="T192" i="5"/>
  <c r="T200" i="5"/>
  <c r="T208" i="5"/>
  <c r="T102" i="5"/>
  <c r="T166" i="5"/>
  <c r="T126" i="5"/>
  <c r="T17" i="5"/>
  <c r="T25" i="5"/>
  <c r="T33" i="5"/>
  <c r="T41" i="5"/>
  <c r="T49" i="5"/>
  <c r="T57" i="5"/>
  <c r="T65" i="5"/>
  <c r="T73" i="5"/>
  <c r="T81" i="5"/>
  <c r="T89" i="5"/>
  <c r="T97" i="5"/>
  <c r="T105" i="5"/>
  <c r="T113" i="5"/>
  <c r="T121" i="5"/>
  <c r="T129" i="5"/>
  <c r="T137" i="5"/>
  <c r="T145" i="5"/>
  <c r="T153" i="5"/>
  <c r="T161" i="5"/>
  <c r="T169" i="5"/>
  <c r="T177" i="5"/>
  <c r="T185" i="5"/>
  <c r="T193" i="5"/>
  <c r="T201" i="5"/>
  <c r="T209" i="5"/>
  <c r="T94" i="5"/>
  <c r="T142" i="5"/>
  <c r="T182" i="5"/>
  <c r="T70" i="5"/>
  <c r="T18" i="5"/>
  <c r="T26" i="5"/>
  <c r="T34" i="5"/>
  <c r="T42" i="5"/>
  <c r="T50" i="5"/>
  <c r="T58" i="5"/>
  <c r="T66" i="5"/>
  <c r="T74" i="5"/>
  <c r="T82" i="5"/>
  <c r="T90" i="5"/>
  <c r="T98" i="5"/>
  <c r="T106" i="5"/>
  <c r="T114" i="5"/>
  <c r="T122" i="5"/>
  <c r="T130" i="5"/>
  <c r="T138" i="5"/>
  <c r="T146" i="5"/>
  <c r="T154" i="5"/>
  <c r="T162" i="5"/>
  <c r="T170" i="5"/>
  <c r="T178" i="5"/>
  <c r="T186" i="5"/>
  <c r="T194" i="5"/>
  <c r="T202" i="5"/>
  <c r="T86" i="5"/>
  <c r="T174" i="5"/>
  <c r="T14" i="5"/>
  <c r="T78" i="5"/>
  <c r="T190" i="5"/>
  <c r="T19" i="5"/>
  <c r="T27" i="5"/>
  <c r="T35" i="5"/>
  <c r="T43" i="5"/>
  <c r="T51" i="5"/>
  <c r="T59" i="5"/>
  <c r="T67" i="5"/>
  <c r="T75" i="5"/>
  <c r="T83" i="5"/>
  <c r="T91" i="5"/>
  <c r="T99" i="5"/>
  <c r="T107" i="5"/>
  <c r="T115" i="5"/>
  <c r="T123" i="5"/>
  <c r="T131" i="5"/>
  <c r="T139" i="5"/>
  <c r="T147" i="5"/>
  <c r="T155" i="5"/>
  <c r="T163" i="5"/>
  <c r="T171" i="5"/>
  <c r="T179" i="5"/>
  <c r="T187" i="5"/>
  <c r="T195" i="5"/>
  <c r="T203" i="5"/>
  <c r="T54" i="5"/>
  <c r="T150" i="5"/>
  <c r="T62" i="5"/>
  <c r="T206" i="5"/>
  <c r="T20" i="5"/>
  <c r="T28" i="5"/>
  <c r="T36" i="5"/>
  <c r="T44" i="5"/>
  <c r="T52" i="5"/>
  <c r="T60" i="5"/>
  <c r="T68" i="5"/>
  <c r="T76" i="5"/>
  <c r="T84" i="5"/>
  <c r="T92" i="5"/>
  <c r="T100" i="5"/>
  <c r="T108" i="5"/>
  <c r="T116" i="5"/>
  <c r="T124" i="5"/>
  <c r="T132" i="5"/>
  <c r="T140" i="5"/>
  <c r="T148" i="5"/>
  <c r="T156" i="5"/>
  <c r="T164" i="5"/>
  <c r="T172" i="5"/>
  <c r="T180" i="5"/>
  <c r="T188" i="5"/>
  <c r="T196" i="5"/>
  <c r="T204" i="5"/>
  <c r="T46" i="5"/>
  <c r="T38" i="5"/>
  <c r="T21" i="5"/>
  <c r="T29" i="5"/>
  <c r="T37" i="5"/>
  <c r="T45" i="5"/>
  <c r="T53" i="5"/>
  <c r="T61" i="5"/>
  <c r="T69" i="5"/>
  <c r="T77" i="5"/>
  <c r="T85" i="5"/>
  <c r="T93" i="5"/>
  <c r="T101" i="5"/>
  <c r="T109" i="5"/>
  <c r="T117" i="5"/>
  <c r="T125" i="5"/>
  <c r="T133" i="5"/>
  <c r="T141" i="5"/>
  <c r="T149" i="5"/>
  <c r="T157" i="5"/>
  <c r="T165" i="5"/>
  <c r="T173" i="5"/>
  <c r="T181" i="5"/>
  <c r="T189" i="5"/>
  <c r="T197" i="5"/>
  <c r="T205" i="5"/>
  <c r="T30" i="5"/>
  <c r="T158" i="5"/>
  <c r="T22" i="5"/>
  <c r="T430" i="5" l="1"/>
  <c r="T409" i="5"/>
  <c r="T408" i="5" s="1"/>
  <c r="T392" i="5"/>
  <c r="T210" i="5"/>
  <c r="T13" i="5"/>
  <c r="T12" i="5" l="1"/>
  <c r="T11" i="5" s="1"/>
</calcChain>
</file>

<file path=xl/sharedStrings.xml><?xml version="1.0" encoding="utf-8"?>
<sst xmlns="http://schemas.openxmlformats.org/spreadsheetml/2006/main" count="11988" uniqueCount="2581">
  <si>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</si>
  <si>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</si>
  <si>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</si>
  <si>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</si>
  <si>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</si>
  <si>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אלפא מור תגמולים - מדרגות 60 ומעלה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</si>
  <si>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</si>
  <si>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</si>
  <si>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</si>
  <si>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</si>
  <si>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</si>
  <si>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</si>
  <si>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</si>
  <si>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</si>
  <si>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</si>
  <si>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</si>
  <si>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</si>
  <si>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</si>
  <si>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</si>
  <si>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</si>
  <si>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</si>
  <si>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</si>
  <si>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</si>
  <si>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</si>
  <si>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</si>
  <si>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</si>
  <si>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</si>
  <si>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</si>
  <si>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</si>
  <si>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</si>
  <si>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</si>
  <si>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</si>
  <si>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</si>
  <si>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</si>
  <si>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</si>
  <si>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</si>
  <si>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</si>
  <si>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</si>
  <si>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</si>
  <si>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</si>
  <si>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</si>
  <si>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</si>
  <si>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</si>
  <si>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</si>
  <si>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</si>
  <si>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</si>
  <si>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</si>
  <si>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</si>
  <si>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</si>
  <si>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</si>
  <si>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</si>
  <si>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</si>
  <si>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</si>
  <si>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</si>
  <si>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</si>
  <si>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</si>
  <si>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</si>
  <si>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</si>
  <si>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</si>
  <si>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</si>
  <si>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</si>
  <si>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</si>
  <si>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</si>
  <si>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</si>
  <si>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</si>
  <si>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</si>
  <si>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18:06:27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</si>
  <si>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</si>
  <si>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</si>
  <si>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</si>
  <si>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</si>
  <si>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</si>
  <si>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</si>
  <si>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</si>
  <si>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</si>
  <si>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</si>
  <si>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</si>
  <si>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</si>
  <si>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</si>
  <si>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</si>
  <si>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</si>
  <si>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</si>
  <si>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</si>
  <si>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</si>
  <si>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</si>
  <si>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</si>
  <si>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</si>
  <si>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</si>
  <si>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</si>
  <si>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</si>
  <si>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</si>
  <si>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</si>
  <si>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</si>
  <si>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</si>
  <si>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</si>
  <si>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</si>
  <si>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</si>
  <si>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</si>
  <si>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</si>
  <si>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</si>
  <si>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</si>
  <si>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</si>
  <si>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</si>
  <si>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</si>
  <si>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</si>
  <si>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</si>
  <si>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</si>
  <si>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</si>
  <si>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</si>
  <si>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</si>
  <si>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</si>
  <si>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</si>
  <si>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</si>
  <si>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</si>
  <si>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</si>
  <si>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</si>
  <si>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</si>
  <si>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</si>
  <si>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</si>
  <si>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</si>
  <si>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</si>
  <si>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</si>
  <si>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</si>
  <si>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</si>
  <si>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</si>
  <si>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</si>
  <si>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</si>
  <si>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</si>
  <si>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</si>
  <si>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</si>
  <si>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</si>
  <si>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</si>
  <si>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</si>
  <si>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</si>
  <si>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</si>
  <si>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</si>
  <si>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</si>
  <si>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</si>
  <si>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</si>
  <si>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</si>
  <si>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</si>
  <si>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</si>
  <si>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</si>
  <si>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</si>
  <si>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</si>
  <si>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</si>
  <si>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</si>
  <si>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</si>
  <si>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</si>
  <si>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</si>
  <si>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</si>
  <si>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</si>
  <si>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</si>
  <si>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</si>
  <si>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</si>
  <si>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</si>
  <si>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</si>
  <si>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</si>
  <si>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גליל 5904</t>
  </si>
  <si>
    <t>9590431</t>
  </si>
  <si>
    <t>TASE</t>
  </si>
  <si>
    <t>RF</t>
  </si>
  <si>
    <t xml:space="preserve"> </t>
  </si>
  <si>
    <t>ממשלתית צמודה 0.5% 0529</t>
  </si>
  <si>
    <t>1157023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</si>
  <si>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</si>
  <si>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</si>
  <si>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</si>
  <si>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</si>
  <si>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</si>
  <si>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</si>
  <si>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</si>
  <si>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</si>
  <si>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</si>
  <si>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</si>
  <si>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</si>
  <si>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</si>
  <si>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</si>
  <si>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</si>
  <si>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214</t>
  </si>
  <si>
    <t>8240210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</si>
  <si>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</si>
  <si>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</si>
  <si>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</si>
  <si>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1.00% 03/30</t>
  </si>
  <si>
    <t>1160985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</si>
  <si>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</si>
  <si>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</si>
  <si>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</si>
  <si>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</si>
  <si>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</si>
  <si>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</si>
  <si>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</si>
  <si>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</si>
  <si>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</si>
  <si>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</si>
  <si>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</si>
  <si>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</si>
  <si>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</si>
  <si>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</si>
  <si>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</si>
  <si>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</si>
  <si>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</si>
  <si>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</si>
  <si>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25/1/24</t>
  </si>
  <si>
    <t>US912796ZY88</t>
  </si>
  <si>
    <t>NYSE</t>
  </si>
  <si>
    <t>AAA</t>
  </si>
  <si>
    <t>FITCH</t>
  </si>
  <si>
    <t>B 31/10/24</t>
  </si>
  <si>
    <t>US912797HE00</t>
  </si>
  <si>
    <t>FWB</t>
  </si>
  <si>
    <t>T 0.375 9/24</t>
  </si>
  <si>
    <t>US91282CCX74</t>
  </si>
  <si>
    <t>Other</t>
  </si>
  <si>
    <t>Aaa</t>
  </si>
  <si>
    <t>T 1.75 07/24</t>
  </si>
  <si>
    <t>US912828Y875</t>
  </si>
  <si>
    <t>NASDAQ</t>
  </si>
  <si>
    <t>T 1.875% 08/24</t>
  </si>
  <si>
    <t>US9128282U35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</si>
  <si>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</si>
  <si>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</si>
  <si>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</si>
  <si>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</si>
  <si>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</si>
  <si>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</si>
  <si>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</si>
  <si>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</si>
  <si>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</si>
  <si>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</si>
  <si>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</si>
  <si>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</si>
  <si>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</si>
  <si>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</si>
  <si>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</si>
  <si>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</si>
  <si>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</si>
  <si>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</si>
  <si>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</si>
  <si>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</si>
  <si>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</si>
  <si>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</si>
  <si>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</si>
  <si>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</si>
  <si>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</si>
  <si>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</si>
  <si>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</si>
  <si>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</si>
  <si>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</si>
  <si>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</si>
  <si>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</si>
  <si>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</si>
  <si>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</si>
  <si>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</si>
  <si>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</si>
  <si>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</si>
  <si>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</si>
  <si>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</si>
  <si>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</si>
  <si>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</si>
  <si>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</si>
  <si>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</si>
  <si>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</si>
  <si>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</si>
  <si>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</si>
  <si>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</si>
  <si>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</si>
  <si>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</si>
  <si>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</si>
  <si>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</si>
  <si>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</si>
  <si>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</si>
  <si>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</si>
  <si>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</si>
  <si>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</si>
  <si>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</si>
  <si>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</si>
  <si>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</si>
  <si>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</si>
  <si>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</si>
  <si>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</si>
  <si>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</si>
  <si>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</si>
  <si>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</si>
  <si>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</si>
  <si>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</si>
  <si>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</si>
  <si>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</si>
  <si>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</si>
  <si>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</si>
  <si>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</si>
  <si>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</si>
  <si>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</si>
  <si>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</si>
  <si>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</si>
  <si>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</si>
  <si>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</si>
  <si>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</si>
  <si>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</si>
  <si>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</si>
  <si>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</si>
  <si>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</si>
  <si>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</si>
  <si>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</si>
  <si>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</si>
  <si>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</si>
  <si>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</si>
  <si>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</si>
  <si>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</si>
  <si>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</si>
  <si>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</si>
  <si>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</si>
  <si>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</si>
  <si>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</si>
  <si>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</si>
  <si>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</si>
  <si>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</si>
  <si>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</si>
  <si>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</si>
  <si>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</si>
  <si>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</si>
  <si>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</si>
  <si>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</si>
  <si>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</si>
  <si>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</si>
  <si>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</si>
  <si>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</si>
  <si>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</si>
  <si>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</si>
  <si>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</si>
  <si>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</si>
  <si>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</si>
  <si>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</si>
  <si>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</si>
  <si>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</si>
  <si>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</si>
  <si>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</si>
  <si>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</si>
  <si>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</si>
  <si>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</si>
  <si>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</si>
  <si>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</si>
  <si>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</si>
  <si>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</si>
  <si>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</si>
  <si>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</si>
  <si>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</si>
  <si>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</si>
  <si>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</si>
  <si>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</si>
  <si>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</si>
  <si>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</si>
  <si>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</si>
  <si>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</si>
  <si>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</si>
  <si>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</si>
  <si>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</si>
  <si>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</si>
  <si>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</si>
  <si>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</si>
  <si>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יד</t>
  </si>
  <si>
    <t>1161512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</si>
  <si>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</si>
  <si>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</si>
  <si>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</si>
  <si>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</si>
  <si>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</si>
  <si>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</si>
  <si>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</si>
  <si>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</si>
  <si>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</si>
  <si>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</si>
  <si>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</si>
  <si>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</si>
  <si>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</si>
  <si>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</si>
  <si>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</si>
  <si>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</si>
  <si>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</si>
  <si>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</si>
  <si>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</si>
  <si>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</si>
  <si>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</si>
  <si>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</si>
  <si>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</si>
  <si>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</si>
  <si>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</si>
  <si>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</si>
  <si>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</si>
  <si>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</si>
  <si>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</si>
  <si>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</si>
  <si>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</si>
  <si>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</si>
  <si>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</si>
  <si>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</si>
  <si>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</si>
  <si>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</si>
  <si>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</si>
  <si>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</si>
  <si>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</si>
  <si>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</si>
  <si>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</si>
  <si>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</si>
  <si>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</si>
  <si>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</si>
  <si>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</si>
  <si>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</si>
  <si>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</si>
  <si>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 נדח י</t>
  </si>
  <si>
    <t>1199892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</si>
  <si>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</si>
  <si>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</si>
  <si>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</si>
  <si>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</si>
  <si>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</si>
  <si>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</si>
  <si>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</si>
  <si>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</si>
  <si>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</si>
  <si>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</si>
  <si>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</si>
  <si>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</si>
  <si>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</si>
  <si>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</si>
  <si>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</si>
  <si>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</si>
  <si>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</si>
  <si>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</si>
  <si>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</si>
  <si>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</si>
  <si>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</si>
  <si>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</si>
  <si>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</si>
  <si>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</si>
  <si>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</si>
  <si>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</si>
  <si>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</si>
  <si>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</si>
  <si>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</si>
  <si>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</si>
  <si>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</si>
  <si>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</si>
  <si>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</si>
  <si>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</si>
  <si>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</si>
  <si>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</si>
  <si>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</si>
  <si>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</si>
  <si>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</si>
  <si>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</si>
  <si>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</si>
  <si>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</si>
  <si>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</si>
  <si>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</si>
  <si>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</si>
  <si>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</si>
  <si>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</si>
  <si>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</si>
  <si>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</si>
  <si>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</si>
  <si>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</si>
  <si>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</si>
  <si>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</si>
  <si>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</si>
  <si>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</si>
  <si>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</si>
  <si>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</si>
  <si>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</si>
  <si>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</si>
  <si>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</si>
  <si>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</si>
  <si>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</si>
  <si>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</si>
  <si>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</si>
  <si>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</si>
  <si>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</si>
  <si>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Aa3.il</t>
  </si>
  <si>
    <t>ישרס אגח יט</t>
  </si>
  <si>
    <t>6130348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</si>
  <si>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</si>
  <si>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</si>
  <si>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</si>
  <si>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</si>
  <si>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</si>
  <si>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</si>
  <si>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</si>
  <si>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</si>
  <si>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</si>
  <si>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</si>
  <si>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</si>
  <si>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</si>
  <si>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</si>
  <si>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</si>
  <si>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</si>
  <si>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</si>
  <si>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</si>
  <si>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</si>
  <si>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</si>
  <si>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</si>
  <si>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</si>
  <si>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</si>
  <si>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</si>
  <si>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</si>
  <si>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</si>
  <si>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</si>
  <si>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</si>
  <si>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</si>
  <si>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</si>
  <si>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</si>
  <si>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</si>
  <si>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</si>
  <si>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</si>
  <si>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</si>
  <si>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</si>
  <si>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</si>
  <si>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</si>
  <si>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</si>
  <si>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</si>
  <si>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</si>
  <si>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</si>
  <si>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</si>
  <si>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</si>
  <si>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</si>
  <si>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</si>
  <si>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</si>
  <si>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</si>
  <si>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</si>
  <si>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</si>
  <si>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</si>
  <si>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</si>
  <si>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</si>
  <si>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</si>
  <si>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</si>
  <si>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</si>
  <si>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</si>
  <si>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</si>
  <si>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</si>
  <si>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</si>
  <si>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</si>
  <si>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</si>
  <si>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</si>
  <si>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</si>
  <si>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</si>
  <si>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</si>
  <si>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</si>
  <si>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</si>
  <si>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</si>
  <si>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</si>
  <si>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</si>
  <si>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</si>
  <si>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</si>
  <si>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</si>
  <si>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</si>
  <si>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</si>
  <si>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</si>
  <si>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</si>
  <si>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</si>
  <si>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</si>
  <si>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</si>
  <si>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</si>
  <si>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</si>
  <si>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</si>
  <si>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</si>
  <si>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</si>
  <si>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</si>
  <si>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</si>
  <si>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</si>
  <si>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</si>
  <si>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</si>
  <si>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</si>
  <si>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</si>
  <si>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</si>
  <si>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</si>
  <si>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</si>
  <si>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</si>
  <si>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</si>
  <si>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</si>
  <si>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</si>
  <si>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</si>
  <si>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</si>
  <si>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</si>
  <si>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</si>
  <si>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</si>
  <si>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</si>
  <si>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</si>
  <si>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</si>
  <si>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</si>
  <si>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</si>
  <si>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</si>
  <si>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</si>
  <si>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</si>
  <si>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</si>
  <si>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</si>
  <si>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</si>
  <si>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</si>
  <si>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</si>
  <si>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</si>
  <si>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</si>
  <si>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</si>
  <si>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</si>
  <si>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</si>
  <si>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</si>
  <si>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</si>
  <si>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</si>
  <si>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</si>
  <si>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</si>
  <si>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</si>
  <si>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הכשרת הישוב אגח 24</t>
  </si>
  <si>
    <t>1191519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</si>
  <si>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</si>
  <si>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</si>
  <si>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</si>
  <si>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</si>
  <si>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</si>
  <si>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</si>
  <si>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</si>
  <si>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</si>
  <si>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</si>
  <si>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</si>
  <si>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</si>
  <si>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</si>
  <si>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ג</t>
  </si>
  <si>
    <t>1133040</t>
  </si>
  <si>
    <t>ilBBB+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</si>
  <si>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</si>
  <si>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</si>
  <si>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</si>
  <si>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</si>
  <si>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</si>
  <si>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</si>
  <si>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</si>
  <si>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</si>
  <si>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</si>
  <si>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</si>
  <si>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</si>
  <si>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</si>
  <si>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</si>
  <si>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</si>
  <si>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</si>
  <si>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</t>
  </si>
  <si>
    <t>1160506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</si>
  <si>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</si>
  <si>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</si>
  <si>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</si>
  <si>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</si>
  <si>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</si>
  <si>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</si>
  <si>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</si>
  <si>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</si>
  <si>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</si>
  <si>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</si>
  <si>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</si>
  <si>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</si>
  <si>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</si>
  <si>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</si>
  <si>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</si>
  <si>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</si>
  <si>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</si>
  <si>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</si>
  <si>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</si>
  <si>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</si>
  <si>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</si>
  <si>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</si>
  <si>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</si>
  <si>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</si>
  <si>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</si>
  <si>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</si>
  <si>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</si>
  <si>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</si>
  <si>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</si>
  <si>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</si>
  <si>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</si>
  <si>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</si>
  <si>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</si>
  <si>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</si>
  <si>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</si>
  <si>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</si>
  <si>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40</t>
  </si>
  <si>
    <t>2310167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</si>
  <si>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</si>
  <si>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</si>
  <si>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</si>
  <si>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</si>
  <si>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</si>
  <si>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</si>
  <si>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</si>
  <si>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</si>
  <si>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</si>
  <si>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</si>
  <si>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</si>
  <si>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</si>
  <si>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</si>
  <si>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</si>
  <si>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</si>
  <si>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</si>
  <si>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</si>
  <si>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</si>
  <si>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</si>
  <si>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</si>
  <si>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</si>
  <si>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</si>
  <si>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</si>
  <si>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</si>
  <si>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</si>
  <si>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</si>
  <si>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</si>
  <si>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</si>
  <si>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</si>
  <si>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</si>
  <si>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</si>
  <si>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</si>
  <si>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</si>
  <si>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</si>
  <si>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</si>
  <si>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</si>
  <si>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</si>
  <si>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</si>
  <si>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</si>
  <si>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</si>
  <si>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</si>
  <si>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</si>
  <si>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</si>
  <si>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</si>
  <si>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</si>
  <si>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</si>
  <si>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</si>
  <si>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</si>
  <si>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</si>
  <si>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</si>
  <si>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</si>
  <si>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</si>
  <si>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</si>
  <si>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</si>
  <si>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</si>
  <si>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</si>
  <si>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</si>
  <si>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</si>
  <si>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</si>
  <si>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שופרסל אגח ה</t>
  </si>
  <si>
    <t>7770209</t>
  </si>
  <si>
    <t>שלמה החז אגח יט</t>
  </si>
  <si>
    <t>1192731</t>
  </si>
  <si>
    <t>אלוני חץ אגח י</t>
  </si>
  <si>
    <t>3900362</t>
  </si>
  <si>
    <t>אלוני חץ אגח יא</t>
  </si>
  <si>
    <t>3900487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</si>
  <si>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</si>
  <si>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</si>
  <si>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</si>
  <si>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</si>
  <si>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</si>
  <si>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</si>
  <si>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</si>
  <si>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</si>
  <si>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</si>
  <si>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</si>
  <si>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</si>
  <si>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</si>
  <si>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</si>
  <si>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</si>
  <si>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</si>
  <si>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</si>
  <si>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</si>
  <si>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</si>
  <si>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ביטוח אגח ג</t>
  </si>
  <si>
    <t>1201391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</si>
  <si>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</si>
  <si>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</si>
  <si>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</si>
  <si>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</si>
  <si>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</si>
  <si>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</si>
  <si>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</si>
  <si>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</si>
  <si>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</si>
  <si>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</si>
  <si>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</si>
  <si>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</si>
  <si>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</si>
  <si>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</si>
  <si>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</si>
  <si>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</si>
  <si>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</si>
  <si>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ח</t>
  </si>
  <si>
    <t>1139815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</si>
  <si>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</si>
  <si>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</si>
  <si>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</si>
  <si>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</si>
  <si>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</si>
  <si>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</si>
  <si>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פסיפיק אגח ב'</t>
  </si>
  <si>
    <t>1163062</t>
  </si>
  <si>
    <t>קרסו מוטורס אגח ג</t>
  </si>
  <si>
    <t>1141829</t>
  </si>
  <si>
    <t>קרסו מוטורס אגח ד</t>
  </si>
  <si>
    <t>1173566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</si>
  <si>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</si>
  <si>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</si>
  <si>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</si>
  <si>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</si>
  <si>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</si>
  <si>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</si>
  <si>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</si>
  <si>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</si>
  <si>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</si>
  <si>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</si>
  <si>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</si>
  <si>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</si>
  <si>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</si>
  <si>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</si>
  <si>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</si>
  <si>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</si>
  <si>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</si>
  <si>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</si>
  <si>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</si>
  <si>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</si>
  <si>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</si>
  <si>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</si>
  <si>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</si>
  <si>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</si>
  <si>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</si>
  <si>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</si>
  <si>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</si>
  <si>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</si>
  <si>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מגדל הון אגח י</t>
  </si>
  <si>
    <t>1192079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</si>
  <si>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</si>
  <si>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</si>
  <si>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</si>
  <si>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</si>
  <si>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</si>
  <si>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</si>
  <si>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</si>
  <si>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</si>
  <si>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</si>
  <si>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</si>
  <si>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</si>
  <si>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</si>
  <si>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</si>
  <si>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</si>
  <si>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</si>
  <si>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</si>
  <si>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</si>
  <si>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</si>
  <si>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</si>
  <si>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</si>
  <si>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</si>
  <si>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</si>
  <si>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</si>
  <si>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</si>
  <si>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</si>
  <si>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</si>
  <si>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</si>
  <si>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</si>
  <si>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</si>
  <si>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</si>
  <si>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</si>
  <si>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</si>
  <si>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</si>
  <si>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</si>
  <si>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</si>
  <si>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</si>
  <si>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</si>
  <si>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</si>
  <si>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</si>
  <si>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</si>
  <si>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</si>
  <si>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</si>
  <si>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</si>
  <si>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יצוא אגח א</t>
  </si>
  <si>
    <t>7040082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</si>
  <si>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</si>
  <si>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</si>
  <si>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</si>
  <si>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</si>
  <si>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</si>
  <si>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</si>
  <si>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</si>
  <si>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</si>
  <si>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</si>
  <si>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</si>
  <si>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</si>
  <si>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</si>
  <si>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החזקות אגח להמרה 1</t>
  </si>
  <si>
    <t>1169721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</si>
  <si>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</si>
  <si>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</si>
  <si>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</si>
  <si>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</si>
  <si>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</si>
  <si>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</si>
  <si>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</si>
  <si>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</si>
  <si>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</si>
  <si>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</si>
  <si>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</si>
  <si>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</si>
  <si>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</si>
  <si>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</si>
  <si>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</si>
  <si>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</si>
  <si>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</si>
  <si>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</si>
  <si>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</si>
  <si>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</si>
  <si>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</si>
  <si>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</si>
  <si>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</si>
  <si>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</si>
  <si>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</si>
  <si>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</si>
  <si>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</si>
  <si>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</si>
  <si>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דורסל אגח ג</t>
  </si>
  <si>
    <t>1139427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</si>
  <si>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</si>
  <si>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</si>
  <si>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</si>
  <si>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</si>
  <si>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</si>
  <si>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</si>
  <si>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</si>
  <si>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</si>
  <si>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</si>
  <si>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</si>
  <si>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</si>
  <si>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</si>
  <si>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קרדן נדלן אגח ה</t>
  </si>
  <si>
    <t>1172725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</si>
  <si>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</si>
  <si>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</si>
  <si>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</si>
  <si>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</si>
  <si>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</si>
  <si>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</si>
  <si>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</si>
  <si>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</si>
  <si>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</si>
  <si>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</si>
  <si>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</si>
  <si>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</si>
  <si>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</si>
  <si>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</si>
  <si>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</si>
  <si>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מלרן אגח ד</t>
  </si>
  <si>
    <t>1186865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</si>
  <si>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</si>
  <si>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</si>
  <si>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</si>
  <si>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</si>
  <si>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</si>
  <si>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</si>
  <si>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</si>
  <si>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</si>
  <si>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</si>
  <si>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</si>
  <si>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</si>
  <si>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</si>
  <si>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</si>
  <si>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</si>
  <si>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</si>
  <si>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</si>
  <si>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</si>
  <si>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</si>
  <si>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</si>
  <si>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</si>
  <si>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</si>
  <si>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</si>
  <si>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</si>
  <si>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</si>
  <si>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</si>
  <si>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</si>
  <si>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</si>
  <si>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</si>
  <si>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</si>
  <si>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</si>
  <si>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</si>
  <si>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</si>
  <si>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</si>
  <si>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</si>
  <si>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</si>
  <si>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</si>
  <si>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</si>
  <si>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</si>
  <si>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</si>
  <si>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</si>
  <si>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</si>
  <si>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</si>
  <si>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</si>
  <si>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חנן מוןר אגח יג</t>
  </si>
  <si>
    <t>1181502</t>
  </si>
  <si>
    <t>4480193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</si>
  <si>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</si>
  <si>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</si>
  <si>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</si>
  <si>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</si>
  <si>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</si>
  <si>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</si>
  <si>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</si>
  <si>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</si>
  <si>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</si>
  <si>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</si>
  <si>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</si>
  <si>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</si>
  <si>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</si>
  <si>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</si>
  <si>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</si>
  <si>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</si>
  <si>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</si>
  <si>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</si>
  <si>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</si>
  <si>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</si>
  <si>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</si>
  <si>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</si>
  <si>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</si>
  <si>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</si>
  <si>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</si>
  <si>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</si>
  <si>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</si>
  <si>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</si>
  <si>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</si>
  <si>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</si>
  <si>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</si>
  <si>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</si>
  <si>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</si>
  <si>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</si>
  <si>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</si>
  <si>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</si>
  <si>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t>רפק אגח ו</t>
  </si>
  <si>
    <t>7690159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</si>
  <si>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</si>
  <si>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</si>
  <si>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</si>
  <si>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</si>
  <si>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</si>
  <si>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</si>
  <si>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</si>
  <si>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</si>
  <si>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</si>
  <si>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</si>
  <si>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</si>
  <si>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</si>
  <si>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</si>
  <si>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</si>
  <si>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</si>
  <si>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</si>
  <si>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</si>
  <si>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</si>
  <si>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</si>
  <si>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</si>
  <si>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</si>
  <si>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</si>
  <si>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</si>
  <si>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</si>
  <si>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</si>
  <si>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</si>
  <si>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</si>
  <si>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</si>
  <si>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</si>
  <si>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</si>
  <si>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</si>
  <si>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</si>
  <si>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</si>
  <si>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</si>
  <si>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</si>
  <si>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</si>
  <si>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</si>
  <si>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</si>
  <si>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</si>
  <si>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</si>
  <si>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</si>
  <si>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</si>
  <si>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</si>
  <si>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</si>
  <si>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</si>
  <si>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</si>
  <si>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</si>
  <si>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</si>
  <si>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</si>
  <si>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</si>
  <si>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</si>
  <si>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</si>
  <si>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</si>
  <si>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</si>
  <si>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</si>
  <si>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</si>
  <si>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</si>
  <si>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</si>
  <si>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</si>
  <si>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</si>
  <si>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</si>
  <si>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</si>
  <si>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</si>
  <si>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</si>
  <si>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</si>
  <si>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</si>
  <si>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</si>
  <si>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</si>
  <si>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</si>
  <si>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</si>
  <si>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</si>
  <si>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</si>
  <si>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</si>
  <si>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</si>
  <si>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</si>
  <si>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</si>
  <si>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</si>
  <si>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</si>
  <si>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</si>
  <si>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</si>
  <si>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</si>
  <si>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</si>
  <si>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</si>
  <si>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</si>
  <si>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</si>
  <si>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</si>
  <si>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</si>
  <si>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</si>
  <si>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</si>
  <si>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</si>
  <si>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</si>
  <si>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</si>
  <si>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</si>
  <si>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</si>
  <si>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</si>
  <si>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</si>
  <si>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</si>
  <si>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</si>
  <si>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</si>
  <si>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</si>
  <si>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</si>
  <si>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</si>
  <si>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</si>
  <si>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</si>
  <si>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</si>
  <si>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</si>
  <si>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</si>
  <si>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</si>
  <si>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</si>
  <si>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</si>
  <si>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</si>
  <si>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</si>
  <si>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</si>
  <si>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</si>
  <si>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</si>
  <si>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</si>
  <si>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</si>
  <si>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</si>
  <si>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</si>
  <si>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</si>
  <si>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</si>
  <si>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DELL 5.75 02/33</t>
  </si>
  <si>
    <t>US24703DBL47</t>
  </si>
  <si>
    <t>DG 5.45 07/33</t>
  </si>
  <si>
    <t>US256677AP01</t>
  </si>
  <si>
    <t>Consumer Durables &amp; Apparel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</si>
  <si>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</si>
  <si>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</si>
  <si>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</si>
  <si>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</si>
  <si>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</si>
  <si>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</si>
  <si>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</si>
  <si>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</si>
  <si>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</si>
  <si>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</si>
  <si>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</si>
  <si>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</si>
  <si>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</si>
  <si>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</si>
  <si>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</si>
  <si>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</si>
  <si>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</si>
  <si>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</si>
  <si>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</si>
  <si>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</si>
  <si>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</si>
  <si>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</si>
  <si>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</si>
  <si>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</si>
  <si>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</si>
  <si>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</si>
  <si>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</si>
  <si>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</si>
  <si>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</si>
  <si>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</si>
  <si>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</si>
  <si>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</si>
  <si>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</si>
  <si>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</si>
  <si>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</si>
  <si>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</si>
  <si>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</si>
  <si>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</si>
  <si>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</si>
  <si>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</si>
  <si>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</si>
  <si>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</si>
  <si>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</si>
  <si>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</si>
  <si>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</si>
  <si>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</si>
  <si>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</si>
  <si>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</si>
  <si>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</si>
  <si>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</si>
  <si>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</si>
  <si>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</si>
  <si>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</si>
  <si>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</si>
  <si>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</si>
  <si>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</si>
  <si>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</si>
  <si>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</si>
  <si>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</si>
  <si>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</si>
  <si>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</si>
  <si>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</si>
  <si>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</si>
  <si>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</si>
  <si>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</si>
  <si>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</si>
  <si>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</si>
  <si>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</si>
  <si>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</si>
  <si>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</si>
  <si>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</si>
  <si>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</si>
  <si>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</si>
  <si>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</si>
  <si>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</si>
  <si>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</si>
  <si>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</si>
  <si>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</si>
  <si>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</si>
  <si>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</si>
  <si>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</si>
  <si>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</si>
  <si>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</si>
  <si>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</si>
  <si>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</si>
  <si>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</si>
  <si>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</si>
  <si>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</si>
  <si>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</si>
  <si>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</si>
  <si>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</si>
  <si>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</si>
  <si>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</si>
  <si>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</si>
  <si>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</si>
  <si>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</si>
  <si>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</si>
  <si>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</si>
  <si>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</si>
  <si>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</si>
  <si>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</si>
  <si>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</si>
  <si>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</si>
  <si>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</si>
  <si>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</si>
  <si>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</si>
  <si>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</si>
  <si>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</si>
  <si>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</si>
  <si>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</si>
  <si>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</si>
  <si>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</si>
  <si>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</si>
  <si>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</si>
  <si>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</si>
  <si>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</si>
  <si>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</si>
  <si>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</si>
  <si>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</si>
  <si>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</si>
  <si>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</si>
  <si>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</si>
  <si>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</si>
  <si>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</si>
  <si>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</si>
  <si>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</si>
  <si>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</si>
  <si>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</si>
  <si>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</si>
  <si>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</si>
  <si>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</si>
  <si>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</si>
  <si>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</si>
  <si>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</si>
  <si>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</si>
  <si>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</si>
  <si>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</si>
  <si>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</si>
  <si>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</si>
  <si>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</si>
  <si>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</si>
  <si>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</si>
  <si>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</si>
  <si>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</si>
  <si>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</si>
  <si>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</si>
  <si>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</si>
  <si>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</si>
  <si>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</si>
  <si>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</si>
  <si>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</si>
  <si>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</si>
  <si>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</si>
  <si>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</si>
  <si>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</si>
  <si>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</si>
  <si>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</si>
  <si>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</si>
  <si>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</si>
  <si>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</si>
  <si>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נקסט ויז'ן</t>
  </si>
  <si>
    <t>1176593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</si>
  <si>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</si>
  <si>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</si>
  <si>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</si>
  <si>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</si>
  <si>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</si>
  <si>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</si>
  <si>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</si>
  <si>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</si>
  <si>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</si>
  <si>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</si>
  <si>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</si>
  <si>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</si>
  <si>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</si>
  <si>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</si>
  <si>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</si>
  <si>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</si>
  <si>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</si>
  <si>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</si>
  <si>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</si>
  <si>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</si>
  <si>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</si>
  <si>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</si>
  <si>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</si>
  <si>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</si>
  <si>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</si>
  <si>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</si>
  <si>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</si>
  <si>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</si>
  <si>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</si>
  <si>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</si>
  <si>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</si>
  <si>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</si>
  <si>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</si>
  <si>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</si>
  <si>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</si>
  <si>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</si>
  <si>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</si>
  <si>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</si>
  <si>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</si>
  <si>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</si>
  <si>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</si>
  <si>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</si>
  <si>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</si>
  <si>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</si>
  <si>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</si>
  <si>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</si>
  <si>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</si>
  <si>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</si>
  <si>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 xml:space="preserve">איי אי אס מר 1 שח        </t>
  </si>
  <si>
    <t>431015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</si>
  <si>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</si>
  <si>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</si>
  <si>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</si>
  <si>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</si>
  <si>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</si>
  <si>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</si>
  <si>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</si>
  <si>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</si>
  <si>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</si>
  <si>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</si>
  <si>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</si>
  <si>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</si>
  <si>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</si>
  <si>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</si>
  <si>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</si>
  <si>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</si>
  <si>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</si>
  <si>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</si>
  <si>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</si>
  <si>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</si>
  <si>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</si>
  <si>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</si>
  <si>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</si>
  <si>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</si>
  <si>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</si>
  <si>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</si>
  <si>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</si>
  <si>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</si>
  <si>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</si>
  <si>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</si>
  <si>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</si>
  <si>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</si>
  <si>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</si>
  <si>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</si>
  <si>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</si>
  <si>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</si>
  <si>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</si>
  <si>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</si>
  <si>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</si>
  <si>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</si>
  <si>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</si>
  <si>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</si>
  <si>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</si>
  <si>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</si>
  <si>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</si>
  <si>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</si>
  <si>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</si>
  <si>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</si>
  <si>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</si>
  <si>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</si>
  <si>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</si>
  <si>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</si>
  <si>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</si>
  <si>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</si>
  <si>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</si>
  <si>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</si>
  <si>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</si>
  <si>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</si>
  <si>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</si>
  <si>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</si>
  <si>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</si>
  <si>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</si>
  <si>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</si>
  <si>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</si>
  <si>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</si>
  <si>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</si>
  <si>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</si>
  <si>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</si>
  <si>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</si>
  <si>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</si>
  <si>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</si>
  <si>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</si>
  <si>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</si>
  <si>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</si>
  <si>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</si>
  <si>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</si>
  <si>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</si>
  <si>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</si>
  <si>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</si>
  <si>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</si>
  <si>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</si>
  <si>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</si>
  <si>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</si>
  <si>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</si>
  <si>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</si>
  <si>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</si>
  <si>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</si>
  <si>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</si>
  <si>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</si>
  <si>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</si>
  <si>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</si>
  <si>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</si>
  <si>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</si>
  <si>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</si>
  <si>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</si>
  <si>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</si>
  <si>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</si>
  <si>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</si>
  <si>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</si>
  <si>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</si>
  <si>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</si>
  <si>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</si>
  <si>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</si>
  <si>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</si>
  <si>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</si>
  <si>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</si>
  <si>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</si>
  <si>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</si>
  <si>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</si>
  <si>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</si>
  <si>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</si>
  <si>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</si>
  <si>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</si>
  <si>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</si>
  <si>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</si>
  <si>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</si>
  <si>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</si>
  <si>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</si>
  <si>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</si>
  <si>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</si>
  <si>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</si>
  <si>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</si>
  <si>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</si>
  <si>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</si>
  <si>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</si>
  <si>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</si>
  <si>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</si>
  <si>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</si>
  <si>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</si>
  <si>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</si>
  <si>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</si>
  <si>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</si>
  <si>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</si>
  <si>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</si>
  <si>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</si>
  <si>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</si>
  <si>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</si>
  <si>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</si>
  <si>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</si>
  <si>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</si>
  <si>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</si>
  <si>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</si>
  <si>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</si>
  <si>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</si>
  <si>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</si>
  <si>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</si>
  <si>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</si>
  <si>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</si>
  <si>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</si>
  <si>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</si>
  <si>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</si>
  <si>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</si>
  <si>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</si>
  <si>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</si>
  <si>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</si>
  <si>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</si>
  <si>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</si>
  <si>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</si>
  <si>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</si>
  <si>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</si>
  <si>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</si>
  <si>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</si>
  <si>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</si>
  <si>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</si>
  <si>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</si>
  <si>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</si>
  <si>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</si>
  <si>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</si>
  <si>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</si>
  <si>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</si>
  <si>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</si>
  <si>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</si>
  <si>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</si>
  <si>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</si>
  <si>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</si>
  <si>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</si>
  <si>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</si>
  <si>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</si>
  <si>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</si>
  <si>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</si>
  <si>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</si>
  <si>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</si>
  <si>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</si>
  <si>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</si>
  <si>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</si>
  <si>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</si>
  <si>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</si>
  <si>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</si>
  <si>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</si>
  <si>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</si>
  <si>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</si>
  <si>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</si>
  <si>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</si>
  <si>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</si>
  <si>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</si>
  <si>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</si>
  <si>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</si>
  <si>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</si>
  <si>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</si>
  <si>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</si>
  <si>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</si>
  <si>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</si>
  <si>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</si>
  <si>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</si>
  <si>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</si>
  <si>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</si>
  <si>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SOLAREDGE TECHNOLOGIES INC</t>
  </si>
  <si>
    <t>US83417M1045</t>
  </si>
  <si>
    <t>Semiconductors &amp; Semiconductor Equipment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</si>
  <si>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</si>
  <si>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</si>
  <si>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</si>
  <si>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</si>
  <si>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</si>
  <si>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</si>
  <si>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</si>
  <si>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</si>
  <si>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</si>
  <si>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</si>
  <si>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</si>
  <si>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</si>
  <si>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</si>
  <si>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</si>
  <si>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</si>
  <si>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</si>
  <si>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</si>
  <si>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</si>
  <si>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</si>
  <si>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</si>
  <si>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</si>
  <si>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</si>
  <si>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</si>
  <si>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</si>
  <si>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</si>
  <si>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</si>
  <si>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</si>
  <si>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</si>
  <si>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</si>
  <si>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</si>
  <si>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</si>
  <si>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</si>
  <si>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</si>
  <si>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</si>
  <si>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</si>
  <si>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</si>
  <si>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</si>
  <si>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</si>
  <si>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</si>
  <si>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</si>
  <si>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</si>
  <si>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</si>
  <si>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</si>
  <si>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</si>
  <si>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</si>
  <si>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</si>
  <si>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</si>
  <si>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</si>
  <si>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</si>
  <si>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</si>
  <si>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</si>
  <si>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</si>
  <si>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</si>
  <si>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</si>
  <si>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</si>
  <si>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</si>
  <si>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</si>
  <si>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</si>
  <si>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</si>
  <si>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</si>
  <si>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</si>
  <si>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</si>
  <si>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</si>
  <si>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</si>
  <si>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</si>
  <si>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</si>
  <si>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</si>
  <si>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</si>
  <si>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</si>
  <si>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</si>
  <si>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</si>
  <si>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</si>
  <si>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</si>
  <si>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</si>
  <si>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</si>
  <si>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</si>
  <si>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</si>
  <si>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</si>
  <si>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</si>
  <si>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</si>
  <si>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</si>
  <si>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</si>
  <si>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</si>
  <si>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</si>
  <si>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</si>
  <si>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</si>
  <si>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</si>
  <si>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</si>
  <si>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</si>
  <si>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</si>
  <si>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</si>
  <si>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</si>
  <si>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</si>
  <si>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</si>
  <si>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</si>
  <si>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</si>
  <si>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</si>
  <si>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</si>
  <si>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</si>
  <si>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</si>
  <si>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</si>
  <si>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</si>
  <si>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</si>
  <si>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</si>
  <si>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</si>
  <si>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</si>
  <si>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</si>
  <si>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</si>
  <si>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</si>
  <si>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</si>
  <si>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</si>
  <si>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</si>
  <si>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</si>
  <si>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</si>
  <si>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</si>
  <si>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</si>
  <si>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</si>
  <si>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</si>
  <si>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</si>
  <si>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</si>
  <si>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</si>
  <si>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</si>
  <si>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</si>
  <si>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</si>
  <si>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</si>
  <si>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</si>
  <si>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</si>
  <si>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</si>
  <si>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</si>
  <si>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</si>
  <si>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</si>
  <si>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</si>
  <si>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</si>
  <si>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</si>
  <si>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</si>
  <si>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</si>
  <si>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</si>
  <si>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</si>
  <si>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</si>
  <si>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</si>
  <si>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</si>
  <si>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</si>
  <si>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</si>
  <si>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</si>
  <si>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</si>
  <si>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</si>
  <si>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</si>
  <si>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</si>
  <si>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</si>
  <si>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</si>
  <si>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</si>
  <si>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</si>
  <si>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</si>
  <si>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</si>
  <si>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</si>
  <si>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</si>
  <si>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</si>
  <si>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אספן גרופ נעמ1</t>
  </si>
  <si>
    <t>3130374</t>
  </si>
  <si>
    <t xml:space="preserve"> אחר</t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</si>
  <si>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</si>
  <si>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</si>
  <si>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</si>
  <si>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</si>
  <si>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</si>
  <si>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</si>
  <si>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</si>
  <si>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</si>
  <si>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</si>
  <si>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</si>
  <si>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</si>
  <si>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</si>
  <si>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</si>
  <si>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</si>
  <si>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</si>
  <si>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</si>
  <si>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</si>
  <si>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</si>
  <si>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</si>
  <si>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</si>
  <si>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</si>
  <si>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</si>
  <si>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</si>
  <si>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</si>
  <si>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</si>
  <si>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</si>
  <si>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</si>
  <si>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</si>
  <si>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</si>
  <si>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</si>
  <si>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</si>
  <si>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</si>
  <si>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</si>
  <si>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</si>
  <si>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</si>
  <si>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</si>
  <si>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</si>
  <si>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</si>
  <si>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</si>
  <si>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</si>
  <si>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</si>
  <si>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</si>
  <si>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</si>
  <si>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</si>
  <si>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השקעות ואחזקות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</si>
  <si>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</si>
  <si>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</si>
  <si>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</si>
  <si>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</si>
  <si>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</si>
  <si>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</si>
  <si>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</si>
  <si>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</si>
  <si>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</si>
  <si>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</si>
  <si>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</si>
  <si>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</si>
  <si>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</si>
  <si>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</si>
  <si>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</si>
  <si>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</si>
  <si>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</si>
  <si>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</si>
  <si>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</si>
  <si>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</si>
  <si>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</si>
  <si>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</si>
  <si>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</si>
  <si>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</si>
  <si>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</si>
  <si>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</si>
  <si>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</si>
  <si>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</si>
  <si>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</si>
  <si>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</si>
  <si>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</si>
  <si>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</si>
  <si>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</si>
  <si>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</si>
  <si>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</si>
  <si>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</si>
  <si>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</si>
  <si>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</si>
  <si>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</si>
  <si>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</si>
  <si>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</si>
  <si>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</si>
  <si>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</si>
  <si>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</si>
  <si>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</si>
  <si>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</si>
  <si>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</si>
  <si>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</si>
  <si>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</si>
  <si>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</si>
  <si>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</si>
  <si>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</si>
  <si>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</si>
  <si>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</si>
  <si>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</si>
  <si>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</si>
  <si>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</si>
  <si>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</si>
  <si>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</si>
  <si>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</si>
  <si>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</si>
  <si>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</si>
  <si>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</si>
  <si>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</si>
  <si>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</si>
  <si>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</si>
  <si>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</si>
  <si>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</si>
  <si>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</si>
  <si>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</si>
  <si>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</si>
  <si>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</si>
  <si>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</si>
  <si>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</si>
  <si>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</si>
  <si>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</si>
  <si>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</si>
  <si>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</si>
  <si>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</si>
  <si>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</si>
  <si>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</si>
  <si>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</si>
  <si>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</si>
  <si>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</si>
  <si>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</si>
  <si>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</si>
  <si>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</si>
  <si>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</si>
  <si>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</si>
  <si>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</si>
  <si>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</si>
  <si>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</si>
  <si>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</si>
  <si>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</si>
  <si>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</si>
  <si>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</si>
  <si>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</si>
  <si>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</si>
  <si>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</si>
  <si>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</si>
  <si>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</si>
  <si>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</si>
  <si>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</si>
  <si>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</si>
  <si>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</si>
  <si>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</si>
  <si>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</si>
  <si>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</si>
  <si>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</si>
  <si>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</si>
  <si>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</si>
  <si>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</si>
  <si>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</si>
  <si>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</si>
  <si>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</si>
  <si>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</si>
  <si>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</si>
  <si>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</si>
  <si>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</si>
  <si>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</si>
  <si>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</si>
  <si>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</si>
  <si>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</si>
  <si>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</si>
  <si>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</si>
  <si>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</si>
  <si>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</si>
  <si>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</si>
  <si>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</si>
  <si>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</si>
  <si>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DISRUPTIVE AI</t>
  </si>
  <si>
    <t>11019275</t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</si>
  <si>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</si>
  <si>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</si>
  <si>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</si>
  <si>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</si>
  <si>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</si>
  <si>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</si>
  <si>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</si>
  <si>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</si>
  <si>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</si>
  <si>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</si>
  <si>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</si>
  <si>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</si>
  <si>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</si>
  <si>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</si>
  <si>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</si>
  <si>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</si>
  <si>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</si>
  <si>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 xml:space="preserve"> AP PARTNERS II LIMITED</t>
  </si>
  <si>
    <t>11020123</t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</si>
  <si>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</si>
  <si>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</si>
  <si>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</si>
  <si>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</si>
  <si>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</si>
  <si>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</si>
  <si>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</si>
  <si>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</si>
  <si>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</si>
  <si>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</si>
  <si>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</si>
  <si>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</si>
  <si>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</si>
  <si>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</si>
  <si>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</si>
  <si>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</si>
  <si>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</si>
  <si>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</si>
  <si>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</si>
  <si>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</si>
  <si>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</si>
  <si>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</si>
  <si>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3</t>
  </si>
  <si>
    <t>11020011</t>
  </si>
  <si>
    <t>HANACO II L.P</t>
  </si>
  <si>
    <t>11019162</t>
  </si>
  <si>
    <t>HPS CAPRICORN</t>
  </si>
  <si>
    <t>11019350</t>
  </si>
  <si>
    <t>HV GONDOR FEEDER</t>
  </si>
  <si>
    <t>11020502</t>
  </si>
  <si>
    <t>ICP R1 L.P. CLASS A</t>
  </si>
  <si>
    <t>11019972</t>
  </si>
  <si>
    <t>ICP R1 L.P. CLASS C</t>
  </si>
  <si>
    <t>11019974</t>
  </si>
  <si>
    <t>MORETECH VENTURES II</t>
  </si>
  <si>
    <t>11020463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</si>
  <si>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</si>
  <si>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</si>
  <si>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</si>
  <si>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</si>
  <si>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</si>
  <si>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</si>
  <si>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</si>
  <si>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</si>
  <si>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</si>
  <si>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</si>
  <si>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</si>
  <si>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</si>
  <si>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</si>
  <si>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</si>
  <si>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</si>
  <si>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HENDERSON PARK REAL</t>
  </si>
  <si>
    <t>11020471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</si>
  <si>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</si>
  <si>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</si>
  <si>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</si>
  <si>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</si>
  <si>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</si>
  <si>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</si>
  <si>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</si>
  <si>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</si>
  <si>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</si>
  <si>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</si>
  <si>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</si>
  <si>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</si>
  <si>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</si>
  <si>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</si>
  <si>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</si>
  <si>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</si>
  <si>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</si>
  <si>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</si>
  <si>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</si>
  <si>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</si>
  <si>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</si>
  <si>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</si>
  <si>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</si>
  <si>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</si>
  <si>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</si>
  <si>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</si>
  <si>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</si>
  <si>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</si>
  <si>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</si>
  <si>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</si>
  <si>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</si>
  <si>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</si>
  <si>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</si>
  <si>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</si>
  <si>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</si>
  <si>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</si>
  <si>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</si>
  <si>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</si>
  <si>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</si>
  <si>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</si>
  <si>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</si>
  <si>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</si>
  <si>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</si>
  <si>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</si>
  <si>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</si>
  <si>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</si>
  <si>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</si>
  <si>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</si>
  <si>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</si>
  <si>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</si>
  <si>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</si>
  <si>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</si>
  <si>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</si>
  <si>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</si>
  <si>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</si>
  <si>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</si>
  <si>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</si>
  <si>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</si>
  <si>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</si>
  <si>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</si>
  <si>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</si>
  <si>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</si>
  <si>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</si>
  <si>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</si>
  <si>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</si>
  <si>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</si>
  <si>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</si>
  <si>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</si>
  <si>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</si>
  <si>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</si>
  <si>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</si>
  <si>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</si>
  <si>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</si>
  <si>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</si>
  <si>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</si>
  <si>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</si>
  <si>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</si>
  <si>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</si>
  <si>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</si>
  <si>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</si>
  <si>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TARGET GLOBAL GROWTH FUND II</t>
  </si>
  <si>
    <t>11019295</t>
  </si>
  <si>
    <t>VERTEX VENTURES OB LIMITED</t>
  </si>
  <si>
    <t>11019475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</si>
  <si>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</si>
  <si>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</si>
  <si>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</si>
  <si>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</si>
  <si>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</si>
  <si>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</si>
  <si>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</si>
  <si>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</si>
  <si>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</si>
  <si>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</si>
  <si>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</si>
  <si>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</si>
  <si>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</si>
  <si>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</si>
  <si>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</si>
  <si>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</si>
  <si>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</si>
  <si>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</si>
  <si>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</si>
  <si>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</si>
  <si>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</si>
  <si>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</si>
  <si>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</si>
  <si>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</si>
  <si>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</si>
  <si>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</si>
  <si>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</si>
  <si>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</si>
  <si>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</si>
  <si>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</si>
  <si>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</si>
  <si>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</si>
  <si>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</si>
  <si>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</si>
  <si>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</si>
  <si>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</si>
  <si>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t>אפסי ברנ אופ2לס</t>
  </si>
  <si>
    <t>11019037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</si>
  <si>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</si>
  <si>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</si>
  <si>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</si>
  <si>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</si>
  <si>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</si>
  <si>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</si>
  <si>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</si>
  <si>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</si>
  <si>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</si>
  <si>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</si>
  <si>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</si>
  <si>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</si>
  <si>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</si>
  <si>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</si>
  <si>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</si>
  <si>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</si>
  <si>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</si>
  <si>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</si>
  <si>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</si>
  <si>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</si>
  <si>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</si>
  <si>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</si>
  <si>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</si>
  <si>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</si>
  <si>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</si>
  <si>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</si>
  <si>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</si>
  <si>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</si>
  <si>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</si>
  <si>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</si>
  <si>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</si>
  <si>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</si>
  <si>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</si>
  <si>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</si>
  <si>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</si>
  <si>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</si>
  <si>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</si>
  <si>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</si>
  <si>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11020737</t>
  </si>
  <si>
    <t>11020738</t>
  </si>
  <si>
    <t>Currency Swap $/ILS 4/27</t>
  </si>
  <si>
    <t>11020733</t>
  </si>
  <si>
    <t>11020734</t>
  </si>
  <si>
    <t>Currency Swap $/ILS 5/38</t>
  </si>
  <si>
    <t>11020735</t>
  </si>
  <si>
    <t>11020736</t>
  </si>
  <si>
    <t>Currency Swap $/ILS 6/30</t>
  </si>
  <si>
    <t>11020744</t>
  </si>
  <si>
    <t>11020745</t>
  </si>
  <si>
    <t>Currency Swap EURILS 5/27</t>
  </si>
  <si>
    <t>11020742</t>
  </si>
  <si>
    <t>11020743</t>
  </si>
  <si>
    <t>Currency Swap EURILS 5/30</t>
  </si>
  <si>
    <t>11020723</t>
  </si>
  <si>
    <t>11020725</t>
  </si>
  <si>
    <t>11020726</t>
  </si>
  <si>
    <t>11020727</t>
  </si>
  <si>
    <t>11020730</t>
  </si>
  <si>
    <t>11020731</t>
  </si>
  <si>
    <t>11020739</t>
  </si>
  <si>
    <t>11020741</t>
  </si>
  <si>
    <t>Currency Swap EURILS 9/27</t>
  </si>
  <si>
    <t>11020728</t>
  </si>
  <si>
    <t>11020729</t>
  </si>
  <si>
    <t>DIL#8946531</t>
  </si>
  <si>
    <t>11020283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</si>
  <si>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</si>
  <si>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</si>
  <si>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</si>
  <si>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11020761</t>
  </si>
  <si>
    <t>11020762</t>
  </si>
  <si>
    <t>IR Swap 03/24 2.6525</t>
  </si>
  <si>
    <t>11020759</t>
  </si>
  <si>
    <t>11020760</t>
  </si>
  <si>
    <t>IR Swap 11/24 0.4725</t>
  </si>
  <si>
    <t>11020754</t>
  </si>
  <si>
    <t>11020755</t>
  </si>
  <si>
    <t>IR Swap 11/24 0.7749</t>
  </si>
  <si>
    <t>11020752</t>
  </si>
  <si>
    <t>11020753</t>
  </si>
  <si>
    <t>IR Swap 11/24 1%</t>
  </si>
  <si>
    <t>11020756</t>
  </si>
  <si>
    <t>11020758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</si>
  <si>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</si>
  <si>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</si>
  <si>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</si>
  <si>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</si>
  <si>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</si>
  <si>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</si>
  <si>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</si>
  <si>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</si>
  <si>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</si>
  <si>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</si>
  <si>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</si>
  <si>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</si>
  <si>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</si>
  <si>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</si>
  <si>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</si>
  <si>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</si>
  <si>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</si>
  <si>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</si>
  <si>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</si>
  <si>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</si>
  <si>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</si>
  <si>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</si>
  <si>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</si>
  <si>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</si>
  <si>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</si>
  <si>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</si>
  <si>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</si>
  <si>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</si>
  <si>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</si>
  <si>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</si>
  <si>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</si>
  <si>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</si>
  <si>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</si>
  <si>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</si>
  <si>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</si>
  <si>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</si>
  <si>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</si>
  <si>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</si>
  <si>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</si>
  <si>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</si>
  <si>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הלוואה בריבית משתנה 12534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</si>
  <si>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</si>
  <si>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</si>
  <si>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</si>
  <si>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</si>
  <si>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</si>
  <si>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</si>
  <si>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</si>
  <si>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</si>
  <si>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</si>
  <si>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</si>
  <si>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</si>
  <si>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</si>
  <si>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</si>
  <si>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</si>
  <si>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</si>
  <si>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</si>
  <si>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</si>
  <si>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</si>
  <si>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</si>
  <si>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</si>
  <si>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</si>
  <si>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</si>
  <si>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</si>
  <si>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</si>
  <si>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</si>
  <si>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t>פקדון לאומי2.2</t>
  </si>
  <si>
    <t>11020110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</si>
  <si>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</si>
  <si>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</si>
  <si>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</si>
  <si>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</si>
  <si>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</si>
  <si>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</si>
  <si>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</si>
  <si>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</si>
  <si>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</si>
  <si>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</si>
  <si>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</si>
  <si>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</si>
  <si>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</si>
  <si>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</si>
  <si>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</si>
  <si>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</si>
  <si>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</si>
  <si>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</si>
  <si>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</si>
  <si>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כנפי רוח בניית ירושלים 2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</si>
  <si>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</si>
  <si>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</si>
  <si>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</si>
  <si>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</si>
  <si>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</si>
  <si>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</si>
  <si>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</si>
  <si>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</si>
  <si>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</si>
  <si>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</si>
  <si>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</si>
  <si>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</si>
  <si>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</si>
  <si>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</si>
  <si>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</si>
  <si>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</si>
  <si>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</si>
  <si>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</si>
  <si>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</si>
  <si>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</si>
  <si>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</si>
  <si>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</si>
  <si>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</si>
  <si>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</si>
  <si>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</si>
  <si>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</si>
  <si>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</si>
  <si>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</si>
  <si>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</si>
  <si>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</si>
  <si>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</si>
  <si>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</si>
  <si>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</si>
  <si>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</si>
  <si>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</si>
  <si>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</si>
  <si>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</si>
  <si>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</si>
  <si>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</si>
  <si>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</si>
  <si>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</si>
  <si>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</si>
  <si>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</si>
  <si>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</si>
  <si>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</si>
  <si>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</si>
  <si>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</si>
  <si>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</si>
  <si>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</si>
  <si>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</si>
  <si>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</si>
  <si>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</si>
  <si>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</si>
  <si>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</si>
  <si>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</si>
  <si>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</si>
  <si>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</si>
  <si>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</si>
  <si>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</si>
  <si>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</si>
  <si>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</si>
  <si>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</si>
  <si>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</si>
  <si>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</si>
  <si>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</si>
  <si>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</si>
  <si>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</si>
  <si>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</si>
  <si>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</si>
  <si>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</si>
  <si>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</si>
  <si>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</si>
  <si>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</si>
  <si>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</si>
  <si>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</si>
  <si>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</si>
  <si>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Disruptive AI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</si>
  <si>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</si>
  <si>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</si>
  <si>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</si>
  <si>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</si>
  <si>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</si>
  <si>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Fund EQT Infrastructure V</t>
  </si>
  <si>
    <t>Group 11 Fund VI, L.P.</t>
  </si>
  <si>
    <t>Hanaco Growth Ventures III</t>
  </si>
  <si>
    <t>Hanaco II L.P</t>
  </si>
  <si>
    <t>Harbert Generate Co-Investment Fund</t>
  </si>
  <si>
    <t xml:space="preserve">Henderson Park Real Estate Fund II </t>
  </si>
  <si>
    <t xml:space="preserve">HEQ Blue Ridge LLC </t>
  </si>
  <si>
    <t>HGI Multifamily Credit Fund LP HGI Multifamily Cr</t>
  </si>
  <si>
    <t>HPS-Capricorn Co-Invest LP HPS-Capricorn Co-Inves</t>
  </si>
  <si>
    <t>HV Gondor Feeder L.P</t>
  </si>
  <si>
    <t>ICP II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</si>
  <si>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</si>
  <si>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</si>
  <si>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</si>
  <si>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</si>
  <si>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</si>
  <si>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</si>
  <si>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</si>
  <si>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</si>
  <si>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</si>
  <si>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</si>
  <si>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</si>
  <si>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</si>
  <si>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Shenhai, LLC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</si>
  <si>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</si>
  <si>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</si>
  <si>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</si>
  <si>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</si>
  <si>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</si>
  <si>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Value AP Partners Seeds (Tomatech)</t>
  </si>
  <si>
    <t>Value Base Fund Limited Partnership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</si>
  <si>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</si>
  <si>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</si>
  <si>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</si>
  <si>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</si>
  <si>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</si>
  <si>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</si>
  <si>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</si>
  <si>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</si>
  <si>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</si>
  <si>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</si>
  <si>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</si>
  <si>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</si>
  <si>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</si>
  <si>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</si>
  <si>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</si>
  <si>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</si>
  <si>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</si>
  <si>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</si>
  <si>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</si>
  <si>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</si>
  <si>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</si>
  <si>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</si>
  <si>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</si>
  <si>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</si>
  <si>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</si>
  <si>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</si>
  <si>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</si>
  <si>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</si>
  <si>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</si>
  <si>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</si>
  <si>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</si>
  <si>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</si>
  <si>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</si>
  <si>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</si>
  <si>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</si>
  <si>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</si>
  <si>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</si>
  <si>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</si>
  <si>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</si>
  <si>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</si>
  <si>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</si>
  <si>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</si>
  <si>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</si>
  <si>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</si>
  <si>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 xml:space="preserve"> חג'ג' אג"ח יא חסום</t>
  </si>
  <si>
    <t>גיבוי אחז ב ל.ס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</si>
  <si>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</si>
  <si>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</si>
  <si>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</si>
  <si>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</si>
  <si>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</si>
  <si>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</si>
  <si>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18 12/2021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</si>
  <si>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</si>
  <si>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</si>
  <si>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</si>
  <si>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</si>
  <si>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</si>
  <si>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</si>
  <si>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</si>
  <si>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</si>
  <si>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</si>
  <si>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</si>
  <si>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</si>
  <si>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</si>
  <si>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</si>
  <si>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</si>
  <si>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</si>
  <si>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</si>
  <si>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</si>
  <si>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</si>
  <si>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</si>
  <si>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</si>
  <si>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</si>
  <si>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70 09/2022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</si>
  <si>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</si>
  <si>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</si>
  <si>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</si>
  <si>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</si>
  <si>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</si>
  <si>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</si>
  <si>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</si>
  <si>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</si>
  <si>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</si>
  <si>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</si>
  <si>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</si>
  <si>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</si>
  <si>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</si>
  <si>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</si>
  <si>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</si>
  <si>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</si>
  <si>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</si>
  <si>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</si>
  <si>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</si>
  <si>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</si>
  <si>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</si>
  <si>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</si>
  <si>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</si>
  <si>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</si>
  <si>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</si>
  <si>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</si>
  <si>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</si>
  <si>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</si>
  <si>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</si>
  <si>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</si>
  <si>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</si>
  <si>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</si>
  <si>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</si>
  <si>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</si>
  <si>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</si>
  <si>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</si>
  <si>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</si>
  <si>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</si>
  <si>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</si>
  <si>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</si>
  <si>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</si>
  <si>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</si>
  <si>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</si>
  <si>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</si>
  <si>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</si>
  <si>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</si>
  <si>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114 04/2023</t>
  </si>
  <si>
    <t>הלוואה 115 04/2023</t>
  </si>
  <si>
    <t>הלוואה 116 04/2023</t>
  </si>
  <si>
    <t>הלוואה 117 04/2023</t>
  </si>
  <si>
    <t>הלוואה 118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</si>
  <si>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</si>
  <si>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</si>
  <si>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</si>
  <si>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</si>
  <si>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</si>
  <si>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</si>
  <si>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</si>
  <si>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</si>
  <si>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</si>
  <si>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</si>
  <si>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</si>
  <si>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</si>
  <si>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</si>
  <si>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</si>
  <si>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</si>
  <si>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</si>
  <si>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</si>
  <si>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</si>
  <si>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</si>
  <si>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</si>
  <si>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</si>
  <si>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</si>
  <si>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</si>
  <si>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</si>
  <si>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</si>
  <si>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</si>
  <si>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</si>
  <si>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</si>
  <si>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</si>
  <si>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</si>
  <si>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</si>
  <si>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</si>
  <si>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</si>
  <si>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</si>
  <si>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</si>
  <si>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</si>
  <si>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180 10/2023</t>
  </si>
  <si>
    <t>הלוואה 108 03/2023</t>
  </si>
  <si>
    <t>הלוואה 137 07/2023</t>
  </si>
  <si>
    <t>הלוואה 141 08/2023</t>
  </si>
  <si>
    <t>הלוואה 181 06/2023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</si>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</sst>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6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2" xfId="0" applyNumberFormat="1" applyBorder="1"/>
    <xf numFmtId="171" fontId="0" fillId="0" borderId="13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1" xfId="0" applyFont="1" applyBorder="1" applyAlignment="1">
      <alignment horizontal="right" vertical="center"/>
    </xf>
    <xf numFmtId="0" fontId="1" fillId="0" borderId="12" xfId="0" applyFont="1" applyBorder="1" applyAlignment="1">
      <alignment horizontal="center" vertical="top"/>
    </xf>
    <xf numFmtId="4" fontId="1" fillId="0" borderId="12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66" fontId="1" fillId="0" borderId="13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171" fontId="0" fillId="0" borderId="8" xfId="0" applyNumberFormat="1" applyBorder="1"/>
    <xf numFmtId="0" fontId="1" fillId="0" borderId="8" xfId="0" applyFont="1" applyBorder="1" applyAlignment="1">
      <alignment horizontal="right" vertical="center" readingOrder="2"/>
    </xf>
    <xf numFmtId="0" fontId="0" fillId="0" borderId="8" xfId="0" applyBorder="1" applyAlignment="1">
      <alignment horizontal="right" vertical="center"/>
    </xf>
    <xf numFmtId="166" fontId="3" fillId="0" borderId="6" xfId="0" applyNumberFormat="1" applyFont="1" applyBorder="1" applyAlignment="1">
      <alignment horizontal="center" vertical="top"/>
    </xf>
    <xf numFmtId="169" fontId="1" fillId="0" borderId="12" xfId="0" applyNumberFormat="1" applyFont="1" applyBorder="1" applyAlignment="1">
      <alignment horizontal="center" vertical="top"/>
    </xf>
    <xf numFmtId="171" fontId="0" fillId="0" borderId="2" xfId="0" applyNumberFormat="1" applyBorder="1" applyAlignment="1">
      <alignment readingOrder="2"/>
    </xf>
    <xf numFmtId="164" fontId="1" fillId="0" borderId="12" xfId="0" applyNumberFormat="1" applyFont="1" applyBorder="1" applyAlignment="1">
      <alignment horizontal="center" vertical="top"/>
    </xf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2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2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171" fontId="0" fillId="0" borderId="10" xfId="0" applyNumberFormat="1" applyBorder="1"/>
    <xf numFmtId="171" fontId="0" fillId="0" borderId="15" xfId="0" applyNumberFormat="1" applyBorder="1"/>
    <xf numFmtId="0" fontId="1" fillId="0" borderId="6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3" xfId="0" applyNumberFormat="1" applyFont="1" applyBorder="1" applyAlignment="1">
      <alignment horizontal="center" vertical="top"/>
    </xf>
  </cellXfs>
  <cellStyles count="1">
    <cellStyle name="Normal" xfId="0" builtinId="0"/>
  </cellStyles>
  <dxfs count="3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171" formatCode=";;;"/>
      <fill>
        <patternFill patternType="solid">
          <fgColor indexed="64"/>
          <bgColor rgb="FFDFDFDF"/>
        </patternFill>
      </fill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171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1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הנג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638175</xdr:colOff>
      <xdr:row>1</xdr:row>
      <xdr:rowOff>47625</xdr:rowOff>
    </xdr:from>
    <xdr:to>
      <xdr:col>3</xdr:col>
      <xdr:colOff>971550</xdr:colOff>
      <xdr:row>3</xdr:row>
      <xdr:rowOff>57150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9981DE5-81D0-435B-AD2F-9DD110C2F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38575" y="2095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D85DB0-FCFA-4AD7-9AEB-B4513630B9A7}" name="TitleRegion1.b7.d65.1" displayName="TitleRegion1.b7.d65.1" ref="B7:D65" totalsRowShown="0" headerRowBorderDxfId="323" tableBorderDxfId="324">
  <autoFilter ref="B7:D65" xr:uid="{CB4FB4F3-5587-432E-9BED-9DD9A2A6FB8D}">
    <filterColumn colId="0" hiddenButton="1"/>
    <filterColumn colId="1" hiddenButton="1"/>
    <filterColumn colId="2" hiddenButton="1"/>
  </autoFilter>
  <tableColumns count="3">
    <tableColumn id="1" xr3:uid="{D898BB86-BE8F-4075-983F-BF29BC83CAF9}" name="פירוט נכסים:"/>
    <tableColumn id="2" xr3:uid="{282BF493-B841-4C44-B793-F3F23A20B58D}" name="שווי הוגן" dataDxfId="322"/>
    <tableColumn id="3" xr3:uid="{EF9B957A-DA10-4758-938C-E184E06B4485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69E5788-A9BE-4A05-8FCF-41CC0E944560}" name="TitleRegion1.b6.q35.1" displayName="TitleRegion1.b6.q35.1" ref="B6:Q35" totalsRowShown="0" headerRowBorderDxfId="182" tableBorderDxfId="183">
  <autoFilter ref="B6:Q35" xr:uid="{B3B0C7FB-930D-41E8-8B4D-5116D33BEFC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9B9ECE74-D6E7-4EE4-A934-547210B4F111}" name="1.ב  ניירות ערך סחירים:  " dataDxfId="181"/>
    <tableColumn id="2" xr3:uid="{730438CB-C949-4EEA-95D7-0A3959032200}" name="ריק במקור" dataDxfId="180"/>
    <tableColumn id="3" xr3:uid="{9EFB36B5-A352-4BB6-999D-52F848A96D66}" name="ריק במקור2" dataDxfId="179"/>
    <tableColumn id="4" xr3:uid="{562665E7-2B73-4A13-BE59-DEA78542847B}" name="ריק במקור3" dataDxfId="178"/>
    <tableColumn id="5" xr3:uid="{274FA078-8D03-4AE2-A503-BF1B4CE5640F}" name="ריק במקור4" dataDxfId="177"/>
    <tableColumn id="6" xr3:uid="{95A27AB8-4BB5-4142-91D5-6476EED33503}" name="ריק במקור5" dataDxfId="176"/>
    <tableColumn id="7" xr3:uid="{B7194A8A-135F-4621-AC5E-96A14D2D95F8}" name="ריק במקור6" dataDxfId="175"/>
    <tableColumn id="8" xr3:uid="{E5F1C685-EC43-412D-BF2E-4B6EB8A5C826}" name="ריק במקור7" dataDxfId="174"/>
    <tableColumn id="9" xr3:uid="{51BCE1DC-DE13-4553-8076-1D6F1387F2FE}" name="ריק במקור8" dataDxfId="173"/>
    <tableColumn id="10" xr3:uid="{725A57CF-B74E-4492-82B8-7664750A80CB}" name="ריק במקור9" dataDxfId="172"/>
    <tableColumn id="11" xr3:uid="{F475B07E-6FA2-49EF-A787-F8E1047C4C5C}" name="ריק במקור10" dataDxfId="171"/>
    <tableColumn id="12" xr3:uid="{8A73210B-3273-4594-9205-D6D05C172640}" name="ריק במקור11" dataDxfId="170"/>
    <tableColumn id="13" xr3:uid="{E7C5D027-0939-41A6-80C0-08D09988CDAE}" name="ריק במקור12" dataDxfId="169"/>
    <tableColumn id="14" xr3:uid="{3983E164-D5FE-4941-BF9F-105BF0688B1C}" name="ריק במקור13" dataDxfId="168"/>
    <tableColumn id="15" xr3:uid="{EE5C7910-FD62-4982-AA3A-7E1DF5F2FDC1}" name="ריק במקור14" dataDxfId="167"/>
    <tableColumn id="16" xr3:uid="{48C179C8-5AE7-42E8-BF1A-084B6019B8D0}" name="ריק במקור15" dataDxfId="166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9984284-D713-41B1-83FF-31062A467B2E}" name="TitleRegion1.b6.s21.1" displayName="TitleRegion1.b6.s21.1" ref="B6:S21" totalsRowShown="0" headerRowBorderDxfId="164" tableBorderDxfId="165">
  <autoFilter ref="B6:S21" xr:uid="{D33075FD-1894-4D1E-9FF9-2CF5266551B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3245D558-39E8-4666-B7EF-DD044CD62805}" name="1.ג  ניירות ערך לא סחירים:" dataDxfId="163"/>
    <tableColumn id="2" xr3:uid="{D16755F7-2ADC-483D-9C07-565042D4561D}" name="ריק במקור" dataDxfId="162"/>
    <tableColumn id="3" xr3:uid="{DC5E8575-4E6F-4940-A597-A1C234510717}" name="ריק במקור2" dataDxfId="161"/>
    <tableColumn id="4" xr3:uid="{332BFD39-A689-4657-8BD8-A43A471AD62F}" name="ריק במקור3" dataDxfId="160"/>
    <tableColumn id="5" xr3:uid="{EB00CC73-5936-409C-B9B4-9340F8726FC9}" name="ריק במקור4" dataDxfId="159"/>
    <tableColumn id="6" xr3:uid="{0061BD5D-220B-431B-B2F0-760CD57C2F1C}" name="ריק במקור5" dataDxfId="158"/>
    <tableColumn id="7" xr3:uid="{1D08811A-A5D4-4442-B502-3596E2CD4CB2}" name="ריק במקור6" dataDxfId="157"/>
    <tableColumn id="8" xr3:uid="{E448A0F7-168D-42AE-844D-C107187B3438}" name="ריק במקור7" dataDxfId="156"/>
    <tableColumn id="9" xr3:uid="{97997FA4-9A47-4FDB-B6D4-3016C76767D5}" name="ריק במקור8" dataDxfId="155"/>
    <tableColumn id="10" xr3:uid="{1CA78CBE-BBB1-4144-9011-8D111B5CC4BF}" name="ריק במקור9" dataDxfId="154"/>
    <tableColumn id="11" xr3:uid="{D5C630ED-03BE-4FD8-A53A-F89839A3349D}" name="ריק במקור10" dataDxfId="153"/>
    <tableColumn id="12" xr3:uid="{60362044-6F53-4363-A8B6-C998E69AF22E}" name="ריק במקור11" dataDxfId="152"/>
    <tableColumn id="13" xr3:uid="{24E22C00-56B1-40EB-AECA-A73F0049635F}" name="ריק במקור12" dataDxfId="151"/>
    <tableColumn id="14" xr3:uid="{25C5CCD1-EFE5-450B-9D51-CBFA24AD6E74}" name="ריק במקור13" dataDxfId="150"/>
    <tableColumn id="15" xr3:uid="{A242F4A2-C72C-400D-AA0F-ABC606FD9A49}" name="ריק במקור14" dataDxfId="149"/>
    <tableColumn id="16" xr3:uid="{5AAAA7DF-231A-40AA-8D78-73B3659391F6}" name="ריק במקור15" dataDxfId="148"/>
    <tableColumn id="17" xr3:uid="{472F883D-2996-43E0-B194-30532C440CD2}" name="ריק במקור16" dataDxfId="147"/>
    <tableColumn id="18" xr3:uid="{C6C2954D-1E2D-413C-9A7C-14EF5AEA3F51}" name="ריק במקור17" dataDxfId="146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BDA63B4-D641-4C81-B10B-E15C37ECDA4B}" name="TitleRegion1.b6.s40.1" displayName="TitleRegion1.b6.s40.1" ref="B6:S40" totalsRowShown="0" headerRowBorderDxfId="144" tableBorderDxfId="145">
  <autoFilter ref="B6:S40" xr:uid="{EE74C32D-F79C-4DEB-A7EF-290BE58DD9E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53731B21-1FB1-4215-A7E6-5DC526AD0472}" name="1.ג  ניירות ערך לא סחירים:" dataDxfId="143"/>
    <tableColumn id="2" xr3:uid="{931B231C-76E5-4348-B623-7C3B21210ED7}" name="ריק במקור" dataDxfId="142"/>
    <tableColumn id="3" xr3:uid="{041436A1-DAA2-4123-A98F-991974794727}" name="ריק במקור2" dataDxfId="141"/>
    <tableColumn id="4" xr3:uid="{14207952-C937-4467-AB90-0E8B8D5CDA9F}" name="ריק במקור3" dataDxfId="140"/>
    <tableColumn id="5" xr3:uid="{57C97CF2-09A3-4A55-8E9A-EEE1427B17F2}" name="ריק במקור4" dataDxfId="139"/>
    <tableColumn id="6" xr3:uid="{7F07C5F8-CCD4-47F6-AB4A-B0B4EE2B7417}" name="ריק במקור5" dataDxfId="138"/>
    <tableColumn id="7" xr3:uid="{BEB5E819-7F28-4D95-A6BA-AB30E5968D1A}" name="ריק במקור6" dataDxfId="137"/>
    <tableColumn id="8" xr3:uid="{698EC878-B7B9-4B8B-ABD4-C0D74D527761}" name="ריק במקור7" dataDxfId="136"/>
    <tableColumn id="9" xr3:uid="{A9FA0360-8A47-4E85-8DAB-06F31046ED4D}" name="ריק במקור8" dataDxfId="135"/>
    <tableColumn id="10" xr3:uid="{6022EB31-68EA-41D0-A124-2FBF2B67B02C}" name="ריק במקור9" dataDxfId="134"/>
    <tableColumn id="11" xr3:uid="{451C24EE-F9CB-4AC7-A82B-76B26BD88D23}" name="ריק במקור10" dataDxfId="133"/>
    <tableColumn id="12" xr3:uid="{45E42948-52B3-4AC4-9888-23FDCE9A2E69}" name="ריק במקור11" dataDxfId="132"/>
    <tableColumn id="13" xr3:uid="{0913EC56-7937-4AF0-B251-BE74EF5FA1EA}" name="ריק במקור12" dataDxfId="131"/>
    <tableColumn id="14" xr3:uid="{D442EF9A-50F4-410A-9D36-FA18903EF968}" name="ריק במקור13" dataDxfId="130"/>
    <tableColumn id="15" xr3:uid="{D3D915C8-F7E0-45A5-9F03-A0182EE5AE71}" name="ריק במקור14" dataDxfId="129"/>
    <tableColumn id="16" xr3:uid="{51FE3FCF-78FF-4BF6-93DB-EB9C949E80CC}" name="ריק במקור15" dataDxfId="128"/>
    <tableColumn id="17" xr3:uid="{0ED549C6-D75E-4390-BBE8-F98C27944A05}" name="ריק במקור16" dataDxfId="127"/>
    <tableColumn id="18" xr3:uid="{7D4B539F-A5D3-4210-B82C-75A4DCD1522A}" name="ריק במקור17" dataDxfId="126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E0C150B-1F0C-44F6-A3E2-D7235C55E2B3}" name="TitleRegion1.b6.m60.1" displayName="TitleRegion1.b6.m60.1" ref="B6:M60" totalsRowShown="0" dataDxfId="111" headerRowBorderDxfId="124" tableBorderDxfId="125">
  <autoFilter ref="B6:M60" xr:uid="{C318B268-CECE-47F8-BD7D-215D825D795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E4B37FF1-141A-4B7A-B26E-F373C632E6CE}" name="1.ג  ניירות ערך לא סחירים:" dataDxfId="123"/>
    <tableColumn id="2" xr3:uid="{1D601EE7-591F-4B49-8753-6A562CB60326}" name="ריק במקור" dataDxfId="122"/>
    <tableColumn id="3" xr3:uid="{31132C57-9DD6-47EE-9A71-79DFAC65EF1C}" name="ריק במקור2" dataDxfId="121"/>
    <tableColumn id="4" xr3:uid="{6A007033-ADEE-4400-9555-EB38DF5D3CCE}" name="ריק במקור3" dataDxfId="120"/>
    <tableColumn id="5" xr3:uid="{B3E099AC-EA80-48EC-A51D-B5C8C1EF245D}" name="ריק במקור4" dataDxfId="119"/>
    <tableColumn id="6" xr3:uid="{5C9B1146-5020-44D9-84C9-0438575E0CFC}" name="ריק במקור5" dataDxfId="118"/>
    <tableColumn id="7" xr3:uid="{456D53A0-A35A-4E04-BAC7-EC628525DB31}" name="ריק במקור6" dataDxfId="117"/>
    <tableColumn id="8" xr3:uid="{2BC34B10-DCCD-4312-85CC-B42DFF0E9096}" name="ריק במקור7" dataDxfId="116"/>
    <tableColumn id="9" xr3:uid="{16084F0B-214B-41E6-99B5-020729900A3A}" name="ריק במקור8" dataDxfId="115"/>
    <tableColumn id="10" xr3:uid="{48890763-D9B9-4B1A-AAF4-28676E4648E6}" name="ריק במקור9" dataDxfId="114"/>
    <tableColumn id="11" xr3:uid="{4A764122-DA8F-4E6D-AB1E-2E385A45660A}" name="ריק במקור10" dataDxfId="113"/>
    <tableColumn id="12" xr3:uid="{F04364DC-BF0D-4A5C-B0A1-503A5D075525}" name="ריק במקור11" dataDxfId="112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BA11AE4-1CDC-42C1-9C3A-51A8B37C23F5}" name="TitleRegion1.b6.k100.1" displayName="TitleRegion1.b6.k100.1" ref="B6:K100" totalsRowShown="0" dataDxfId="98" headerRowBorderDxfId="109" tableBorderDxfId="110">
  <autoFilter ref="B6:K100" xr:uid="{ABD002D4-F4A8-4773-9B58-F8551EF873B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8A7B014E-01A0-44CD-9D79-FE5596CAB369}" name="1.ג  ניירות ערך לא סחירים:" dataDxfId="108"/>
    <tableColumn id="2" xr3:uid="{34F5666E-BC0D-41B3-B853-B4D0ACF084D3}" name="ריק במקור" dataDxfId="107"/>
    <tableColumn id="3" xr3:uid="{61FA0BF6-A2A5-4A36-A504-1A1338268C2D}" name="ריק במקור2" dataDxfId="106"/>
    <tableColumn id="4" xr3:uid="{36E5F637-A1D4-4594-8FD6-40F0495ABD2D}" name="ריק במקור3" dataDxfId="105"/>
    <tableColumn id="5" xr3:uid="{257BF448-E597-43DC-83CD-D1EED29BE9D3}" name="ריק במקור4" dataDxfId="104"/>
    <tableColumn id="6" xr3:uid="{8AB16CEE-7E32-4C17-AD5F-05B39E3514EB}" name="ריק במקור5" dataDxfId="103"/>
    <tableColumn id="7" xr3:uid="{54C556DC-DFB3-42A9-9F46-605D7F1C5511}" name="ריק במקור6" dataDxfId="102"/>
    <tableColumn id="8" xr3:uid="{F6F8EFA2-2FDD-4696-9809-436BCAF58A21}" name="ריק במקור7" dataDxfId="101"/>
    <tableColumn id="9" xr3:uid="{4F1664B7-729A-4E99-B60F-A6F74A811458}" name="ריק במקור8" dataDxfId="100"/>
    <tableColumn id="10" xr3:uid="{693F963E-9137-48EF-9F22-2824DEE5619E}" name="ריק במקור9" dataDxfId="99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AB3F72-64C2-481B-9351-0D97E83EBF6A}" name="TitleRegion1.b6.l32.1" displayName="TitleRegion1.b6.l32.1" ref="B6:L32" totalsRowShown="0" dataDxfId="84" headerRowBorderDxfId="96" tableBorderDxfId="97">
  <autoFilter ref="B6:L32" xr:uid="{2F3BCB8A-3053-4A51-B381-7D79AA98BC0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333ACB8-6649-4CAF-A1BE-49BFA95B3AD8}" name="1.ג  ניירות ערך לא סחירים:  " dataDxfId="95"/>
    <tableColumn id="2" xr3:uid="{2B9005D1-2A7D-4798-8EF0-8CDF1B13119A}" name="ריק במקור" dataDxfId="94"/>
    <tableColumn id="3" xr3:uid="{BADE172F-7FC6-49F3-BBD9-9D4592C0FA28}" name="ריק במקור2" dataDxfId="93"/>
    <tableColumn id="4" xr3:uid="{BA58E109-6FE5-4E43-B607-355C8CB7D132}" name="ריק במקור3" dataDxfId="92"/>
    <tableColumn id="5" xr3:uid="{C581A321-B7D5-4204-895C-053A0F30EA38}" name="ריק במקור4" dataDxfId="91"/>
    <tableColumn id="6" xr3:uid="{AD4EDC1B-E0BB-4328-A934-3F8BCEAA57EB}" name="ריק במקור5" dataDxfId="90"/>
    <tableColumn id="7" xr3:uid="{DE42FCEC-F026-4EE0-8EB7-5DDDA3BD431B}" name="ריק במקור6" dataDxfId="89"/>
    <tableColumn id="8" xr3:uid="{FCE384F5-D662-4B39-9A6C-26DEAD17107A}" name="ריק במקור7" dataDxfId="88"/>
    <tableColumn id="9" xr3:uid="{28CCA317-375D-41B0-B11F-DFE9E1DAB924}" name="ריק במקור8" dataDxfId="87"/>
    <tableColumn id="10" xr3:uid="{2A9A6CC1-0864-46AE-806F-F8DE6A0612F9}" name="ריק במקור9" dataDxfId="86"/>
    <tableColumn id="11" xr3:uid="{1C39DAC3-7F95-41E9-A550-D091986F7877}" name="ריק במקור10" dataDxfId="85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C9F22C8-E1A9-4210-99E0-A4B78DD64953}" name="TitleRegion1.b6.k53.1" displayName="TitleRegion1.b6.k53.1" ref="B6:K53" totalsRowShown="0" headerRowBorderDxfId="82" tableBorderDxfId="83">
  <autoFilter ref="B6:K53" xr:uid="{EB0BFE7A-2DF2-42B2-B02D-36A62F83843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A72426C-E8BE-4890-99E0-F24CA3A67FEB}" name="1.ג  ניירות ערך לא סחירים:" dataDxfId="81"/>
    <tableColumn id="2" xr3:uid="{2034D504-7EB0-4E10-AF9B-956603CDC02C}" name="ריק במקור" dataDxfId="80"/>
    <tableColumn id="3" xr3:uid="{3129A78E-44DC-4DF6-A725-17763C774BEF}" name="ריק במקור2" dataDxfId="79"/>
    <tableColumn id="4" xr3:uid="{B9394EDB-A883-4E07-ADF9-A6C65E030799}" name="ריק במקור3" dataDxfId="78"/>
    <tableColumn id="5" xr3:uid="{50AF079F-F91A-4A04-9ECF-316E864D0B38}" name="ריק במקור4" dataDxfId="77"/>
    <tableColumn id="6" xr3:uid="{22DFB834-9193-42A4-BB22-22E274EC3C87}" name="ריק במקור5" dataDxfId="76"/>
    <tableColumn id="7" xr3:uid="{B294BDBC-8776-47F1-A9EC-9D6C3F0BBDB8}" name="ריק במקור6" dataDxfId="75"/>
    <tableColumn id="8" xr3:uid="{3BC92314-55B3-41B6-BD13-078C569A8690}" name="ריק במקור7" dataDxfId="74"/>
    <tableColumn id="9" xr3:uid="{7D83C6AD-19D7-4918-A117-F3DB413EAD89}" name="ריק במקור8" dataDxfId="73"/>
    <tableColumn id="10" xr3:uid="{1BCD76A1-DE5F-464E-AB56-EC2C3CA4F124}" name="ריק במקור9" dataDxfId="72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5E0503F-2CEE-49B3-BF5F-A172550C30B8}" name="TitleRegion1.b6.q32.1" displayName="TitleRegion1.b6.q32.1" ref="B6:Q32" totalsRowShown="0" headerRowBorderDxfId="70" tableBorderDxfId="71">
  <autoFilter ref="B6:Q32" xr:uid="{396A5589-63C3-42E0-BDF6-1682369CA1D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B38D4E53-CEBB-4098-B91F-7D8E4C76D549}" name="  1.ג  ניירות ערך לא סחירים:" dataDxfId="69"/>
    <tableColumn id="2" xr3:uid="{FBAC3D8A-6643-41BA-9D12-3154448F36AB}" name="ריק במקור" dataDxfId="68"/>
    <tableColumn id="3" xr3:uid="{29D76788-DAB8-46D5-8877-CD92B331ADAB}" name="ריק במקור2" dataDxfId="67"/>
    <tableColumn id="4" xr3:uid="{5D1649A5-466E-4801-8C85-478FED5B0CFC}" name="ריק במקור3" dataDxfId="66"/>
    <tableColumn id="5" xr3:uid="{1DF4475F-C806-49F0-9E26-1A98A251436E}" name="ריק במקור4" dataDxfId="65"/>
    <tableColumn id="6" xr3:uid="{443888E1-9F94-41F7-B989-D1894099E4F5}" name="ריק במקור5" dataDxfId="64"/>
    <tableColumn id="7" xr3:uid="{3072C13C-33FA-4E8E-8D1C-04FC9EDD7E76}" name="ריק במקור6" dataDxfId="63"/>
    <tableColumn id="8" xr3:uid="{1665636C-6B45-4139-B4BA-580C60B8604F}" name="ריק במקור7" dataDxfId="62"/>
    <tableColumn id="9" xr3:uid="{2A3F8A4D-60C8-4B52-9846-3B1DC10CD21B}" name="ריק במקור8" dataDxfId="61"/>
    <tableColumn id="10" xr3:uid="{61849F77-D265-4A4A-BC91-B4D5B40DEF6B}" name="ריק במקור9" dataDxfId="60"/>
    <tableColumn id="11" xr3:uid="{C81D5D01-B1CA-4301-A0EB-E72C0378F1F8}" name="ריק במקור10" dataDxfId="59"/>
    <tableColumn id="12" xr3:uid="{37A33EB1-B5D8-4A6D-B606-5935D91579D8}" name="ריק במקור11" dataDxfId="58"/>
    <tableColumn id="13" xr3:uid="{587A22A1-774A-44AE-B178-0EF61743A142}" name="ריק במקור12" dataDxfId="57"/>
    <tableColumn id="14" xr3:uid="{7FAF98A5-6001-43C6-8B4C-6BFBEB00CA20}" name="ריק במקור13" dataDxfId="56"/>
    <tableColumn id="15" xr3:uid="{B68F53E6-2052-4772-B953-A2094DC239CB}" name="ריק במקור14" dataDxfId="55"/>
    <tableColumn id="16" xr3:uid="{59DE9397-D924-475B-B240-E4636FFF66B3}" name="ריק במקור15" dataDxfId="54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487261E-3102-49AA-BF90-5E6709483EEA}" name="TitleRegion1.b6.r143.1" displayName="TitleRegion1.b6.r143.1" ref="B6:R143" totalsRowShown="0" dataDxfId="34" headerRowBorderDxfId="52" tableBorderDxfId="53">
  <autoFilter ref="B6:R143" xr:uid="{67655413-3D6F-47DA-9C89-A3087122CF7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C9A2560-31AD-468B-B9BC-EB2D901A6AF8}" name="1.ד  הלוואות    " dataDxfId="51"/>
    <tableColumn id="2" xr3:uid="{03CFA0A1-1C78-454D-A662-0FBCFDEC2BB4}" name="ריק במקור" dataDxfId="50"/>
    <tableColumn id="3" xr3:uid="{06B6A974-6CB4-465C-8823-A290ECB6AA04}" name="ריק במקור2" dataDxfId="49"/>
    <tableColumn id="4" xr3:uid="{DDC26580-0034-4AB9-97B7-3454DFB95B55}" name="ריק במקור3" dataDxfId="48"/>
    <tableColumn id="5" xr3:uid="{7728AAF2-5E6B-42AB-B028-FB1A3249B30E}" name="ריק במקור4" dataDxfId="47"/>
    <tableColumn id="6" xr3:uid="{4CF33205-93A1-45C5-9362-7E0984AE56B3}" name="ריק במקור5" dataDxfId="46"/>
    <tableColumn id="7" xr3:uid="{F76B370B-BFCF-4020-8131-7BBCA0A34B9E}" name="ריק במקור6" dataDxfId="45"/>
    <tableColumn id="8" xr3:uid="{ADD706E4-854A-4B4F-A04F-955B835BBF92}" name="ריק במקור7" dataDxfId="44"/>
    <tableColumn id="9" xr3:uid="{486ECEB0-10D1-43AD-B182-36CFEDE9A593}" name="ריק במקור8" dataDxfId="43"/>
    <tableColumn id="10" xr3:uid="{BC45E6A8-923E-4942-AC40-85204CA431F4}" name="ריק במקור9" dataDxfId="42"/>
    <tableColumn id="11" xr3:uid="{1F23176C-3190-4274-914D-7648EA438E13}" name="ריק במקור10" dataDxfId="41"/>
    <tableColumn id="12" xr3:uid="{AFEE6AD4-4752-49BB-84CE-4D39C5E899F6}" name="ריק במקור11" dataDxfId="40"/>
    <tableColumn id="13" xr3:uid="{35171578-FC7C-41D5-81D5-2D76695D0499}" name="ריק במקור12" dataDxfId="39"/>
    <tableColumn id="14" xr3:uid="{896B9B96-B6FB-4383-97DF-0221FC398EA6}" name="ריק במקור13" dataDxfId="38"/>
    <tableColumn id="15" xr3:uid="{EB93DA7B-4DD0-417F-AF5D-9E22202144F4}" name="ריק במקור14" dataDxfId="37"/>
    <tableColumn id="16" xr3:uid="{E6FA7AE8-4CE7-4111-AC89-7F06FEAF1B9A}" name="ריק במקור15" dataDxfId="36"/>
    <tableColumn id="17" xr3:uid="{408D81BC-0EFD-4D72-8407-1537AF7C1411}" name="ריק במקור16" dataDxfId="35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16F9B85-5811-40FB-83C5-8E227C693DFD}" name="TitleRegion1.b7.o23.2" displayName="TitleRegion1.b7.o23.2" ref="B7:O23" totalsRowShown="0" headerRowDxfId="17" headerRowBorderDxfId="32" tableBorderDxfId="33">
  <autoFilter ref="B7:O23" xr:uid="{59BE76C8-5D31-4527-92EA-38F214C534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82932276-2041-4BC4-8473-098B381B53DD}" name="  פקדונות מעל 3 חודשים" dataDxfId="31"/>
    <tableColumn id="2" xr3:uid="{1E4E47E6-BC39-4465-97A1-1D542F945979}" name="ריק במקור" dataDxfId="30"/>
    <tableColumn id="3" xr3:uid="{976A955E-44D7-4450-8E57-BB01804F818E}" name="ריק במקור2" dataDxfId="29"/>
    <tableColumn id="4" xr3:uid="{3A780DAA-C148-4339-A929-CBCEC8A3A058}" name="ריק במקור3" dataDxfId="28"/>
    <tableColumn id="5" xr3:uid="{3AFAA490-FA44-44F9-88A9-194AB4F711BB}" name="ריק במקור4" dataDxfId="27"/>
    <tableColumn id="6" xr3:uid="{9847301E-25E6-482E-87F3-72F3076749A3}" name="ריק במקור5" dataDxfId="26"/>
    <tableColumn id="7" xr3:uid="{A0CD6DCE-3342-425C-A2DE-E7E45809FB0D}" name="ריק במקור6" dataDxfId="25"/>
    <tableColumn id="8" xr3:uid="{9468DCBB-1DBB-48EC-93B6-AD9E9A4EFB55}" name="ריק במקור7" dataDxfId="24"/>
    <tableColumn id="9" xr3:uid="{6ECC801C-CD76-425C-A62C-147F0A4EA4DC}" name="ריק במקור8" dataDxfId="23"/>
    <tableColumn id="10" xr3:uid="{1E0D3812-8C4E-476B-8B59-22E7DB197CDF}" name="ריק במקור9" dataDxfId="22"/>
    <tableColumn id="11" xr3:uid="{07FB766F-6A80-48B6-ABB4-96A0B79F850E}" name="ריק במקור10" dataDxfId="21"/>
    <tableColumn id="12" xr3:uid="{D8AE36C9-EFDB-4D62-9854-9A0811E21CB9}" name="ריק במקור11" dataDxfId="20"/>
    <tableColumn id="13" xr3:uid="{48645D4F-5F71-4BA9-9D06-3D0AA37ACAB6}" name="ריק במקור12" dataDxfId="19"/>
    <tableColumn id="14" xr3:uid="{7A6191B9-60F2-4AB9-BD7B-F49275EF548D}" name="ריק במקור13" dataDxfId="18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884FAB7-5435-4598-B849-AD9DEC0FA1BE}" name="TitleRegion1.b6.l36.1" displayName="TitleRegion1.b6.l36.1" ref="B6:L36" totalsRowShown="0" headerRowBorderDxfId="320" tableBorderDxfId="321">
  <autoFilter ref="B6:L36" xr:uid="{09550897-A865-4FB1-ABDA-BFA0E5BC62C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B74CD000-FD0C-4734-8038-887C92300A43}" name="1.א  מזומנים ושווי מזומנים  " dataDxfId="319"/>
    <tableColumn id="2" xr3:uid="{7DFF8547-47A6-4C3D-910E-9A314DD299C2}" name="ריק במקור" dataDxfId="318"/>
    <tableColumn id="3" xr3:uid="{0E20BFF0-4391-44E5-89E2-C366316E5C81}" name="ריק במקור2" dataDxfId="317"/>
    <tableColumn id="4" xr3:uid="{938BE03C-2085-470D-9615-B6366EECC52A}" name="ריק במקור3" dataDxfId="316"/>
    <tableColumn id="5" xr3:uid="{F1577AD3-893F-4020-B104-1832D9B7C77F}" name="ריק במקור4" dataDxfId="315"/>
    <tableColumn id="6" xr3:uid="{F6A6B385-F159-4126-8EA1-3F2A700816DD}" name="ריק במקור5" dataDxfId="314"/>
    <tableColumn id="7" xr3:uid="{C1D9E0AA-57FB-497B-AF0F-D2A9CCB0D97F}" name="ריק במקור6" dataDxfId="313"/>
    <tableColumn id="8" xr3:uid="{583D2539-EE5A-4F38-BF58-D72C1B52308E}" name="ריק במקור7" dataDxfId="312"/>
    <tableColumn id="9" xr3:uid="{9CBB97D9-8159-4268-99A4-EB4AC589BDE0}" name="ריק במקור8" dataDxfId="311"/>
    <tableColumn id="10" xr3:uid="{BA893CB9-D36A-4643-8C9E-3AE44409B457}" name="ריק במקור9" dataDxfId="310"/>
    <tableColumn id="11" xr3:uid="{4823F6E0-2E19-4EED-B0C6-09A16F453AB3}" name="ריק במקור10" dataDxfId="309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ADCE59C-E91C-4F00-ADA7-B490C043EB33}" name="TitleRegion1.b6.j38.1" displayName="TitleRegion1.b6.j38.1" ref="B6:J38" totalsRowShown="0" dataDxfId="5" headerRowBorderDxfId="15" tableBorderDxfId="16">
  <autoFilter ref="B6:J38" xr:uid="{4791D04B-D494-4ED4-A429-0124766EAE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A246C9C9-2BFB-4824-93DD-C74E38275F94}" name="1.ו  זכויות מקרקעין" dataDxfId="14"/>
    <tableColumn id="2" xr3:uid="{B20A377B-5CD3-4EDC-9C47-3F089CFCB7F5}" name="ריק במקור" dataDxfId="13"/>
    <tableColumn id="3" xr3:uid="{BF21AD1E-5FBD-4797-81A3-A0E670B72622}" name="ריק במקור2" dataDxfId="12"/>
    <tableColumn id="4" xr3:uid="{0BB132FC-EED7-43F6-8C57-52939C8E30DD}" name="ריק במקור3" dataDxfId="11"/>
    <tableColumn id="5" xr3:uid="{6AE5312E-D1EE-40BB-BB77-9C2EEE752D8C}" name="ריק במקור4" dataDxfId="10"/>
    <tableColumn id="6" xr3:uid="{0DD1D39A-D12D-4650-961B-6AF54821A499}" name="ריק במקור5" dataDxfId="9"/>
    <tableColumn id="7" xr3:uid="{20921D8C-F84C-47F1-934F-F2B9F549F7E8}" name="ריק במקור6" dataDxfId="8"/>
    <tableColumn id="8" xr3:uid="{D574FD7C-BC73-42E5-A043-028A63E22125}" name="ריק במקור7" dataDxfId="7"/>
    <tableColumn id="9" xr3:uid="{1AF00507-99C7-4BED-8205-ED652F727D0C}" name="ריק במקור8" dataDxfId="6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AC5DFCB-6DCC-48DC-A55A-E3BD8311B5E0}" name="TitleRegion1.b6.d88.1" displayName="TitleRegion1.b6.d88.1" ref="B6:D88" totalsRowShown="0" headerRowBorderDxfId="3" tableBorderDxfId="4">
  <autoFilter ref="B6:D88" xr:uid="{920647BF-3234-47F6-8C23-82B1D171F561}">
    <filterColumn colId="0" hiddenButton="1"/>
    <filterColumn colId="1" hiddenButton="1"/>
    <filterColumn colId="2" hiddenButton="1"/>
  </autoFilter>
  <tableColumns count="3">
    <tableColumn id="1" xr3:uid="{133E6916-976D-4BB7-BE95-AF87ED7AE7BF}" name="1.ט  יתרות התחייבות להשקעה:" dataDxfId="2"/>
    <tableColumn id="2" xr3:uid="{91853937-DBD4-4614-A75F-43E84CD3005A}" name="ריק במקור" dataDxfId="1"/>
    <tableColumn id="3" xr3:uid="{096A9850-6CDE-4B7D-9EBA-777404F4A81E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994281-9AA2-4F47-96EF-702830546F1E}" name="TitleRegion1.b6.r43.2" displayName="TitleRegion1.b6.r43.2" ref="B6:R43" totalsRowShown="0" headerRowDxfId="288" dataDxfId="289" headerRowBorderDxfId="307" tableBorderDxfId="308">
  <autoFilter ref="B6:R43" xr:uid="{2E648AB9-0B15-4A45-975F-9373BD64DB3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16B59A9-AC36-4F44-8A2A-362A6C34A29C}" name="1.ב  ניירות ערך סחירים:          " dataDxfId="306"/>
    <tableColumn id="2" xr3:uid="{1B376B5D-5ADA-4973-9F77-6D44F3559279}" name="ריק במקור" dataDxfId="305"/>
    <tableColumn id="3" xr3:uid="{E70837BE-F4BD-41ED-A509-95701FA62177}" name="ריק במקור2" dataDxfId="304"/>
    <tableColumn id="4" xr3:uid="{8C30EBF5-6AA4-44F1-946E-D1A817FB1701}" name="ריק במקור3" dataDxfId="303"/>
    <tableColumn id="5" xr3:uid="{EEF08330-263D-43F4-B496-121C3FA9FBF0}" name="ריק במקור4" dataDxfId="302"/>
    <tableColumn id="6" xr3:uid="{9F3626ED-B423-4E91-9E76-E4AD98652CDE}" name="ריק במקור5" dataDxfId="301"/>
    <tableColumn id="7" xr3:uid="{9C978442-B426-489C-BE85-F9A5D3E694AF}" name="ריק במקור6" dataDxfId="300"/>
    <tableColumn id="8" xr3:uid="{A5754C26-CB88-4FEF-A884-63124F7D33A6}" name="ריק במקור7" dataDxfId="299"/>
    <tableColumn id="9" xr3:uid="{6E106BAE-0423-4EC5-8826-A00FF679643F}" name="ריק במקור8" dataDxfId="298"/>
    <tableColumn id="10" xr3:uid="{69612ED2-FF2B-4E18-AE25-C5AA4371ABA1}" name="ריק במקור9" dataDxfId="297"/>
    <tableColumn id="11" xr3:uid="{0DAF2B83-4288-4818-9C91-035587BB50D9}" name="ריק במקור10" dataDxfId="296"/>
    <tableColumn id="12" xr3:uid="{4C7291D3-38E8-4235-81B0-FC7FC383C242}" name="ריק במקור11" dataDxfId="295"/>
    <tableColumn id="13" xr3:uid="{6A3726C9-04B6-4730-AE22-C71242CFE287}" name="ריק במקור12" dataDxfId="294"/>
    <tableColumn id="14" xr3:uid="{68D5ED25-CD13-4978-B80A-0B19A354D7CD}" name="ריק במקור13" dataDxfId="293"/>
    <tableColumn id="15" xr3:uid="{D975E2ED-E9C6-4DDA-937D-89E3EC7FE932}" name="ריק במקור14" dataDxfId="292"/>
    <tableColumn id="16" xr3:uid="{629937A4-3356-418C-A74C-4F344FEDBB0D}" name="ריק במקור15" dataDxfId="291"/>
    <tableColumn id="17" xr3:uid="{01A09FC6-C1DD-4123-AEF7-C1ABD1F51D63}" name="ריק במקור16" dataDxfId="29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B80C5FB-49DC-41FB-8B19-1BD489554309}" name="TitleRegion1.b6.t19.1" displayName="TitleRegion1.b6.t19.1" ref="B6:T19" totalsRowShown="0" headerRowBorderDxfId="286" tableBorderDxfId="287">
  <autoFilter ref="B6:T19" xr:uid="{D80BD4B1-7C19-40A1-8975-C48B1837A7E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3FBAC951-87C9-4BE3-8980-A8899862E23B}" name="1.ב  ניירות ערך סחירים:      " dataDxfId="285"/>
    <tableColumn id="2" xr3:uid="{027302A3-00BF-4D28-B145-5DA1B7B96F86}" name="ריק במקור" dataDxfId="284"/>
    <tableColumn id="3" xr3:uid="{B6B183DB-9515-4185-9A62-0E610FF1CFA9}" name="ריק במקור2" dataDxfId="283"/>
    <tableColumn id="4" xr3:uid="{807DBAC6-848A-4D07-A02B-AE9597C59EFA}" name="ריק במקור3" dataDxfId="282"/>
    <tableColumn id="5" xr3:uid="{5A5648C7-AB79-475C-9582-F68B416C9DCD}" name="ריק במקור4" dataDxfId="281"/>
    <tableColumn id="6" xr3:uid="{D3085F82-8594-4C01-A307-B2F91D773D1D}" name="ריק במקור5" dataDxfId="280"/>
    <tableColumn id="7" xr3:uid="{590E2211-2AD7-4EA6-AAEE-3F77E5331300}" name="ריק במקור6" dataDxfId="279"/>
    <tableColumn id="8" xr3:uid="{812A7A39-6DFE-4306-8BEF-AE976BE21EA1}" name="ריק במקור7" dataDxfId="278"/>
    <tableColumn id="9" xr3:uid="{0F7651CD-FF85-4BCA-A7C3-769F3650CD5C}" name="ריק במקור8" dataDxfId="277"/>
    <tableColumn id="10" xr3:uid="{3D156912-2E24-4EE7-9BA0-A6CE57972326}" name="ריק במקור9" dataDxfId="276"/>
    <tableColumn id="11" xr3:uid="{94314DF7-31C7-4482-B96D-7BCE5C352E6B}" name="ריק במקור10" dataDxfId="275"/>
    <tableColumn id="12" xr3:uid="{776907E0-3886-4ADF-8822-137C73625F39}" name="ריק במקור11" dataDxfId="274"/>
    <tableColumn id="13" xr3:uid="{404A6756-CAA5-4CC0-8686-B8E60D8AF3FF}" name="ריק במקור12" dataDxfId="273"/>
    <tableColumn id="14" xr3:uid="{192F62DF-7494-44F3-B7DD-E0964D9F292E}" name="ריק במקור13" dataDxfId="272"/>
    <tableColumn id="15" xr3:uid="{4C6477E7-428B-4F3A-A5B9-B250087148D8}" name="ריק במקור14" dataDxfId="271"/>
    <tableColumn id="16" xr3:uid="{0FEDE79E-35F2-4750-9052-768A8742EF3F}" name="ריק במקור15" dataDxfId="270"/>
    <tableColumn id="17" xr3:uid="{CE600932-26A4-4B7A-9733-FDAAE10230F6}" name="ריק במקור16" dataDxfId="269"/>
    <tableColumn id="18" xr3:uid="{ED2A1BE3-D46F-496F-B092-B6D26895A0E9}" name="ריק במקור17" dataDxfId="268"/>
    <tableColumn id="19" xr3:uid="{8A3E4FCF-17C3-455F-B6CF-BBF0D2B0C768}" name="ריק במקור18" dataDxfId="267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609151A-C7EB-46AA-A69D-24102FE98791}" name="TitleRegion1.b6.u489.1" displayName="TitleRegion1.b6.u489.1" ref="B6:U489" totalsRowShown="0" dataDxfId="244" headerRowBorderDxfId="265" tableBorderDxfId="266">
  <autoFilter ref="B6:U489" xr:uid="{02847F40-62AD-4E7D-A0C6-534277A2BE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8437BA55-7336-4AD1-9CBD-E8FED547F219}" name="1.ב  ניירות ערך סחירים:      " dataDxfId="264"/>
    <tableColumn id="2" xr3:uid="{C83C078B-1A37-4AD8-BBF6-CDC3913489C8}" name="ריק במקור" dataDxfId="263"/>
    <tableColumn id="3" xr3:uid="{E1C3379A-0BCA-4771-8527-07665DF3326B}" name="ריק במקור2" dataDxfId="262"/>
    <tableColumn id="4" xr3:uid="{3DE4A589-39D8-4F61-8670-180D41B3F9E4}" name="ריק במקור3" dataDxfId="261"/>
    <tableColumn id="5" xr3:uid="{14308CEF-08EA-4504-88EB-E7D5D1995C1D}" name="ריק במקור4" dataDxfId="260"/>
    <tableColumn id="6" xr3:uid="{CF8CC6EB-22E9-42BE-91E3-F46934609C9E}" name="ריק במקור5" dataDxfId="259"/>
    <tableColumn id="7" xr3:uid="{35CB6282-871E-49B4-810F-D03E9C74742F}" name="ריק במקור6" dataDxfId="258"/>
    <tableColumn id="8" xr3:uid="{FA5D1AC2-AEB1-493C-95F3-5F9DD0C7D94F}" name="ריק במקור7" dataDxfId="257"/>
    <tableColumn id="9" xr3:uid="{6410BF45-E500-4467-A6BF-0DF79B646970}" name="ריק במקור8" dataDxfId="256"/>
    <tableColumn id="10" xr3:uid="{3C1D5752-E29B-40DE-B2A2-0A03FC5B1339}" name="ריק במקור9" dataDxfId="255"/>
    <tableColumn id="11" xr3:uid="{79E817A6-9E69-44A4-B192-255FCB63A743}" name="ריק במקור10" dataDxfId="254"/>
    <tableColumn id="12" xr3:uid="{931FE96E-B82F-4D7D-A752-AC9EE3672879}" name="ריק במקור11" dataDxfId="253"/>
    <tableColumn id="13" xr3:uid="{CB5143E0-1372-41AE-9025-4A1D68AF258D}" name="ריק במקור12" dataDxfId="252"/>
    <tableColumn id="14" xr3:uid="{BDDFC04A-9B4B-41EC-8030-B2D22B086B98}" name="ריק במקור13" dataDxfId="251"/>
    <tableColumn id="15" xr3:uid="{1AA48525-2791-4267-A601-78655C7A02C2}" name="ריק במקור14" dataDxfId="250"/>
    <tableColumn id="16" xr3:uid="{6AAD07AC-7EE5-42FF-88DF-8025DC14C462}" name="ריק במקור15" dataDxfId="249"/>
    <tableColumn id="17" xr3:uid="{E0090892-99A5-40F4-8705-CAA13DDFE4AD}" name="ריק במקור16" dataDxfId="248"/>
    <tableColumn id="18" xr3:uid="{D039AD75-E741-47B5-8D08-CF5BF5AAF947}" name="ריק במקור17" dataDxfId="247"/>
    <tableColumn id="19" xr3:uid="{E8ADD400-559D-45D0-8493-57ABDC224531}" name="ריק במקור18" dataDxfId="246">
      <calculatedColumnFormula>+R7/$R$11</calculatedColumnFormula>
    </tableColumn>
    <tableColumn id="20" xr3:uid="{412044C1-5731-4351-9855-EB4490B88076}" name="ריק במקור19" dataDxfId="245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889812E-ACE6-4CBF-9787-4309C0F18839}" name="TitleRegion1.b6.o178.1" displayName="TitleRegion1.b6.o178.1" ref="B6:O178" totalsRowShown="0" dataDxfId="227" headerRowBorderDxfId="242" tableBorderDxfId="243">
  <autoFilter ref="B6:O178" xr:uid="{40CC6526-F1A9-4FFD-BC84-D569C63C0A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D6031D9-C1A4-411B-ADDD-DABD5510BBF1}" name="1.ב  ניירות ערך סחירים:  " dataDxfId="241"/>
    <tableColumn id="2" xr3:uid="{19E5C283-9B50-43E0-B5B2-8EA08C46BC62}" name="ריק במקור" dataDxfId="240"/>
    <tableColumn id="3" xr3:uid="{DD6E39B2-5F36-4398-8000-C5F41982037B}" name="ריק במקור2" dataDxfId="239"/>
    <tableColumn id="4" xr3:uid="{EE720AB5-23D9-4583-882C-F4C1BFBC2524}" name="ריק במקור3" dataDxfId="238"/>
    <tableColumn id="5" xr3:uid="{8ECADFA0-089D-4A01-8E45-A4FD6B3C751A}" name="ריק במקור4" dataDxfId="237"/>
    <tableColumn id="6" xr3:uid="{A8B28B28-1E57-4349-9C62-321BCA25AB0A}" name="ריק במקור5" dataDxfId="236"/>
    <tableColumn id="7" xr3:uid="{42550F9C-50B3-4CB6-9F3A-58CD282F950A}" name="ריק במקור6" dataDxfId="235"/>
    <tableColumn id="8" xr3:uid="{1EBB58AC-B7F3-44B4-818A-B4901F85B029}" name="ריק במקור7" dataDxfId="234"/>
    <tableColumn id="9" xr3:uid="{9BF9FB48-C7D3-404C-B931-86723365D663}" name="ריק במקור8" dataDxfId="233"/>
    <tableColumn id="10" xr3:uid="{067EFC61-27C7-414F-9852-9B0DB20BF903}" name="ריק במקור9" dataDxfId="232"/>
    <tableColumn id="11" xr3:uid="{0EE6F892-C0A2-4A34-AADE-7D5C195A240F}" name="ריק במקור10" dataDxfId="231"/>
    <tableColumn id="12" xr3:uid="{044F07BB-717A-4859-9908-445F5A40B054}" name="ריק במקור11" dataDxfId="230"/>
    <tableColumn id="13" xr3:uid="{C6853FB8-1CE3-4E83-BE74-57DF86C1AB1A}" name="ריק במקור12" dataDxfId="229"/>
    <tableColumn id="14" xr3:uid="{75FF4559-F8CE-4BF1-B86A-B2213D91A56F}" name="ריק במקור13" dataDxfId="228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8975EED-F234-4E79-A40A-9AFAC9AC4D4A}" name="TitleRegion1.b6.o22.1" displayName="TitleRegion1.b6.o22.1" ref="B6:O22" totalsRowShown="0" headerRowBorderDxfId="225" tableBorderDxfId="226">
  <autoFilter ref="B6:O22" xr:uid="{DBF5C73E-656E-417B-BBF4-96C734BA8D8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6F9DF3B-14E6-41B0-9C29-99567409D593}" name="1.ב  ניירות ערך סחירים:" dataDxfId="224"/>
    <tableColumn id="2" xr3:uid="{434E9895-C023-47B5-B123-076BB1C88EC9}" name="ריק במקור" dataDxfId="223"/>
    <tableColumn id="3" xr3:uid="{CCC0463B-F9C6-4E21-BD95-BBAD4A324527}" name="ריק במקור2" dataDxfId="222"/>
    <tableColumn id="4" xr3:uid="{A9027E1E-855F-484C-9494-B3C3B6C7FE2C}" name="ריק במקור3" dataDxfId="221"/>
    <tableColumn id="5" xr3:uid="{9414368A-DAD2-4956-9234-F3901B54FD06}" name="ריק במקור4" dataDxfId="220"/>
    <tableColumn id="6" xr3:uid="{F7CF92B0-72EE-45A5-B4DC-AEAAFF4E3DF3}" name="ריק במקור5" dataDxfId="219"/>
    <tableColumn id="7" xr3:uid="{C2323B20-27FC-4C2B-BEAA-5C775EA314EA}" name="ריק במקור6" dataDxfId="218"/>
    <tableColumn id="8" xr3:uid="{5D2FB316-C67F-4FF9-B5F8-402A40781A19}" name="ריק במקור7" dataDxfId="217"/>
    <tableColumn id="9" xr3:uid="{66A32A83-4BE1-41F5-8502-F805F1CC5D0E}" name="ריק במקור8" dataDxfId="216"/>
    <tableColumn id="10" xr3:uid="{137A2EFB-D067-425B-8008-89DE5EF57358}" name="ריק במקור9" dataDxfId="215"/>
    <tableColumn id="11" xr3:uid="{DEDC6C50-E3AC-462D-B1F9-420945DEFEC2}" name="ריק במקור10" dataDxfId="214"/>
    <tableColumn id="12" xr3:uid="{CC30EC4D-4E31-4705-84BF-AD2C2F735927}" name="ריק במקור11" dataDxfId="213"/>
    <tableColumn id="13" xr3:uid="{EFC9867B-840A-4FA7-9377-DED38B573223}" name="ריק במקור12" dataDxfId="212"/>
    <tableColumn id="14" xr3:uid="{EAA5363F-F034-46FF-A937-EBDB5EA6D7CF}" name="ריק במקור13" dataDxfId="211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0DC887A-35E9-4B79-9D0C-855AFCB87A97}" name="TitleRegion1.b6.l26.1" displayName="TitleRegion1.b6.l26.1" ref="B6:L26" totalsRowShown="0" dataDxfId="197" headerRowBorderDxfId="209" tableBorderDxfId="210">
  <autoFilter ref="B6:L26" xr:uid="{FDA7FCDA-A4E7-4852-AD95-6E05E01B3F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FB38746A-1A0A-456B-BB88-27856045890A}" name="1.ב  ניירות ערך סחירים:" dataDxfId="208"/>
    <tableColumn id="2" xr3:uid="{D38A0538-5A03-4719-837A-3A494B3FA86C}" name="ריק במקור" dataDxfId="207"/>
    <tableColumn id="3" xr3:uid="{EE5A79D2-FC40-4EE5-9167-43F5B850E3D7}" name="ריק במקור2" dataDxfId="206"/>
    <tableColumn id="4" xr3:uid="{9E1A458A-46A5-4AEE-8EE7-B015C07DD9C0}" name="ריק במקור3" dataDxfId="205"/>
    <tableColumn id="5" xr3:uid="{1D5D4C3A-73D4-4E03-8D17-4AFBBC76F2C9}" name="ריק במקור4" dataDxfId="204"/>
    <tableColumn id="6" xr3:uid="{AA1B5023-E221-4E8F-AEB3-0A5BE92BB242}" name="ריק במקור5" dataDxfId="203"/>
    <tableColumn id="7" xr3:uid="{BD344F38-9D83-4B83-8780-DAF83DD24CC7}" name="ריק במקור6" dataDxfId="202"/>
    <tableColumn id="8" xr3:uid="{9BDB5F5A-E07D-41E9-9297-F85811B51934}" name="ריק במקור7" dataDxfId="201"/>
    <tableColumn id="9" xr3:uid="{B9930525-229B-4E26-8AA4-4CA6381D10E7}" name="ריק במקור8" dataDxfId="200"/>
    <tableColumn id="10" xr3:uid="{A8B0F680-0EA7-4FF9-B3E5-C2B92E7EC64B}" name="ריק במקור9" dataDxfId="199"/>
    <tableColumn id="11" xr3:uid="{AA17F406-60C4-4DC4-9F86-21F92BE6CB0D}" name="ריק במקור10" dataDxfId="198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6E4FB8A-ABDD-488F-A5B3-32672D2865CC}" name="TitleRegion1.b6.k24.1" displayName="TitleRegion1.b6.k24.1" ref="B6:K24" totalsRowShown="0" dataDxfId="184" headerRowBorderDxfId="195" tableBorderDxfId="196">
  <autoFilter ref="B6:K24" xr:uid="{C3A601B2-3428-4572-8066-21267CFB36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9968B17-0C49-46CE-B549-488E214191D5}" name="1.ב  ניירות ערך סחירים:" dataDxfId="194"/>
    <tableColumn id="2" xr3:uid="{BA520D98-8A09-40C8-8DDE-14283C485EFA}" name="ריק במקור" dataDxfId="193"/>
    <tableColumn id="3" xr3:uid="{8773E1D0-4A71-43C2-8B5F-5C92EF56A045}" name="ריק במקור2" dataDxfId="192"/>
    <tableColumn id="4" xr3:uid="{BCB9AF28-FC35-4A29-A29A-89690FC8B0A4}" name="ריק במקור3" dataDxfId="191"/>
    <tableColumn id="5" xr3:uid="{AB2417F7-8612-41AA-BA3B-115C05B5A214}" name="ריק במקור4" dataDxfId="190"/>
    <tableColumn id="6" xr3:uid="{4A98624F-61D5-4288-BE07-2DFAD4D46A88}" name="ריק במקור5" dataDxfId="189"/>
    <tableColumn id="7" xr3:uid="{98BF821E-D4D0-42CA-8A99-7FA4148FD470}" name="ריק במקור6" dataDxfId="188"/>
    <tableColumn id="8" xr3:uid="{9A5DDA93-96AC-4A20-80CA-8F9D27157589}" name="ריק במקור7" dataDxfId="187"/>
    <tableColumn id="9" xr3:uid="{B889B593-265B-4A49-9E55-0E50EB48B044}" name="ריק במקור8" dataDxfId="186"/>
    <tableColumn id="10" xr3:uid="{166CF0E6-AA09-4063-A8B1-4DBF16B7E568}" name="ריק במקור9" dataDxfId="18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3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12534</v>
      </c>
    </row>
    <row r="5" spans="1:4" ht="12.75" customHeight="1" x14ac:dyDescent="0.2"/>
    <row r="6" spans="1:4" ht="21" customHeight="1" x14ac:dyDescent="0.2">
      <c r="A6" s="44" t="s">
        <v>7</v>
      </c>
      <c r="B6" s="45"/>
      <c r="C6" s="45"/>
      <c r="D6" s="45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4" t="s">
        <v>2562</v>
      </c>
      <c r="C8" s="4" t="s">
        <v>11</v>
      </c>
      <c r="D8" s="4" t="s">
        <v>12</v>
      </c>
    </row>
    <row r="9" spans="1:4" x14ac:dyDescent="0.2">
      <c r="B9" s="55" t="s">
        <v>2562</v>
      </c>
      <c r="C9" s="6" t="s">
        <v>13</v>
      </c>
      <c r="D9" s="6" t="s">
        <v>14</v>
      </c>
    </row>
    <row r="10" spans="1:4" x14ac:dyDescent="0.2">
      <c r="B10" s="7" t="s">
        <v>15</v>
      </c>
      <c r="C10" s="54" t="s">
        <v>2562</v>
      </c>
      <c r="D10" s="54" t="s">
        <v>2562</v>
      </c>
    </row>
    <row r="11" spans="1:4" x14ac:dyDescent="0.2">
      <c r="B11" s="8" t="s">
        <v>16</v>
      </c>
      <c r="C11" s="10">
        <v>1318079.5845600001</v>
      </c>
      <c r="D11" s="11">
        <v>0.175703186254</v>
      </c>
    </row>
    <row r="12" spans="1:4" x14ac:dyDescent="0.2">
      <c r="B12" s="8" t="s">
        <v>17</v>
      </c>
      <c r="C12" s="56" t="s">
        <v>2562</v>
      </c>
      <c r="D12" s="56" t="s">
        <v>2562</v>
      </c>
    </row>
    <row r="13" spans="1:4" x14ac:dyDescent="0.2">
      <c r="B13" s="7" t="s">
        <v>18</v>
      </c>
      <c r="C13" s="12">
        <v>1563986.4191000001</v>
      </c>
      <c r="D13" s="13">
        <v>0.20848316013199999</v>
      </c>
    </row>
    <row r="14" spans="1:4" x14ac:dyDescent="0.2">
      <c r="B14" s="7" t="s">
        <v>19</v>
      </c>
      <c r="C14" s="12">
        <v>5025.7603200000003</v>
      </c>
      <c r="D14" s="13">
        <v>6.6994596599999996E-4</v>
      </c>
    </row>
    <row r="15" spans="1:4" x14ac:dyDescent="0.2">
      <c r="B15" s="7" t="s">
        <v>20</v>
      </c>
      <c r="C15" s="12">
        <f>+'אג"ח קונצרני'!R11</f>
        <v>2203427.35494</v>
      </c>
      <c r="D15" s="13">
        <f>+C15/C42</f>
        <v>0.2937221784468092</v>
      </c>
    </row>
    <row r="16" spans="1:4" x14ac:dyDescent="0.2">
      <c r="B16" s="7" t="s">
        <v>21</v>
      </c>
      <c r="C16" s="12">
        <v>594587.34467999998</v>
      </c>
      <c r="D16" s="13">
        <v>7.9259926479000001E-2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874.53788999999995</v>
      </c>
      <c r="D18" s="13">
        <v>1.16578009E-4</v>
      </c>
    </row>
    <row r="19" spans="2:4" x14ac:dyDescent="0.2">
      <c r="B19" s="7" t="s">
        <v>26</v>
      </c>
      <c r="C19" s="12">
        <v>655.74153000000001</v>
      </c>
      <c r="D19" s="13">
        <v>8.7411926813847003E-5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40630.773070000003</v>
      </c>
      <c r="D21" s="13">
        <v>5.416180003E-3</v>
      </c>
    </row>
    <row r="22" spans="2:4" x14ac:dyDescent="0.2">
      <c r="B22" s="7" t="s">
        <v>29</v>
      </c>
      <c r="C22" s="12">
        <f>+'מוצרים מובנים'!N11</f>
        <v>21174.711299999999</v>
      </c>
      <c r="D22" s="13">
        <f>+C22/C42</f>
        <v>2.8226400643862506E-3</v>
      </c>
    </row>
    <row r="23" spans="2:4" x14ac:dyDescent="0.2">
      <c r="B23" s="8" t="s">
        <v>30</v>
      </c>
      <c r="C23" s="56" t="s">
        <v>2562</v>
      </c>
      <c r="D23" s="56" t="s">
        <v>2562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27416.6</v>
      </c>
      <c r="D25" s="13">
        <v>3.654698876E-3</v>
      </c>
    </row>
    <row r="26" spans="2:4" x14ac:dyDescent="0.2">
      <c r="B26" s="7" t="s">
        <v>20</v>
      </c>
      <c r="C26" s="12">
        <v>94842.03443</v>
      </c>
      <c r="D26" s="13">
        <v>1.2642671835000001E-2</v>
      </c>
    </row>
    <row r="27" spans="2:4" x14ac:dyDescent="0.2">
      <c r="B27" s="7" t="s">
        <v>21</v>
      </c>
      <c r="C27" s="12">
        <v>162194.65100000001</v>
      </c>
      <c r="D27" s="13">
        <v>2.1620937997E-2</v>
      </c>
    </row>
    <row r="28" spans="2:4" x14ac:dyDescent="0.2">
      <c r="B28" s="7" t="s">
        <v>31</v>
      </c>
      <c r="C28" s="12">
        <v>629479.24993000005</v>
      </c>
      <c r="D28" s="13">
        <v>8.3911101567000004E-2</v>
      </c>
    </row>
    <row r="29" spans="2:4" x14ac:dyDescent="0.2">
      <c r="B29" s="7" t="s">
        <v>32</v>
      </c>
      <c r="C29" s="12">
        <v>5329.6695099999997</v>
      </c>
      <c r="D29" s="13">
        <v>7.1045779400000003E-4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-3214.9964500000001</v>
      </c>
      <c r="D31" s="13">
        <v>-4.28566777E-4</v>
      </c>
    </row>
    <row r="32" spans="2:4" x14ac:dyDescent="0.2">
      <c r="B32" s="7" t="s">
        <v>35</v>
      </c>
      <c r="C32" s="12">
        <v>3697.3638000000001</v>
      </c>
      <c r="D32" s="13">
        <v>4.9286750800000005E-4</v>
      </c>
    </row>
    <row r="33" spans="1:4" x14ac:dyDescent="0.2">
      <c r="B33" s="8" t="s">
        <v>36</v>
      </c>
      <c r="C33" s="10">
        <v>416709.62005999999</v>
      </c>
      <c r="D33" s="11">
        <v>5.5548396958999997E-2</v>
      </c>
    </row>
    <row r="34" spans="1:4" x14ac:dyDescent="0.2">
      <c r="B34" s="8" t="s">
        <v>37</v>
      </c>
      <c r="C34" s="10">
        <v>244135.0981</v>
      </c>
      <c r="D34" s="11">
        <v>3.2543797138E-2</v>
      </c>
    </row>
    <row r="35" spans="1:4" x14ac:dyDescent="0.2">
      <c r="B35" s="8" t="s">
        <v>38</v>
      </c>
      <c r="C35" s="10">
        <v>172708.27794999999</v>
      </c>
      <c r="D35" s="11">
        <v>2.3022429816000001E-2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4" t="s">
        <v>2562</v>
      </c>
      <c r="D38" s="54" t="s">
        <v>2562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7501739.7957199998</v>
      </c>
      <c r="D42" s="11">
        <v>1</v>
      </c>
    </row>
    <row r="43" spans="1:4" x14ac:dyDescent="0.2">
      <c r="B43" s="7" t="s">
        <v>46</v>
      </c>
      <c r="C43" s="10">
        <v>566829.13661000005</v>
      </c>
      <c r="D43" s="56" t="s">
        <v>2562</v>
      </c>
    </row>
    <row r="44" spans="1:4" ht="12.75" customHeight="1" x14ac:dyDescent="0.2">
      <c r="B44" s="57" t="s">
        <v>2562</v>
      </c>
      <c r="C44" s="57" t="s">
        <v>2562</v>
      </c>
      <c r="D44" s="57" t="s">
        <v>2562</v>
      </c>
    </row>
    <row r="45" spans="1:4" x14ac:dyDescent="0.2">
      <c r="A45" s="45"/>
      <c r="B45" s="57" t="s">
        <v>2562</v>
      </c>
      <c r="C45" s="16" t="s">
        <v>47</v>
      </c>
      <c r="D45" s="16" t="s">
        <v>48</v>
      </c>
    </row>
    <row r="46" spans="1:4" x14ac:dyDescent="0.2">
      <c r="A46" s="45"/>
      <c r="B46" s="57" t="s">
        <v>2562</v>
      </c>
      <c r="C46" s="6" t="s">
        <v>13</v>
      </c>
      <c r="D46" s="6" t="s">
        <v>14</v>
      </c>
    </row>
    <row r="47" spans="1:4" x14ac:dyDescent="0.2">
      <c r="A47" s="45"/>
      <c r="B47" s="57" t="s">
        <v>2562</v>
      </c>
      <c r="C47" s="14" t="s">
        <v>49</v>
      </c>
      <c r="D47" s="17">
        <v>1</v>
      </c>
    </row>
    <row r="48" spans="1:4" x14ac:dyDescent="0.2">
      <c r="A48" s="45"/>
      <c r="B48" s="57" t="s">
        <v>2562</v>
      </c>
      <c r="C48" s="14" t="s">
        <v>50</v>
      </c>
      <c r="D48" s="17">
        <v>3.6269999999999998</v>
      </c>
    </row>
    <row r="49" spans="1:4" x14ac:dyDescent="0.2">
      <c r="A49" s="45"/>
      <c r="B49" s="57" t="s">
        <v>2562</v>
      </c>
      <c r="C49" s="14" t="s">
        <v>51</v>
      </c>
      <c r="D49" s="17">
        <v>4.0115999999999996</v>
      </c>
    </row>
    <row r="50" spans="1:4" x14ac:dyDescent="0.2">
      <c r="A50" s="45"/>
      <c r="B50" s="57" t="s">
        <v>2562</v>
      </c>
      <c r="C50" s="14" t="s">
        <v>52</v>
      </c>
      <c r="D50" s="17">
        <v>4.6208999999999998</v>
      </c>
    </row>
    <row r="51" spans="1:4" x14ac:dyDescent="0.2">
      <c r="A51" s="45"/>
      <c r="B51" s="57" t="s">
        <v>2562</v>
      </c>
      <c r="C51" s="14" t="s">
        <v>53</v>
      </c>
      <c r="D51" s="17">
        <v>2.7391000000000001</v>
      </c>
    </row>
    <row r="52" spans="1:4" x14ac:dyDescent="0.2">
      <c r="A52" s="45"/>
      <c r="B52" s="57" t="s">
        <v>2562</v>
      </c>
      <c r="C52" s="14" t="s">
        <v>54</v>
      </c>
      <c r="D52" s="17">
        <v>2.4752999999999998</v>
      </c>
    </row>
    <row r="53" spans="1:4" x14ac:dyDescent="0.2">
      <c r="A53" s="45"/>
      <c r="B53" s="57" t="s">
        <v>2562</v>
      </c>
      <c r="C53" s="14" t="s">
        <v>55</v>
      </c>
      <c r="D53" s="17">
        <v>0.46400000000000002</v>
      </c>
    </row>
    <row r="54" spans="1:4" x14ac:dyDescent="0.2">
      <c r="A54" s="45"/>
      <c r="B54" s="57" t="s">
        <v>2562</v>
      </c>
      <c r="C54" s="14" t="s">
        <v>56</v>
      </c>
      <c r="D54" s="17">
        <v>2.2963</v>
      </c>
    </row>
    <row r="55" spans="1:4" x14ac:dyDescent="0.2">
      <c r="A55" s="45"/>
      <c r="B55" s="57" t="s">
        <v>2562</v>
      </c>
      <c r="C55" s="14" t="s">
        <v>57</v>
      </c>
      <c r="D55" s="17">
        <v>0.53820000000000001</v>
      </c>
    </row>
    <row r="56" spans="1:4" x14ac:dyDescent="0.2">
      <c r="A56" s="45"/>
      <c r="B56" s="57" t="s">
        <v>2562</v>
      </c>
      <c r="C56" s="14" t="s">
        <v>58</v>
      </c>
      <c r="D56" s="17">
        <v>0.36270000000000002</v>
      </c>
    </row>
    <row r="57" spans="1:4" x14ac:dyDescent="0.2">
      <c r="A57" s="45"/>
      <c r="B57" s="57" t="s">
        <v>2562</v>
      </c>
      <c r="C57" s="14" t="s">
        <v>59</v>
      </c>
      <c r="D57" s="17">
        <v>2.5637E-2</v>
      </c>
    </row>
    <row r="58" spans="1:4" x14ac:dyDescent="0.2">
      <c r="A58" s="45"/>
      <c r="B58" s="57" t="s">
        <v>2562</v>
      </c>
      <c r="C58" s="14" t="s">
        <v>60</v>
      </c>
      <c r="D58" s="17">
        <v>0.2142</v>
      </c>
    </row>
    <row r="59" spans="1:4" x14ac:dyDescent="0.2">
      <c r="A59" s="45"/>
      <c r="B59" s="57" t="s">
        <v>2562</v>
      </c>
      <c r="C59" s="14" t="s">
        <v>61</v>
      </c>
      <c r="D59" s="17">
        <v>4.3135000000000003</v>
      </c>
    </row>
    <row r="60" spans="1:4" x14ac:dyDescent="0.2">
      <c r="A60" s="45"/>
      <c r="B60" s="57" t="s">
        <v>2562</v>
      </c>
      <c r="C60" s="14" t="s">
        <v>62</v>
      </c>
      <c r="D60" s="17">
        <v>0.74809999999999999</v>
      </c>
    </row>
    <row r="61" spans="1:4" x14ac:dyDescent="0.2">
      <c r="A61" s="45"/>
      <c r="B61" s="57" t="s">
        <v>2562</v>
      </c>
      <c r="C61" s="14" t="s">
        <v>63</v>
      </c>
      <c r="D61" s="17">
        <v>0.19539999999999999</v>
      </c>
    </row>
    <row r="62" spans="1:4" x14ac:dyDescent="0.2">
      <c r="A62" s="45"/>
      <c r="B62" s="57" t="s">
        <v>2562</v>
      </c>
      <c r="C62" s="14" t="s">
        <v>64</v>
      </c>
      <c r="D62" s="17">
        <v>2.7505999999999999</v>
      </c>
    </row>
    <row r="63" spans="1:4" x14ac:dyDescent="0.2">
      <c r="A63" s="45"/>
      <c r="B63" s="57" t="s">
        <v>2562</v>
      </c>
      <c r="C63" s="14" t="s">
        <v>65</v>
      </c>
      <c r="D63" s="56" t="s">
        <v>2562</v>
      </c>
    </row>
    <row r="64" spans="1:4" x14ac:dyDescent="0.2">
      <c r="A64" s="46" t="s">
        <v>66</v>
      </c>
      <c r="B64" s="40" t="s">
        <v>67</v>
      </c>
      <c r="C64" s="41" t="s">
        <v>68</v>
      </c>
      <c r="D64" s="42">
        <v>1</v>
      </c>
    </row>
    <row r="65" spans="1:4" ht="12.75" customHeight="1" x14ac:dyDescent="0.2">
      <c r="A65" s="45"/>
      <c r="B65" s="57" t="s">
        <v>2562</v>
      </c>
      <c r="C65" s="57" t="s">
        <v>2562</v>
      </c>
      <c r="D65" s="57" t="s">
        <v>2562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12534</v>
      </c>
    </row>
    <row r="6" spans="2:12" ht="12.75" customHeight="1" x14ac:dyDescent="0.2">
      <c r="B6" s="47" t="s">
        <v>1655</v>
      </c>
      <c r="C6" s="48"/>
      <c r="D6" s="48"/>
      <c r="E6" s="48"/>
      <c r="F6" s="48"/>
      <c r="G6" s="48"/>
      <c r="H6" s="48"/>
      <c r="I6" s="48"/>
      <c r="J6" s="48"/>
      <c r="K6" s="48"/>
      <c r="L6" s="49"/>
    </row>
    <row r="7" spans="2:12" ht="12.75" customHeight="1" x14ac:dyDescent="0.2">
      <c r="B7" s="50" t="s">
        <v>1656</v>
      </c>
      <c r="C7" s="51"/>
      <c r="D7" s="51"/>
      <c r="E7" s="51"/>
      <c r="F7" s="51"/>
      <c r="G7" s="51"/>
      <c r="H7" s="51"/>
      <c r="I7" s="51"/>
      <c r="J7" s="51"/>
      <c r="K7" s="51"/>
      <c r="L7" s="52"/>
    </row>
    <row r="8" spans="2:12" ht="12.75" customHeight="1" x14ac:dyDescent="0.2">
      <c r="B8" s="4" t="s">
        <v>71</v>
      </c>
      <c r="C8" s="4" t="s">
        <v>72</v>
      </c>
      <c r="D8" s="4" t="s">
        <v>136</v>
      </c>
      <c r="E8" s="4" t="s">
        <v>224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4" t="s">
        <v>226</v>
      </c>
    </row>
    <row r="9" spans="2:12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1657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1658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1659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1660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1661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1662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1663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1664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1665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1666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1667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1668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12534</v>
      </c>
    </row>
    <row r="5" spans="2:11" ht="12.75" customHeight="1" x14ac:dyDescent="0.2"/>
    <row r="6" spans="2:11" ht="12.75" customHeight="1" thickBot="1" x14ac:dyDescent="0.25">
      <c r="B6" s="65" t="s">
        <v>1669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</row>
    <row r="7" spans="2:11" ht="12.75" customHeight="1" thickBot="1" x14ac:dyDescent="0.25">
      <c r="B7" s="73" t="s">
        <v>1670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</row>
    <row r="8" spans="2:11" ht="12.75" customHeight="1" x14ac:dyDescent="0.2">
      <c r="B8" s="58" t="s">
        <v>71</v>
      </c>
      <c r="C8" s="4" t="s">
        <v>72</v>
      </c>
      <c r="D8" s="4" t="s">
        <v>136</v>
      </c>
      <c r="E8" s="4" t="s">
        <v>224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80</v>
      </c>
      <c r="K8" s="61" t="s">
        <v>226</v>
      </c>
    </row>
    <row r="9" spans="2:11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146</v>
      </c>
      <c r="H9" s="6" t="s">
        <v>147</v>
      </c>
      <c r="I9" s="6" t="s">
        <v>11</v>
      </c>
      <c r="J9" s="6" t="s">
        <v>12</v>
      </c>
      <c r="K9" s="62" t="s">
        <v>12</v>
      </c>
    </row>
    <row r="10" spans="2:11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2" t="s">
        <v>88</v>
      </c>
    </row>
    <row r="11" spans="2:11" ht="12.75" customHeight="1" x14ac:dyDescent="0.2">
      <c r="B11" s="59" t="s">
        <v>1671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22">
        <v>40630.773070000003</v>
      </c>
      <c r="J11" s="20">
        <v>1</v>
      </c>
      <c r="K11" s="63">
        <v>5.4151804360000003E-3</v>
      </c>
    </row>
    <row r="12" spans="2:11" ht="12.75" customHeight="1" x14ac:dyDescent="0.2">
      <c r="B12" s="59" t="s">
        <v>1672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70" t="s">
        <v>2562</v>
      </c>
    </row>
    <row r="13" spans="2:11" ht="12.75" customHeight="1" x14ac:dyDescent="0.2">
      <c r="B13" s="59" t="s">
        <v>1673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22">
        <v>40630.773070000003</v>
      </c>
      <c r="J13" s="20">
        <v>1</v>
      </c>
      <c r="K13" s="63">
        <v>5.4151804360000003E-3</v>
      </c>
    </row>
    <row r="14" spans="2:11" ht="12.75" customHeight="1" x14ac:dyDescent="0.2">
      <c r="B14" s="60" t="s">
        <v>1674</v>
      </c>
      <c r="C14" s="14" t="s">
        <v>1675</v>
      </c>
      <c r="D14" s="14" t="s">
        <v>214</v>
      </c>
      <c r="E14" s="14" t="s">
        <v>1676</v>
      </c>
      <c r="F14" s="14" t="s">
        <v>50</v>
      </c>
      <c r="G14" s="23">
        <v>115</v>
      </c>
      <c r="H14" s="26">
        <v>204770</v>
      </c>
      <c r="I14" s="23">
        <v>2953.2285299999999</v>
      </c>
      <c r="J14" s="13">
        <v>7.2684527191000006E-2</v>
      </c>
      <c r="K14" s="64">
        <v>3.93599829E-4</v>
      </c>
    </row>
    <row r="15" spans="2:11" ht="12.75" customHeight="1" x14ac:dyDescent="0.2">
      <c r="B15" s="60" t="s">
        <v>1677</v>
      </c>
      <c r="C15" s="14" t="s">
        <v>1678</v>
      </c>
      <c r="D15" s="14" t="s">
        <v>214</v>
      </c>
      <c r="E15" s="14" t="s">
        <v>1676</v>
      </c>
      <c r="F15" s="14" t="s">
        <v>50</v>
      </c>
      <c r="G15" s="23">
        <v>73</v>
      </c>
      <c r="H15" s="26">
        <v>3801200</v>
      </c>
      <c r="I15" s="23">
        <v>1596.3350700000001</v>
      </c>
      <c r="J15" s="13">
        <v>3.9288818532000003E-2</v>
      </c>
      <c r="K15" s="64">
        <v>2.1275604100000001E-4</v>
      </c>
    </row>
    <row r="16" spans="2:11" ht="12.75" customHeight="1" x14ac:dyDescent="0.2">
      <c r="B16" s="60" t="s">
        <v>1679</v>
      </c>
      <c r="C16" s="14" t="s">
        <v>1680</v>
      </c>
      <c r="D16" s="14" t="s">
        <v>214</v>
      </c>
      <c r="E16" s="14" t="s">
        <v>1676</v>
      </c>
      <c r="F16" s="14" t="s">
        <v>50</v>
      </c>
      <c r="G16" s="23">
        <v>93</v>
      </c>
      <c r="H16" s="26">
        <v>1702350</v>
      </c>
      <c r="I16" s="23">
        <v>3880.1316000000002</v>
      </c>
      <c r="J16" s="13">
        <v>9.5497360912000007E-2</v>
      </c>
      <c r="K16" s="64">
        <v>5.1713544000000003E-4</v>
      </c>
    </row>
    <row r="17" spans="2:11" ht="12.75" customHeight="1" x14ac:dyDescent="0.2">
      <c r="B17" s="60" t="s">
        <v>1681</v>
      </c>
      <c r="C17" s="14" t="s">
        <v>1682</v>
      </c>
      <c r="D17" s="14" t="s">
        <v>214</v>
      </c>
      <c r="E17" s="14" t="s">
        <v>1676</v>
      </c>
      <c r="F17" s="14" t="s">
        <v>50</v>
      </c>
      <c r="G17" s="23">
        <v>579</v>
      </c>
      <c r="H17" s="26">
        <v>103370</v>
      </c>
      <c r="I17" s="23">
        <v>4504.57078</v>
      </c>
      <c r="J17" s="13">
        <v>0.110865987517</v>
      </c>
      <c r="K17" s="64">
        <v>6.0035932599999996E-4</v>
      </c>
    </row>
    <row r="18" spans="2:11" ht="12.75" customHeight="1" x14ac:dyDescent="0.2">
      <c r="B18" s="60" t="s">
        <v>1683</v>
      </c>
      <c r="C18" s="14" t="s">
        <v>1684</v>
      </c>
      <c r="D18" s="14" t="s">
        <v>214</v>
      </c>
      <c r="E18" s="14" t="s">
        <v>1676</v>
      </c>
      <c r="F18" s="14" t="s">
        <v>53</v>
      </c>
      <c r="G18" s="23">
        <v>12</v>
      </c>
      <c r="H18" s="26">
        <v>127040</v>
      </c>
      <c r="I18" s="23">
        <v>248.62262000000001</v>
      </c>
      <c r="J18" s="13">
        <v>6.1190718560000003E-3</v>
      </c>
      <c r="K18" s="64">
        <v>3.3135878208864002E-5</v>
      </c>
    </row>
    <row r="19" spans="2:11" ht="12.75" customHeight="1" x14ac:dyDescent="0.2">
      <c r="B19" s="60" t="s">
        <v>1685</v>
      </c>
      <c r="C19" s="14" t="s">
        <v>1686</v>
      </c>
      <c r="D19" s="14" t="s">
        <v>214</v>
      </c>
      <c r="E19" s="14" t="s">
        <v>1676</v>
      </c>
      <c r="F19" s="14" t="s">
        <v>50</v>
      </c>
      <c r="G19" s="23">
        <v>764</v>
      </c>
      <c r="H19" s="26">
        <v>482000</v>
      </c>
      <c r="I19" s="23">
        <v>19728.666359999999</v>
      </c>
      <c r="J19" s="13">
        <v>0.48555970928699999</v>
      </c>
      <c r="K19" s="64">
        <v>2.6293934379999998E-3</v>
      </c>
    </row>
    <row r="20" spans="2:11" ht="12.75" customHeight="1" x14ac:dyDescent="0.2">
      <c r="B20" s="60" t="s">
        <v>1687</v>
      </c>
      <c r="C20" s="14" t="s">
        <v>1688</v>
      </c>
      <c r="D20" s="14" t="s">
        <v>1689</v>
      </c>
      <c r="E20" s="14" t="s">
        <v>1676</v>
      </c>
      <c r="F20" s="14" t="s">
        <v>54</v>
      </c>
      <c r="G20" s="23">
        <v>27</v>
      </c>
      <c r="H20" s="26">
        <v>758500</v>
      </c>
      <c r="I20" s="23">
        <v>280.69902000000002</v>
      </c>
      <c r="J20" s="13">
        <v>6.9085325919999996E-3</v>
      </c>
      <c r="K20" s="64">
        <v>3.7410950540491698E-5</v>
      </c>
    </row>
    <row r="21" spans="2:11" ht="12.75" customHeight="1" x14ac:dyDescent="0.2">
      <c r="B21" s="60" t="s">
        <v>1690</v>
      </c>
      <c r="C21" s="14" t="s">
        <v>1691</v>
      </c>
      <c r="D21" s="14" t="s">
        <v>214</v>
      </c>
      <c r="E21" s="14" t="s">
        <v>1676</v>
      </c>
      <c r="F21" s="14" t="s">
        <v>51</v>
      </c>
      <c r="G21" s="23">
        <v>913</v>
      </c>
      <c r="H21" s="26">
        <v>47980</v>
      </c>
      <c r="I21" s="23">
        <v>455.28071999999997</v>
      </c>
      <c r="J21" s="13">
        <v>1.1205317684E-2</v>
      </c>
      <c r="K21" s="64">
        <v>6.06788171115078E-5</v>
      </c>
    </row>
    <row r="22" spans="2:11" ht="12.75" customHeight="1" x14ac:dyDescent="0.2">
      <c r="B22" s="60" t="s">
        <v>1692</v>
      </c>
      <c r="C22" s="14" t="s">
        <v>1693</v>
      </c>
      <c r="D22" s="14" t="s">
        <v>214</v>
      </c>
      <c r="E22" s="14" t="s">
        <v>1694</v>
      </c>
      <c r="F22" s="14" t="s">
        <v>59</v>
      </c>
      <c r="G22" s="23">
        <v>92</v>
      </c>
      <c r="H22" s="26">
        <v>3345000</v>
      </c>
      <c r="I22" s="23">
        <v>92.423969999999997</v>
      </c>
      <c r="J22" s="13">
        <v>2.2747283150000002E-3</v>
      </c>
      <c r="K22" s="64">
        <v>1.23180642754859E-5</v>
      </c>
    </row>
    <row r="23" spans="2:11" ht="12.75" customHeight="1" thickBot="1" x14ac:dyDescent="0.25">
      <c r="B23" s="60" t="s">
        <v>1695</v>
      </c>
      <c r="C23" s="14" t="s">
        <v>1696</v>
      </c>
      <c r="D23" s="14" t="s">
        <v>214</v>
      </c>
      <c r="E23" s="14" t="s">
        <v>1694</v>
      </c>
      <c r="F23" s="14" t="s">
        <v>59</v>
      </c>
      <c r="G23" s="23">
        <v>17</v>
      </c>
      <c r="H23" s="26">
        <v>236600</v>
      </c>
      <c r="I23" s="23">
        <v>49.6845</v>
      </c>
      <c r="J23" s="13">
        <v>1.222829305E-3</v>
      </c>
      <c r="K23" s="64">
        <v>6.6218413307216404E-6</v>
      </c>
    </row>
    <row r="24" spans="2:11" ht="12.75" customHeight="1" x14ac:dyDescent="0.2">
      <c r="B24" s="74" t="s">
        <v>1697</v>
      </c>
      <c r="C24" s="75" t="s">
        <v>1698</v>
      </c>
      <c r="D24" s="75" t="s">
        <v>214</v>
      </c>
      <c r="E24" s="75" t="s">
        <v>1694</v>
      </c>
      <c r="F24" s="75" t="s">
        <v>50</v>
      </c>
      <c r="G24" s="76">
        <v>377</v>
      </c>
      <c r="H24" s="84">
        <v>11801.56</v>
      </c>
      <c r="I24" s="76">
        <v>6841.1298999999999</v>
      </c>
      <c r="J24" s="77">
        <v>0.168373116805</v>
      </c>
      <c r="K24" s="78">
        <v>9.1177080800000003E-4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35.2851562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12534</v>
      </c>
    </row>
    <row r="5" spans="2:17" ht="12.75" customHeight="1" x14ac:dyDescent="0.2"/>
    <row r="6" spans="2:17" ht="12.75" customHeight="1" thickBot="1" x14ac:dyDescent="0.25">
      <c r="B6" s="65" t="s">
        <v>1699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</row>
    <row r="7" spans="2:17" ht="12.75" customHeight="1" thickBot="1" x14ac:dyDescent="0.25">
      <c r="B7" s="73" t="s">
        <v>1700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</row>
    <row r="8" spans="2:17" ht="12.75" customHeight="1" x14ac:dyDescent="0.2">
      <c r="B8" s="58" t="s">
        <v>71</v>
      </c>
      <c r="C8" s="4" t="s">
        <v>72</v>
      </c>
      <c r="D8" s="4" t="s">
        <v>1701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245</v>
      </c>
      <c r="L8" s="4" t="s">
        <v>139</v>
      </c>
      <c r="M8" s="4" t="s">
        <v>140</v>
      </c>
      <c r="N8" s="4" t="s">
        <v>79</v>
      </c>
      <c r="O8" s="4" t="s">
        <v>142</v>
      </c>
      <c r="P8" s="4" t="s">
        <v>80</v>
      </c>
      <c r="Q8" s="61" t="s">
        <v>226</v>
      </c>
    </row>
    <row r="9" spans="2:17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144</v>
      </c>
      <c r="H9" s="6" t="s">
        <v>145</v>
      </c>
      <c r="I9" s="55" t="s">
        <v>2562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2" t="s">
        <v>12</v>
      </c>
    </row>
    <row r="10" spans="2:17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2" t="s">
        <v>152</v>
      </c>
    </row>
    <row r="11" spans="2:17" ht="12.75" customHeight="1" x14ac:dyDescent="0.2">
      <c r="B11" s="59" t="s">
        <v>1702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22">
        <v>1.1636398731140001</v>
      </c>
      <c r="I11" s="56" t="s">
        <v>2562</v>
      </c>
      <c r="J11" s="56" t="s">
        <v>2562</v>
      </c>
      <c r="K11" s="56" t="s">
        <v>2562</v>
      </c>
      <c r="L11" s="56" t="s">
        <v>2562</v>
      </c>
      <c r="M11" s="56" t="s">
        <v>2562</v>
      </c>
      <c r="N11" s="22">
        <f>+N12</f>
        <v>21174.711299999999</v>
      </c>
      <c r="O11" s="56" t="s">
        <v>2562</v>
      </c>
      <c r="P11" s="20">
        <f t="shared" ref="P11:Q13" si="0">+P12</f>
        <v>1</v>
      </c>
      <c r="Q11" s="63">
        <f t="shared" si="0"/>
        <v>2.8226400643862511E-3</v>
      </c>
    </row>
    <row r="12" spans="2:17" ht="12.75" customHeight="1" x14ac:dyDescent="0.2">
      <c r="B12" s="59" t="s">
        <v>1703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22">
        <v>1.1636398731140001</v>
      </c>
      <c r="I12" s="56" t="s">
        <v>2562</v>
      </c>
      <c r="J12" s="56" t="s">
        <v>2562</v>
      </c>
      <c r="K12" s="56" t="s">
        <v>2562</v>
      </c>
      <c r="L12" s="56" t="s">
        <v>2562</v>
      </c>
      <c r="M12" s="56" t="s">
        <v>2562</v>
      </c>
      <c r="N12" s="22">
        <f t="shared" ref="N12:N13" si="1">+N13</f>
        <v>21174.711299999999</v>
      </c>
      <c r="O12" s="56" t="s">
        <v>2562</v>
      </c>
      <c r="P12" s="20">
        <f t="shared" si="0"/>
        <v>1</v>
      </c>
      <c r="Q12" s="63">
        <f t="shared" si="0"/>
        <v>2.8226400643862511E-3</v>
      </c>
    </row>
    <row r="13" spans="2:17" ht="12.75" customHeight="1" x14ac:dyDescent="0.2">
      <c r="B13" s="59" t="s">
        <v>1704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22">
        <v>1.1636398731140001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22">
        <f t="shared" si="1"/>
        <v>21174.711299999999</v>
      </c>
      <c r="O13" s="56" t="s">
        <v>2562</v>
      </c>
      <c r="P13" s="20">
        <f t="shared" si="0"/>
        <v>1</v>
      </c>
      <c r="Q13" s="63">
        <f t="shared" si="0"/>
        <v>2.8226400643862511E-3</v>
      </c>
    </row>
    <row r="14" spans="2:17" ht="12.75" customHeight="1" x14ac:dyDescent="0.2">
      <c r="B14" s="80" t="s">
        <v>2562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56" t="s">
        <v>2562</v>
      </c>
      <c r="I14" s="56" t="s">
        <v>2562</v>
      </c>
      <c r="J14" s="56" t="s">
        <v>2562</v>
      </c>
      <c r="K14" s="56" t="s">
        <v>2562</v>
      </c>
      <c r="L14" s="56" t="s">
        <v>2562</v>
      </c>
      <c r="M14" s="56" t="s">
        <v>2562</v>
      </c>
      <c r="N14" s="22">
        <f>SUM(N15:N18)</f>
        <v>21174.711299999999</v>
      </c>
      <c r="O14" s="56" t="s">
        <v>2562</v>
      </c>
      <c r="P14" s="20">
        <f t="shared" ref="P14:Q14" si="2">SUM(P15:P18)</f>
        <v>1</v>
      </c>
      <c r="Q14" s="63">
        <f t="shared" si="2"/>
        <v>2.8226400643862511E-3</v>
      </c>
    </row>
    <row r="15" spans="2:17" ht="12.75" customHeight="1" x14ac:dyDescent="0.2">
      <c r="B15" s="60" t="s">
        <v>1705</v>
      </c>
      <c r="C15" s="14" t="s">
        <v>1706</v>
      </c>
      <c r="D15" s="14" t="s">
        <v>65</v>
      </c>
      <c r="E15" s="14" t="s">
        <v>95</v>
      </c>
      <c r="F15" s="14" t="s">
        <v>96</v>
      </c>
      <c r="G15" s="27">
        <v>45039</v>
      </c>
      <c r="H15" s="24">
        <v>0.31</v>
      </c>
      <c r="I15" s="14" t="s">
        <v>49</v>
      </c>
      <c r="J15" s="13">
        <v>4.8899999999999999E-2</v>
      </c>
      <c r="K15" s="13">
        <v>4.9599999999999998E-2</v>
      </c>
      <c r="L15" s="23">
        <v>4500000</v>
      </c>
      <c r="M15" s="23">
        <v>103.32</v>
      </c>
      <c r="N15" s="23">
        <v>4649.3999999999996</v>
      </c>
      <c r="O15" s="13">
        <v>3.202242993E-3</v>
      </c>
      <c r="P15" s="13">
        <f>+N15/$N$11</f>
        <v>0.21957324159597869</v>
      </c>
      <c r="Q15" s="64">
        <f>+N15/'סכום נכסי הקרן'!$C$42</f>
        <v>6.1977622879597104E-4</v>
      </c>
    </row>
    <row r="16" spans="2:17" ht="12.75" customHeight="1" x14ac:dyDescent="0.2">
      <c r="B16" s="60" t="s">
        <v>1707</v>
      </c>
      <c r="C16" s="14" t="s">
        <v>1708</v>
      </c>
      <c r="D16" s="14" t="s">
        <v>65</v>
      </c>
      <c r="E16" s="14" t="s">
        <v>95</v>
      </c>
      <c r="F16" s="14" t="s">
        <v>96</v>
      </c>
      <c r="G16" s="27">
        <v>44054</v>
      </c>
      <c r="H16" s="24">
        <v>3.5</v>
      </c>
      <c r="I16" s="14" t="s">
        <v>49</v>
      </c>
      <c r="J16" s="13">
        <v>5.0000000000000001E-4</v>
      </c>
      <c r="K16" s="13">
        <v>2.12E-2</v>
      </c>
      <c r="L16" s="23">
        <v>9298040.2899999991</v>
      </c>
      <c r="M16" s="23">
        <v>103.01</v>
      </c>
      <c r="N16" s="23">
        <v>9577.9112999999998</v>
      </c>
      <c r="O16" s="13">
        <v>7.8755724649999994E-3</v>
      </c>
      <c r="P16" s="13">
        <f t="shared" ref="P16:P18" si="3">+N16/$N$11</f>
        <v>0.4523278340989707</v>
      </c>
      <c r="Q16" s="64">
        <f>+N16/'סכום נכסי הקרן'!$C$42</f>
        <v>1.276758666764812E-3</v>
      </c>
    </row>
    <row r="17" spans="2:17" ht="12.75" customHeight="1" x14ac:dyDescent="0.2">
      <c r="B17" s="81" t="s">
        <v>669</v>
      </c>
      <c r="C17" s="33" t="s">
        <v>670</v>
      </c>
      <c r="D17" s="33" t="s">
        <v>65</v>
      </c>
      <c r="E17" s="33" t="s">
        <v>279</v>
      </c>
      <c r="F17" s="33" t="s">
        <v>280</v>
      </c>
      <c r="G17" s="34">
        <v>43690</v>
      </c>
      <c r="H17" s="35">
        <v>0.6</v>
      </c>
      <c r="I17" s="33" t="s">
        <v>49</v>
      </c>
      <c r="J17" s="36">
        <v>4.99E-2</v>
      </c>
      <c r="K17" s="36">
        <v>4.9700000000000001E-2</v>
      </c>
      <c r="L17" s="37">
        <v>4600000</v>
      </c>
      <c r="M17" s="37">
        <v>107.3</v>
      </c>
      <c r="N17" s="37">
        <v>4935.8</v>
      </c>
      <c r="O17" s="36">
        <v>6.392855389E-3</v>
      </c>
      <c r="P17" s="13">
        <f t="shared" si="3"/>
        <v>0.23309880971080821</v>
      </c>
      <c r="Q17" s="64">
        <f>+N17/'סכום נכסי הקרן'!$C$42</f>
        <v>6.5795403925047406E-4</v>
      </c>
    </row>
    <row r="18" spans="2:17" ht="12.75" customHeight="1" x14ac:dyDescent="0.2">
      <c r="B18" s="81" t="s">
        <v>1021</v>
      </c>
      <c r="C18" s="33" t="s">
        <v>1022</v>
      </c>
      <c r="D18" s="33" t="s">
        <v>65</v>
      </c>
      <c r="E18" s="33" t="s">
        <v>237</v>
      </c>
      <c r="F18" s="33" t="s">
        <v>238</v>
      </c>
      <c r="G18" s="34">
        <v>45260</v>
      </c>
      <c r="H18" s="35">
        <v>9.92</v>
      </c>
      <c r="I18" s="33" t="s">
        <v>49</v>
      </c>
      <c r="J18" s="36">
        <v>4.9099999999999998E-2</v>
      </c>
      <c r="K18" s="36">
        <v>4.9099999999999998E-2</v>
      </c>
      <c r="L18" s="37">
        <v>2000000</v>
      </c>
      <c r="M18" s="37">
        <v>100.58</v>
      </c>
      <c r="N18" s="37">
        <v>2011.6</v>
      </c>
      <c r="O18" s="36">
        <v>3.7798609010000002E-3</v>
      </c>
      <c r="P18" s="13">
        <f t="shared" si="3"/>
        <v>9.500011459424243E-2</v>
      </c>
      <c r="Q18" s="64">
        <f>+N18/'סכום נכסי הקרן'!$C$42</f>
        <v>2.6815112957499364E-4</v>
      </c>
    </row>
    <row r="19" spans="2:17" ht="12.75" customHeight="1" x14ac:dyDescent="0.2">
      <c r="B19" s="59" t="s">
        <v>1709</v>
      </c>
      <c r="C19" s="56" t="s">
        <v>2562</v>
      </c>
      <c r="D19" s="56" t="s">
        <v>2562</v>
      </c>
      <c r="E19" s="56" t="s">
        <v>2562</v>
      </c>
      <c r="F19" s="56" t="s">
        <v>2562</v>
      </c>
      <c r="G19" s="56" t="s">
        <v>2562</v>
      </c>
      <c r="H19" s="56" t="s">
        <v>2562</v>
      </c>
      <c r="I19" s="56" t="s">
        <v>2562</v>
      </c>
      <c r="J19" s="56" t="s">
        <v>2562</v>
      </c>
      <c r="K19" s="56" t="s">
        <v>2562</v>
      </c>
      <c r="L19" s="56" t="s">
        <v>2562</v>
      </c>
      <c r="M19" s="56" t="s">
        <v>2562</v>
      </c>
      <c r="N19" s="56" t="s">
        <v>2562</v>
      </c>
      <c r="O19" s="56" t="s">
        <v>2562</v>
      </c>
      <c r="P19" s="56" t="s">
        <v>2562</v>
      </c>
      <c r="Q19" s="70" t="s">
        <v>2562</v>
      </c>
    </row>
    <row r="20" spans="2:17" ht="12.75" customHeight="1" x14ac:dyDescent="0.2">
      <c r="B20" s="80" t="s">
        <v>2562</v>
      </c>
      <c r="C20" s="56" t="s">
        <v>2562</v>
      </c>
      <c r="D20" s="56" t="s">
        <v>2562</v>
      </c>
      <c r="E20" s="56" t="s">
        <v>2562</v>
      </c>
      <c r="F20" s="56" t="s">
        <v>2562</v>
      </c>
      <c r="G20" s="56" t="s">
        <v>2562</v>
      </c>
      <c r="H20" s="56" t="s">
        <v>2562</v>
      </c>
      <c r="I20" s="56" t="s">
        <v>2562</v>
      </c>
      <c r="J20" s="56" t="s">
        <v>2562</v>
      </c>
      <c r="K20" s="56" t="s">
        <v>2562</v>
      </c>
      <c r="L20" s="56" t="s">
        <v>2562</v>
      </c>
      <c r="M20" s="56" t="s">
        <v>2562</v>
      </c>
      <c r="N20" s="56" t="s">
        <v>2562</v>
      </c>
      <c r="O20" s="56" t="s">
        <v>2562</v>
      </c>
      <c r="P20" s="87" t="s">
        <v>2562</v>
      </c>
      <c r="Q20" s="88" t="s">
        <v>2562</v>
      </c>
    </row>
    <row r="21" spans="2:17" ht="12.75" customHeight="1" x14ac:dyDescent="0.2">
      <c r="B21" s="59" t="s">
        <v>1710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56" t="s">
        <v>2562</v>
      </c>
      <c r="J21" s="56" t="s">
        <v>2562</v>
      </c>
      <c r="K21" s="56" t="s">
        <v>2562</v>
      </c>
      <c r="L21" s="56" t="s">
        <v>2562</v>
      </c>
      <c r="M21" s="56" t="s">
        <v>2562</v>
      </c>
      <c r="N21" s="56" t="s">
        <v>2562</v>
      </c>
      <c r="O21" s="56" t="s">
        <v>2562</v>
      </c>
      <c r="P21" s="56" t="s">
        <v>2562</v>
      </c>
      <c r="Q21" s="70" t="s">
        <v>2562</v>
      </c>
    </row>
    <row r="22" spans="2:17" ht="12.75" customHeight="1" x14ac:dyDescent="0.2">
      <c r="B22" s="59" t="s">
        <v>1711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56" t="s">
        <v>2562</v>
      </c>
      <c r="H22" s="56" t="s">
        <v>2562</v>
      </c>
      <c r="I22" s="56" t="s">
        <v>2562</v>
      </c>
      <c r="J22" s="56" t="s">
        <v>2562</v>
      </c>
      <c r="K22" s="56" t="s">
        <v>2562</v>
      </c>
      <c r="L22" s="56" t="s">
        <v>2562</v>
      </c>
      <c r="M22" s="56" t="s">
        <v>2562</v>
      </c>
      <c r="N22" s="56" t="s">
        <v>2562</v>
      </c>
      <c r="O22" s="56" t="s">
        <v>2562</v>
      </c>
      <c r="P22" s="56" t="s">
        <v>2562</v>
      </c>
      <c r="Q22" s="70" t="s">
        <v>2562</v>
      </c>
    </row>
    <row r="23" spans="2:17" ht="12.75" customHeight="1" x14ac:dyDescent="0.2">
      <c r="B23" s="59" t="s">
        <v>1712</v>
      </c>
      <c r="C23" s="56" t="s">
        <v>2562</v>
      </c>
      <c r="D23" s="56" t="s">
        <v>2562</v>
      </c>
      <c r="E23" s="56" t="s">
        <v>2562</v>
      </c>
      <c r="F23" s="56" t="s">
        <v>2562</v>
      </c>
      <c r="G23" s="56" t="s">
        <v>2562</v>
      </c>
      <c r="H23" s="56" t="s">
        <v>2562</v>
      </c>
      <c r="I23" s="56" t="s">
        <v>2562</v>
      </c>
      <c r="J23" s="56" t="s">
        <v>2562</v>
      </c>
      <c r="K23" s="56" t="s">
        <v>2562</v>
      </c>
      <c r="L23" s="56" t="s">
        <v>2562</v>
      </c>
      <c r="M23" s="56" t="s">
        <v>2562</v>
      </c>
      <c r="N23" s="56" t="s">
        <v>2562</v>
      </c>
      <c r="O23" s="56" t="s">
        <v>2562</v>
      </c>
      <c r="P23" s="56" t="s">
        <v>2562</v>
      </c>
      <c r="Q23" s="70" t="s">
        <v>2562</v>
      </c>
    </row>
    <row r="24" spans="2:17" ht="12.75" customHeight="1" x14ac:dyDescent="0.2">
      <c r="B24" s="59" t="s">
        <v>1713</v>
      </c>
      <c r="C24" s="56" t="s">
        <v>2562</v>
      </c>
      <c r="D24" s="56" t="s">
        <v>2562</v>
      </c>
      <c r="E24" s="56" t="s">
        <v>2562</v>
      </c>
      <c r="F24" s="56" t="s">
        <v>2562</v>
      </c>
      <c r="G24" s="56" t="s">
        <v>2562</v>
      </c>
      <c r="H24" s="56" t="s">
        <v>2562</v>
      </c>
      <c r="I24" s="56" t="s">
        <v>2562</v>
      </c>
      <c r="J24" s="56" t="s">
        <v>2562</v>
      </c>
      <c r="K24" s="56" t="s">
        <v>2562</v>
      </c>
      <c r="L24" s="56" t="s">
        <v>2562</v>
      </c>
      <c r="M24" s="56" t="s">
        <v>2562</v>
      </c>
      <c r="N24" s="56" t="s">
        <v>2562</v>
      </c>
      <c r="O24" s="56" t="s">
        <v>2562</v>
      </c>
      <c r="P24" s="56" t="s">
        <v>2562</v>
      </c>
      <c r="Q24" s="70" t="s">
        <v>2562</v>
      </c>
    </row>
    <row r="25" spans="2:17" ht="12.75" customHeight="1" x14ac:dyDescent="0.2">
      <c r="B25" s="59" t="s">
        <v>1714</v>
      </c>
      <c r="C25" s="56" t="s">
        <v>2562</v>
      </c>
      <c r="D25" s="56" t="s">
        <v>2562</v>
      </c>
      <c r="E25" s="56" t="s">
        <v>2562</v>
      </c>
      <c r="F25" s="56" t="s">
        <v>2562</v>
      </c>
      <c r="G25" s="56" t="s">
        <v>2562</v>
      </c>
      <c r="H25" s="56" t="s">
        <v>2562</v>
      </c>
      <c r="I25" s="56" t="s">
        <v>2562</v>
      </c>
      <c r="J25" s="56" t="s">
        <v>2562</v>
      </c>
      <c r="K25" s="56" t="s">
        <v>2562</v>
      </c>
      <c r="L25" s="56" t="s">
        <v>2562</v>
      </c>
      <c r="M25" s="56" t="s">
        <v>2562</v>
      </c>
      <c r="N25" s="56" t="s">
        <v>2562</v>
      </c>
      <c r="O25" s="56" t="s">
        <v>2562</v>
      </c>
      <c r="P25" s="56" t="s">
        <v>2562</v>
      </c>
      <c r="Q25" s="70" t="s">
        <v>2562</v>
      </c>
    </row>
    <row r="26" spans="2:17" ht="12.75" customHeight="1" x14ac:dyDescent="0.2">
      <c r="B26" s="59" t="s">
        <v>1715</v>
      </c>
      <c r="C26" s="56" t="s">
        <v>2562</v>
      </c>
      <c r="D26" s="56" t="s">
        <v>2562</v>
      </c>
      <c r="E26" s="56" t="s">
        <v>2562</v>
      </c>
      <c r="F26" s="56" t="s">
        <v>2562</v>
      </c>
      <c r="G26" s="56" t="s">
        <v>2562</v>
      </c>
      <c r="H26" s="56" t="s">
        <v>2562</v>
      </c>
      <c r="I26" s="56" t="s">
        <v>2562</v>
      </c>
      <c r="J26" s="56" t="s">
        <v>2562</v>
      </c>
      <c r="K26" s="56" t="s">
        <v>2562</v>
      </c>
      <c r="L26" s="56" t="s">
        <v>2562</v>
      </c>
      <c r="M26" s="56" t="s">
        <v>2562</v>
      </c>
      <c r="N26" s="56" t="s">
        <v>2562</v>
      </c>
      <c r="O26" s="56" t="s">
        <v>2562</v>
      </c>
      <c r="P26" s="56" t="s">
        <v>2562</v>
      </c>
      <c r="Q26" s="70" t="s">
        <v>2562</v>
      </c>
    </row>
    <row r="27" spans="2:17" ht="12.75" customHeight="1" x14ac:dyDescent="0.2">
      <c r="B27" s="59" t="s">
        <v>1716</v>
      </c>
      <c r="C27" s="56" t="s">
        <v>2562</v>
      </c>
      <c r="D27" s="56" t="s">
        <v>2562</v>
      </c>
      <c r="E27" s="56" t="s">
        <v>2562</v>
      </c>
      <c r="F27" s="56" t="s">
        <v>2562</v>
      </c>
      <c r="G27" s="56" t="s">
        <v>2562</v>
      </c>
      <c r="H27" s="56" t="s">
        <v>2562</v>
      </c>
      <c r="I27" s="56" t="s">
        <v>2562</v>
      </c>
      <c r="J27" s="56" t="s">
        <v>2562</v>
      </c>
      <c r="K27" s="56" t="s">
        <v>2562</v>
      </c>
      <c r="L27" s="56" t="s">
        <v>2562</v>
      </c>
      <c r="M27" s="56" t="s">
        <v>2562</v>
      </c>
      <c r="N27" s="56" t="s">
        <v>2562</v>
      </c>
      <c r="O27" s="56" t="s">
        <v>2562</v>
      </c>
      <c r="P27" s="56" t="s">
        <v>2562</v>
      </c>
      <c r="Q27" s="70" t="s">
        <v>2562</v>
      </c>
    </row>
    <row r="28" spans="2:17" ht="12.75" customHeight="1" x14ac:dyDescent="0.2">
      <c r="B28" s="80" t="s">
        <v>2562</v>
      </c>
      <c r="C28" s="56" t="s">
        <v>2562</v>
      </c>
      <c r="D28" s="56" t="s">
        <v>2562</v>
      </c>
      <c r="E28" s="56" t="s">
        <v>2562</v>
      </c>
      <c r="F28" s="56" t="s">
        <v>2562</v>
      </c>
      <c r="G28" s="56" t="s">
        <v>2562</v>
      </c>
      <c r="H28" s="56" t="s">
        <v>2562</v>
      </c>
      <c r="I28" s="56" t="s">
        <v>2562</v>
      </c>
      <c r="J28" s="56" t="s">
        <v>2562</v>
      </c>
      <c r="K28" s="56" t="s">
        <v>2562</v>
      </c>
      <c r="L28" s="56" t="s">
        <v>2562</v>
      </c>
      <c r="M28" s="56" t="s">
        <v>2562</v>
      </c>
      <c r="N28" s="56" t="s">
        <v>2562</v>
      </c>
      <c r="O28" s="56" t="s">
        <v>2562</v>
      </c>
      <c r="P28" s="56" t="s">
        <v>2562</v>
      </c>
      <c r="Q28" s="70" t="s">
        <v>2562</v>
      </c>
    </row>
    <row r="29" spans="2:17" ht="12.75" customHeight="1" x14ac:dyDescent="0.2">
      <c r="B29" s="59" t="s">
        <v>1717</v>
      </c>
      <c r="C29" s="56" t="s">
        <v>2562</v>
      </c>
      <c r="D29" s="56" t="s">
        <v>2562</v>
      </c>
      <c r="E29" s="56" t="s">
        <v>2562</v>
      </c>
      <c r="F29" s="56" t="s">
        <v>2562</v>
      </c>
      <c r="G29" s="56" t="s">
        <v>2562</v>
      </c>
      <c r="H29" s="56" t="s">
        <v>2562</v>
      </c>
      <c r="I29" s="56" t="s">
        <v>2562</v>
      </c>
      <c r="J29" s="56" t="s">
        <v>2562</v>
      </c>
      <c r="K29" s="56" t="s">
        <v>2562</v>
      </c>
      <c r="L29" s="56" t="s">
        <v>2562</v>
      </c>
      <c r="M29" s="56" t="s">
        <v>2562</v>
      </c>
      <c r="N29" s="56" t="s">
        <v>2562</v>
      </c>
      <c r="O29" s="56" t="s">
        <v>2562</v>
      </c>
      <c r="P29" s="56" t="s">
        <v>2562</v>
      </c>
      <c r="Q29" s="70" t="s">
        <v>2562</v>
      </c>
    </row>
    <row r="30" spans="2:17" ht="12.75" customHeight="1" x14ac:dyDescent="0.2">
      <c r="B30" s="80" t="s">
        <v>2562</v>
      </c>
      <c r="C30" s="56" t="s">
        <v>2562</v>
      </c>
      <c r="D30" s="56" t="s">
        <v>2562</v>
      </c>
      <c r="E30" s="56" t="s">
        <v>2562</v>
      </c>
      <c r="F30" s="56" t="s">
        <v>2562</v>
      </c>
      <c r="G30" s="56" t="s">
        <v>2562</v>
      </c>
      <c r="H30" s="56" t="s">
        <v>2562</v>
      </c>
      <c r="I30" s="56" t="s">
        <v>2562</v>
      </c>
      <c r="J30" s="56" t="s">
        <v>2562</v>
      </c>
      <c r="K30" s="56" t="s">
        <v>2562</v>
      </c>
      <c r="L30" s="56" t="s">
        <v>2562</v>
      </c>
      <c r="M30" s="56" t="s">
        <v>2562</v>
      </c>
      <c r="N30" s="56" t="s">
        <v>2562</v>
      </c>
      <c r="O30" s="56" t="s">
        <v>2562</v>
      </c>
      <c r="P30" s="56" t="s">
        <v>2562</v>
      </c>
      <c r="Q30" s="70" t="s">
        <v>2562</v>
      </c>
    </row>
    <row r="31" spans="2:17" ht="12.75" customHeight="1" x14ac:dyDescent="0.2">
      <c r="B31" s="59" t="s">
        <v>1718</v>
      </c>
      <c r="C31" s="56" t="s">
        <v>2562</v>
      </c>
      <c r="D31" s="56" t="s">
        <v>2562</v>
      </c>
      <c r="E31" s="56" t="s">
        <v>2562</v>
      </c>
      <c r="F31" s="56" t="s">
        <v>2562</v>
      </c>
      <c r="G31" s="56" t="s">
        <v>2562</v>
      </c>
      <c r="H31" s="56" t="s">
        <v>2562</v>
      </c>
      <c r="I31" s="56" t="s">
        <v>2562</v>
      </c>
      <c r="J31" s="56" t="s">
        <v>2562</v>
      </c>
      <c r="K31" s="56" t="s">
        <v>2562</v>
      </c>
      <c r="L31" s="56" t="s">
        <v>2562</v>
      </c>
      <c r="M31" s="56" t="s">
        <v>2562</v>
      </c>
      <c r="N31" s="56" t="s">
        <v>2562</v>
      </c>
      <c r="O31" s="56" t="s">
        <v>2562</v>
      </c>
      <c r="P31" s="56" t="s">
        <v>2562</v>
      </c>
      <c r="Q31" s="70" t="s">
        <v>2562</v>
      </c>
    </row>
    <row r="32" spans="2:17" ht="12.75" customHeight="1" x14ac:dyDescent="0.2">
      <c r="B32" s="59" t="s">
        <v>1719</v>
      </c>
      <c r="C32" s="56" t="s">
        <v>2562</v>
      </c>
      <c r="D32" s="56" t="s">
        <v>2562</v>
      </c>
      <c r="E32" s="56" t="s">
        <v>2562</v>
      </c>
      <c r="F32" s="56" t="s">
        <v>2562</v>
      </c>
      <c r="G32" s="56" t="s">
        <v>2562</v>
      </c>
      <c r="H32" s="56" t="s">
        <v>2562</v>
      </c>
      <c r="I32" s="56" t="s">
        <v>2562</v>
      </c>
      <c r="J32" s="56" t="s">
        <v>2562</v>
      </c>
      <c r="K32" s="56" t="s">
        <v>2562</v>
      </c>
      <c r="L32" s="56" t="s">
        <v>2562</v>
      </c>
      <c r="M32" s="56" t="s">
        <v>2562</v>
      </c>
      <c r="N32" s="56" t="s">
        <v>2562</v>
      </c>
      <c r="O32" s="56" t="s">
        <v>2562</v>
      </c>
      <c r="P32" s="56" t="s">
        <v>2562</v>
      </c>
      <c r="Q32" s="70" t="s">
        <v>2562</v>
      </c>
    </row>
    <row r="33" spans="2:17" ht="12.75" customHeight="1" x14ac:dyDescent="0.2">
      <c r="B33" s="59" t="s">
        <v>1720</v>
      </c>
      <c r="C33" s="56" t="s">
        <v>2562</v>
      </c>
      <c r="D33" s="56" t="s">
        <v>2562</v>
      </c>
      <c r="E33" s="56" t="s">
        <v>2562</v>
      </c>
      <c r="F33" s="56" t="s">
        <v>2562</v>
      </c>
      <c r="G33" s="56" t="s">
        <v>2562</v>
      </c>
      <c r="H33" s="56" t="s">
        <v>2562</v>
      </c>
      <c r="I33" s="56" t="s">
        <v>2562</v>
      </c>
      <c r="J33" s="56" t="s">
        <v>2562</v>
      </c>
      <c r="K33" s="56" t="s">
        <v>2562</v>
      </c>
      <c r="L33" s="56" t="s">
        <v>2562</v>
      </c>
      <c r="M33" s="56" t="s">
        <v>2562</v>
      </c>
      <c r="N33" s="56" t="s">
        <v>2562</v>
      </c>
      <c r="O33" s="56" t="s">
        <v>2562</v>
      </c>
      <c r="P33" s="56" t="s">
        <v>2562</v>
      </c>
      <c r="Q33" s="70" t="s">
        <v>2562</v>
      </c>
    </row>
    <row r="34" spans="2:17" ht="12.75" customHeight="1" thickBot="1" x14ac:dyDescent="0.25">
      <c r="B34" s="59" t="s">
        <v>1721</v>
      </c>
      <c r="C34" s="56" t="s">
        <v>2562</v>
      </c>
      <c r="D34" s="56" t="s">
        <v>2562</v>
      </c>
      <c r="E34" s="56" t="s">
        <v>2562</v>
      </c>
      <c r="F34" s="56" t="s">
        <v>2562</v>
      </c>
      <c r="G34" s="56" t="s">
        <v>2562</v>
      </c>
      <c r="H34" s="56" t="s">
        <v>2562</v>
      </c>
      <c r="I34" s="56" t="s">
        <v>2562</v>
      </c>
      <c r="J34" s="56" t="s">
        <v>2562</v>
      </c>
      <c r="K34" s="56" t="s">
        <v>2562</v>
      </c>
      <c r="L34" s="56" t="s">
        <v>2562</v>
      </c>
      <c r="M34" s="56" t="s">
        <v>2562</v>
      </c>
      <c r="N34" s="56" t="s">
        <v>2562</v>
      </c>
      <c r="O34" s="56" t="s">
        <v>2562</v>
      </c>
      <c r="P34" s="56" t="s">
        <v>2562</v>
      </c>
      <c r="Q34" s="70" t="s">
        <v>2562</v>
      </c>
    </row>
    <row r="35" spans="2:17" ht="12.75" customHeight="1" x14ac:dyDescent="0.2">
      <c r="B35" s="66" t="s">
        <v>1722</v>
      </c>
      <c r="C35" s="71" t="s">
        <v>2562</v>
      </c>
      <c r="D35" s="71" t="s">
        <v>2562</v>
      </c>
      <c r="E35" s="71" t="s">
        <v>2562</v>
      </c>
      <c r="F35" s="71" t="s">
        <v>2562</v>
      </c>
      <c r="G35" s="71" t="s">
        <v>2562</v>
      </c>
      <c r="H35" s="71" t="s">
        <v>2562</v>
      </c>
      <c r="I35" s="71" t="s">
        <v>2562</v>
      </c>
      <c r="J35" s="71" t="s">
        <v>2562</v>
      </c>
      <c r="K35" s="71" t="s">
        <v>2562</v>
      </c>
      <c r="L35" s="71" t="s">
        <v>2562</v>
      </c>
      <c r="M35" s="71" t="s">
        <v>2562</v>
      </c>
      <c r="N35" s="71" t="s">
        <v>2562</v>
      </c>
      <c r="O35" s="71" t="s">
        <v>2562</v>
      </c>
      <c r="P35" s="71" t="s">
        <v>2562</v>
      </c>
      <c r="Q35" s="72" t="s">
        <v>2562</v>
      </c>
    </row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3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12534</v>
      </c>
    </row>
    <row r="6" spans="2:16" ht="12.75" customHeight="1" x14ac:dyDescent="0.2">
      <c r="B6" s="47" t="s">
        <v>1723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9"/>
    </row>
    <row r="7" spans="2:16" ht="12.75" customHeight="1" x14ac:dyDescent="0.2">
      <c r="B7" s="50" t="s">
        <v>1724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137</v>
      </c>
      <c r="G8" s="4" t="s">
        <v>138</v>
      </c>
      <c r="H8" s="4" t="s">
        <v>76</v>
      </c>
      <c r="I8" s="4" t="s">
        <v>77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142</v>
      </c>
      <c r="O8" s="4" t="s">
        <v>80</v>
      </c>
      <c r="P8" s="4" t="s">
        <v>143</v>
      </c>
    </row>
    <row r="9" spans="2:16" ht="12.75" customHeight="1" x14ac:dyDescent="0.2">
      <c r="B9" s="5"/>
      <c r="C9" s="5"/>
      <c r="D9" s="5"/>
      <c r="E9" s="5"/>
      <c r="F9" s="6" t="s">
        <v>144</v>
      </c>
      <c r="G9" s="6" t="s">
        <v>145</v>
      </c>
      <c r="H9" s="5"/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1725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1726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1727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1728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1729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1730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3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12534</v>
      </c>
    </row>
    <row r="5" spans="2:19" ht="12.75" customHeight="1" x14ac:dyDescent="0.2"/>
    <row r="6" spans="2:19" ht="12.75" customHeight="1" thickBot="1" x14ac:dyDescent="0.25">
      <c r="B6" s="65" t="s">
        <v>1731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  <c r="S6" s="67" t="s">
        <v>2578</v>
      </c>
    </row>
    <row r="7" spans="2:19" ht="12.75" customHeight="1" thickBot="1" x14ac:dyDescent="0.25">
      <c r="B7" s="73" t="s">
        <v>1732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  <c r="S7" s="79" t="s">
        <v>2562</v>
      </c>
    </row>
    <row r="8" spans="2:19" ht="12.75" customHeight="1" x14ac:dyDescent="0.2">
      <c r="B8" s="58" t="s">
        <v>71</v>
      </c>
      <c r="C8" s="4" t="s">
        <v>72</v>
      </c>
      <c r="D8" s="4" t="s">
        <v>223</v>
      </c>
      <c r="E8" s="4" t="s">
        <v>73</v>
      </c>
      <c r="F8" s="4" t="s">
        <v>224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225</v>
      </c>
      <c r="M8" s="4" t="s">
        <v>78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1" t="s">
        <v>226</v>
      </c>
    </row>
    <row r="9" spans="2:19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6" t="s">
        <v>144</v>
      </c>
      <c r="J9" s="6" t="s">
        <v>145</v>
      </c>
      <c r="K9" s="55" t="s">
        <v>2562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2" t="s">
        <v>12</v>
      </c>
    </row>
    <row r="10" spans="2:19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2" t="s">
        <v>227</v>
      </c>
    </row>
    <row r="11" spans="2:19" ht="12.75" customHeight="1" x14ac:dyDescent="0.2">
      <c r="B11" s="89" t="s">
        <v>1733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22">
        <v>0.30678177727</v>
      </c>
      <c r="K11" s="56" t="s">
        <v>2562</v>
      </c>
      <c r="L11" s="56" t="s">
        <v>2562</v>
      </c>
      <c r="M11" s="56" t="s">
        <v>2562</v>
      </c>
      <c r="N11" s="56" t="s">
        <v>2562</v>
      </c>
      <c r="O11" s="56" t="s">
        <v>2562</v>
      </c>
      <c r="P11" s="22">
        <v>27416.6</v>
      </c>
      <c r="Q11" s="56" t="s">
        <v>2562</v>
      </c>
      <c r="R11" s="20">
        <v>1</v>
      </c>
      <c r="S11" s="63">
        <v>3.6540243939999998E-3</v>
      </c>
    </row>
    <row r="12" spans="2:19" ht="12.75" customHeight="1" x14ac:dyDescent="0.2">
      <c r="B12" s="89" t="s">
        <v>1734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22">
        <v>0.30678177727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22">
        <v>27416.6</v>
      </c>
      <c r="Q12" s="56" t="s">
        <v>2562</v>
      </c>
      <c r="R12" s="20">
        <v>1</v>
      </c>
      <c r="S12" s="63">
        <v>3.6540243939999998E-3</v>
      </c>
    </row>
    <row r="13" spans="2:19" ht="12.75" customHeight="1" x14ac:dyDescent="0.2">
      <c r="B13" s="89" t="s">
        <v>1735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56" t="s">
        <v>2562</v>
      </c>
      <c r="Q13" s="56" t="s">
        <v>2562</v>
      </c>
      <c r="R13" s="56" t="s">
        <v>2562</v>
      </c>
      <c r="S13" s="70" t="s">
        <v>2562</v>
      </c>
    </row>
    <row r="14" spans="2:19" ht="12.75" customHeight="1" x14ac:dyDescent="0.2">
      <c r="B14" s="89" t="s">
        <v>1736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56" t="s">
        <v>2562</v>
      </c>
      <c r="I14" s="56" t="s">
        <v>2562</v>
      </c>
      <c r="J14" s="22">
        <v>0.30678177727</v>
      </c>
      <c r="K14" s="56" t="s">
        <v>2562</v>
      </c>
      <c r="L14" s="56" t="s">
        <v>2562</v>
      </c>
      <c r="M14" s="56" t="s">
        <v>2562</v>
      </c>
      <c r="N14" s="56" t="s">
        <v>2562</v>
      </c>
      <c r="O14" s="56" t="s">
        <v>2562</v>
      </c>
      <c r="P14" s="22">
        <v>27416.6</v>
      </c>
      <c r="Q14" s="56" t="s">
        <v>2562</v>
      </c>
      <c r="R14" s="20">
        <v>1</v>
      </c>
      <c r="S14" s="63">
        <v>3.6540243939999998E-3</v>
      </c>
    </row>
    <row r="15" spans="2:19" ht="12.75" customHeight="1" x14ac:dyDescent="0.2">
      <c r="B15" s="90" t="s">
        <v>1737</v>
      </c>
      <c r="C15" s="14" t="s">
        <v>1738</v>
      </c>
      <c r="D15" s="14" t="s">
        <v>1739</v>
      </c>
      <c r="E15" s="21">
        <v>520037540</v>
      </c>
      <c r="F15" s="14" t="s">
        <v>344</v>
      </c>
      <c r="G15" s="14" t="s">
        <v>237</v>
      </c>
      <c r="H15" s="14" t="s">
        <v>238</v>
      </c>
      <c r="I15" s="27">
        <v>44957</v>
      </c>
      <c r="J15" s="24">
        <v>3.64</v>
      </c>
      <c r="K15" s="14" t="s">
        <v>49</v>
      </c>
      <c r="L15" s="13">
        <v>7.1199999999999999E-2</v>
      </c>
      <c r="M15" s="13">
        <v>6.4100000000000004E-2</v>
      </c>
      <c r="N15" s="23">
        <v>4000000</v>
      </c>
      <c r="O15" s="23">
        <v>100.04</v>
      </c>
      <c r="P15" s="23">
        <v>4001.6</v>
      </c>
      <c r="Q15" s="13">
        <v>2.1111111134E-2</v>
      </c>
      <c r="R15" s="13">
        <v>0.145955370104</v>
      </c>
      <c r="S15" s="64">
        <v>5.3332448199999998E-4</v>
      </c>
    </row>
    <row r="16" spans="2:19" ht="12.75" customHeight="1" x14ac:dyDescent="0.2">
      <c r="B16" s="90" t="s">
        <v>1740</v>
      </c>
      <c r="C16" s="14" t="s">
        <v>1741</v>
      </c>
      <c r="D16" s="14" t="s">
        <v>1739</v>
      </c>
      <c r="E16" s="21">
        <v>520036070</v>
      </c>
      <c r="F16" s="14" t="s">
        <v>1025</v>
      </c>
      <c r="G16" s="14" t="s">
        <v>237</v>
      </c>
      <c r="H16" s="14" t="s">
        <v>238</v>
      </c>
      <c r="I16" s="27">
        <v>44678</v>
      </c>
      <c r="J16" s="24">
        <v>0.09</v>
      </c>
      <c r="K16" s="14" t="s">
        <v>49</v>
      </c>
      <c r="L16" s="13">
        <v>4.9000000000000002E-2</v>
      </c>
      <c r="M16" s="13">
        <v>9.0800000000000006E-2</v>
      </c>
      <c r="N16" s="23">
        <v>12000000</v>
      </c>
      <c r="O16" s="23">
        <v>108.1</v>
      </c>
      <c r="P16" s="23">
        <v>12972</v>
      </c>
      <c r="Q16" s="13">
        <v>0.02</v>
      </c>
      <c r="R16" s="13">
        <v>0.47314400764499998</v>
      </c>
      <c r="S16" s="64">
        <v>1.7288797460000001E-3</v>
      </c>
    </row>
    <row r="17" spans="2:19" ht="12.75" customHeight="1" x14ac:dyDescent="0.2">
      <c r="B17" s="90" t="s">
        <v>1742</v>
      </c>
      <c r="C17" s="14" t="s">
        <v>1743</v>
      </c>
      <c r="D17" s="14" t="s">
        <v>1739</v>
      </c>
      <c r="E17" s="21">
        <v>520036104</v>
      </c>
      <c r="F17" s="14" t="s">
        <v>1025</v>
      </c>
      <c r="G17" s="14" t="s">
        <v>237</v>
      </c>
      <c r="H17" s="14" t="s">
        <v>238</v>
      </c>
      <c r="I17" s="27">
        <v>45077</v>
      </c>
      <c r="J17" s="24">
        <v>0.41</v>
      </c>
      <c r="K17" s="14" t="s">
        <v>49</v>
      </c>
      <c r="L17" s="13">
        <v>3.6499999999999998E-2</v>
      </c>
      <c r="M17" s="13">
        <v>6.8900000000000003E-2</v>
      </c>
      <c r="N17" s="23">
        <v>10000000</v>
      </c>
      <c r="O17" s="23">
        <v>104.43</v>
      </c>
      <c r="P17" s="23">
        <v>10443</v>
      </c>
      <c r="Q17" s="13">
        <v>6.7826086970000001E-3</v>
      </c>
      <c r="R17" s="13">
        <v>0.38090062224999999</v>
      </c>
      <c r="S17" s="64">
        <v>1.391820165E-3</v>
      </c>
    </row>
    <row r="18" spans="2:19" ht="12.75" customHeight="1" x14ac:dyDescent="0.2">
      <c r="B18" s="89" t="s">
        <v>1744</v>
      </c>
      <c r="C18" s="56" t="s">
        <v>2562</v>
      </c>
      <c r="D18" s="56" t="s">
        <v>2562</v>
      </c>
      <c r="E18" s="56" t="s">
        <v>2562</v>
      </c>
      <c r="F18" s="56" t="s">
        <v>2562</v>
      </c>
      <c r="G18" s="56" t="s">
        <v>2562</v>
      </c>
      <c r="H18" s="56" t="s">
        <v>2562</v>
      </c>
      <c r="I18" s="56" t="s">
        <v>2562</v>
      </c>
      <c r="J18" s="56" t="s">
        <v>2562</v>
      </c>
      <c r="K18" s="56" t="s">
        <v>2562</v>
      </c>
      <c r="L18" s="56" t="s">
        <v>2562</v>
      </c>
      <c r="M18" s="56" t="s">
        <v>2562</v>
      </c>
      <c r="N18" s="56" t="s">
        <v>2562</v>
      </c>
      <c r="O18" s="56" t="s">
        <v>2562</v>
      </c>
      <c r="P18" s="56" t="s">
        <v>2562</v>
      </c>
      <c r="Q18" s="56" t="s">
        <v>2562</v>
      </c>
      <c r="R18" s="56" t="s">
        <v>2562</v>
      </c>
      <c r="S18" s="70" t="s">
        <v>2562</v>
      </c>
    </row>
    <row r="19" spans="2:19" ht="12.75" customHeight="1" x14ac:dyDescent="0.2">
      <c r="B19" s="89" t="s">
        <v>1745</v>
      </c>
      <c r="C19" s="56" t="s">
        <v>2562</v>
      </c>
      <c r="D19" s="56" t="s">
        <v>2562</v>
      </c>
      <c r="E19" s="56" t="s">
        <v>2562</v>
      </c>
      <c r="F19" s="56" t="s">
        <v>2562</v>
      </c>
      <c r="G19" s="56" t="s">
        <v>2562</v>
      </c>
      <c r="H19" s="56" t="s">
        <v>2562</v>
      </c>
      <c r="I19" s="56" t="s">
        <v>2562</v>
      </c>
      <c r="J19" s="56" t="s">
        <v>2562</v>
      </c>
      <c r="K19" s="56" t="s">
        <v>2562</v>
      </c>
      <c r="L19" s="56" t="s">
        <v>2562</v>
      </c>
      <c r="M19" s="56" t="s">
        <v>2562</v>
      </c>
      <c r="N19" s="56" t="s">
        <v>2562</v>
      </c>
      <c r="O19" s="56" t="s">
        <v>2562</v>
      </c>
      <c r="P19" s="56" t="s">
        <v>2562</v>
      </c>
      <c r="Q19" s="56" t="s">
        <v>2562</v>
      </c>
      <c r="R19" s="56" t="s">
        <v>2562</v>
      </c>
      <c r="S19" s="70" t="s">
        <v>2562</v>
      </c>
    </row>
    <row r="20" spans="2:19" ht="12.75" customHeight="1" thickBot="1" x14ac:dyDescent="0.25">
      <c r="B20" s="89" t="s">
        <v>1746</v>
      </c>
      <c r="C20" s="56" t="s">
        <v>2562</v>
      </c>
      <c r="D20" s="56" t="s">
        <v>2562</v>
      </c>
      <c r="E20" s="56" t="s">
        <v>2562</v>
      </c>
      <c r="F20" s="56" t="s">
        <v>2562</v>
      </c>
      <c r="G20" s="56" t="s">
        <v>2562</v>
      </c>
      <c r="H20" s="56" t="s">
        <v>2562</v>
      </c>
      <c r="I20" s="56" t="s">
        <v>2562</v>
      </c>
      <c r="J20" s="56" t="s">
        <v>2562</v>
      </c>
      <c r="K20" s="56" t="s">
        <v>2562</v>
      </c>
      <c r="L20" s="56" t="s">
        <v>2562</v>
      </c>
      <c r="M20" s="56" t="s">
        <v>2562</v>
      </c>
      <c r="N20" s="56" t="s">
        <v>2562</v>
      </c>
      <c r="O20" s="56" t="s">
        <v>2562</v>
      </c>
      <c r="P20" s="56" t="s">
        <v>2562</v>
      </c>
      <c r="Q20" s="56" t="s">
        <v>2562</v>
      </c>
      <c r="R20" s="56" t="s">
        <v>2562</v>
      </c>
      <c r="S20" s="70" t="s">
        <v>2562</v>
      </c>
    </row>
    <row r="21" spans="2:19" ht="12.75" customHeight="1" x14ac:dyDescent="0.2">
      <c r="B21" s="91" t="s">
        <v>1747</v>
      </c>
      <c r="C21" s="71" t="s">
        <v>2562</v>
      </c>
      <c r="D21" s="71" t="s">
        <v>2562</v>
      </c>
      <c r="E21" s="71" t="s">
        <v>2562</v>
      </c>
      <c r="F21" s="71" t="s">
        <v>2562</v>
      </c>
      <c r="G21" s="71" t="s">
        <v>2562</v>
      </c>
      <c r="H21" s="71" t="s">
        <v>2562</v>
      </c>
      <c r="I21" s="71" t="s">
        <v>2562</v>
      </c>
      <c r="J21" s="71" t="s">
        <v>2562</v>
      </c>
      <c r="K21" s="71" t="s">
        <v>2562</v>
      </c>
      <c r="L21" s="71" t="s">
        <v>2562</v>
      </c>
      <c r="M21" s="71" t="s">
        <v>2562</v>
      </c>
      <c r="N21" s="71" t="s">
        <v>2562</v>
      </c>
      <c r="O21" s="71" t="s">
        <v>2562</v>
      </c>
      <c r="P21" s="71" t="s">
        <v>2562</v>
      </c>
      <c r="Q21" s="71" t="s">
        <v>2562</v>
      </c>
      <c r="R21" s="71" t="s">
        <v>2562</v>
      </c>
      <c r="S21" s="72" t="s">
        <v>2562</v>
      </c>
    </row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5" bestFit="1" customWidth="1"/>
    <col min="15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12534</v>
      </c>
    </row>
    <row r="5" spans="2:19" ht="12.75" customHeight="1" x14ac:dyDescent="0.2"/>
    <row r="6" spans="2:19" ht="12.75" customHeight="1" thickBot="1" x14ac:dyDescent="0.25">
      <c r="B6" s="65" t="s">
        <v>1748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  <c r="S6" s="67" t="s">
        <v>2578</v>
      </c>
    </row>
    <row r="7" spans="2:19" ht="12.75" customHeight="1" thickBot="1" x14ac:dyDescent="0.25">
      <c r="B7" s="73" t="s">
        <v>1749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  <c r="S7" s="79" t="s">
        <v>2562</v>
      </c>
    </row>
    <row r="8" spans="2:19" ht="12.75" customHeight="1" x14ac:dyDescent="0.2">
      <c r="B8" s="58" t="s">
        <v>71</v>
      </c>
      <c r="C8" s="4" t="s">
        <v>72</v>
      </c>
      <c r="D8" s="4" t="s">
        <v>1750</v>
      </c>
      <c r="E8" s="4" t="s">
        <v>73</v>
      </c>
      <c r="F8" s="4" t="s">
        <v>224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77</v>
      </c>
      <c r="M8" s="4" t="s">
        <v>245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1" t="s">
        <v>226</v>
      </c>
    </row>
    <row r="9" spans="2:19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6" t="s">
        <v>144</v>
      </c>
      <c r="J9" s="6" t="s">
        <v>145</v>
      </c>
      <c r="K9" s="55" t="s">
        <v>2562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2" t="s">
        <v>12</v>
      </c>
    </row>
    <row r="10" spans="2:19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2" t="s">
        <v>227</v>
      </c>
    </row>
    <row r="11" spans="2:19" ht="12.75" customHeight="1" x14ac:dyDescent="0.2">
      <c r="B11" s="59" t="s">
        <v>1751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22">
        <v>1.8404963768410001</v>
      </c>
      <c r="K11" s="56" t="s">
        <v>2562</v>
      </c>
      <c r="L11" s="56" t="s">
        <v>2562</v>
      </c>
      <c r="M11" s="56" t="s">
        <v>2562</v>
      </c>
      <c r="N11" s="56" t="s">
        <v>2562</v>
      </c>
      <c r="O11" s="56" t="s">
        <v>2562</v>
      </c>
      <c r="P11" s="22">
        <v>94842.03443</v>
      </c>
      <c r="Q11" s="56" t="s">
        <v>2562</v>
      </c>
      <c r="R11" s="20">
        <v>1</v>
      </c>
      <c r="S11" s="63">
        <v>1.2640338605999999E-2</v>
      </c>
    </row>
    <row r="12" spans="2:19" ht="12.75" customHeight="1" x14ac:dyDescent="0.2">
      <c r="B12" s="59" t="s">
        <v>1752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22">
        <v>1.8404963768410001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22">
        <v>94842.03443</v>
      </c>
      <c r="Q12" s="56" t="s">
        <v>2562</v>
      </c>
      <c r="R12" s="20">
        <v>1</v>
      </c>
      <c r="S12" s="63">
        <v>1.2640338605999999E-2</v>
      </c>
    </row>
    <row r="13" spans="2:19" ht="12.75" customHeight="1" x14ac:dyDescent="0.2">
      <c r="B13" s="59" t="s">
        <v>1753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22">
        <v>2.7263395231860001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22">
        <v>38148.749360000002</v>
      </c>
      <c r="Q13" s="56" t="s">
        <v>2562</v>
      </c>
      <c r="R13" s="20">
        <v>0.40223461663600002</v>
      </c>
      <c r="S13" s="63">
        <v>5.0843817529999998E-3</v>
      </c>
    </row>
    <row r="14" spans="2:19" ht="12.75" customHeight="1" x14ac:dyDescent="0.2">
      <c r="B14" s="60" t="s">
        <v>1754</v>
      </c>
      <c r="C14" s="14" t="s">
        <v>1755</v>
      </c>
      <c r="D14" s="14" t="s">
        <v>1739</v>
      </c>
      <c r="E14" s="21">
        <v>1150</v>
      </c>
      <c r="F14" s="14" t="s">
        <v>720</v>
      </c>
      <c r="G14" s="14" t="s">
        <v>95</v>
      </c>
      <c r="H14" s="14" t="s">
        <v>96</v>
      </c>
      <c r="I14" s="27">
        <v>44951</v>
      </c>
      <c r="J14" s="23">
        <v>6.12</v>
      </c>
      <c r="K14" s="14" t="s">
        <v>49</v>
      </c>
      <c r="L14" s="13">
        <v>4.9000000000000002E-2</v>
      </c>
      <c r="M14" s="13">
        <v>2.6599999999999999E-2</v>
      </c>
      <c r="N14" s="23">
        <v>1606428.72</v>
      </c>
      <c r="O14" s="23">
        <v>153.22999999999999</v>
      </c>
      <c r="P14" s="23">
        <v>2461.5307299999999</v>
      </c>
      <c r="Q14" s="13">
        <v>1.0701019859999999E-3</v>
      </c>
      <c r="R14" s="13">
        <v>2.5954005993E-2</v>
      </c>
      <c r="S14" s="64">
        <v>3.2806742300000002E-4</v>
      </c>
    </row>
    <row r="15" spans="2:19" ht="12.75" customHeight="1" x14ac:dyDescent="0.2">
      <c r="B15" s="60" t="s">
        <v>1756</v>
      </c>
      <c r="C15" s="14" t="s">
        <v>1757</v>
      </c>
      <c r="D15" s="14" t="s">
        <v>1739</v>
      </c>
      <c r="E15" s="21">
        <v>1150</v>
      </c>
      <c r="F15" s="14" t="s">
        <v>1758</v>
      </c>
      <c r="G15" s="14" t="s">
        <v>95</v>
      </c>
      <c r="H15" s="14" t="s">
        <v>96</v>
      </c>
      <c r="I15" s="27">
        <v>44930</v>
      </c>
      <c r="J15" s="23">
        <v>9.7899999999999991</v>
      </c>
      <c r="K15" s="14" t="s">
        <v>49</v>
      </c>
      <c r="L15" s="13">
        <v>4.1000000000000002E-2</v>
      </c>
      <c r="M15" s="13">
        <v>2.8299999999999999E-2</v>
      </c>
      <c r="N15" s="23">
        <v>7759615.7800000003</v>
      </c>
      <c r="O15" s="23">
        <v>132.19</v>
      </c>
      <c r="P15" s="23">
        <v>10257.436100000001</v>
      </c>
      <c r="Q15" s="13">
        <v>2.1368799190000002E-3</v>
      </c>
      <c r="R15" s="13">
        <v>0.108152847644</v>
      </c>
      <c r="S15" s="64">
        <v>1.367088615E-3</v>
      </c>
    </row>
    <row r="16" spans="2:19" ht="12.75" customHeight="1" x14ac:dyDescent="0.2">
      <c r="B16" s="60" t="s">
        <v>1759</v>
      </c>
      <c r="C16" s="14" t="s">
        <v>1760</v>
      </c>
      <c r="D16" s="14" t="s">
        <v>1739</v>
      </c>
      <c r="E16" s="21">
        <v>1315</v>
      </c>
      <c r="F16" s="14" t="s">
        <v>691</v>
      </c>
      <c r="G16" s="14" t="s">
        <v>279</v>
      </c>
      <c r="H16" s="14" t="s">
        <v>280</v>
      </c>
      <c r="I16" s="27">
        <v>44320</v>
      </c>
      <c r="J16" s="23">
        <v>5.29</v>
      </c>
      <c r="K16" s="14" t="s">
        <v>49</v>
      </c>
      <c r="L16" s="13">
        <v>2.1399999999999999E-2</v>
      </c>
      <c r="M16" s="13">
        <v>2.1499999999999998E-2</v>
      </c>
      <c r="N16" s="23">
        <v>4272390.84</v>
      </c>
      <c r="O16" s="23">
        <v>113.7</v>
      </c>
      <c r="P16" s="23">
        <v>4857.7083899999998</v>
      </c>
      <c r="Q16" s="13">
        <v>1.0955269383E-2</v>
      </c>
      <c r="R16" s="13">
        <v>5.1218939146000002E-2</v>
      </c>
      <c r="S16" s="64">
        <v>6.4742473299999996E-4</v>
      </c>
    </row>
    <row r="17" spans="2:19" ht="12.75" customHeight="1" x14ac:dyDescent="0.2">
      <c r="B17" s="60" t="s">
        <v>1761</v>
      </c>
      <c r="C17" s="14" t="s">
        <v>1762</v>
      </c>
      <c r="D17" s="14" t="s">
        <v>1739</v>
      </c>
      <c r="E17" s="21">
        <v>2388</v>
      </c>
      <c r="F17" s="14" t="s">
        <v>1758</v>
      </c>
      <c r="G17" s="14" t="s">
        <v>279</v>
      </c>
      <c r="H17" s="14" t="s">
        <v>280</v>
      </c>
      <c r="I17" s="27">
        <v>44741</v>
      </c>
      <c r="J17" s="23">
        <v>4.5999999999999996</v>
      </c>
      <c r="K17" s="14" t="s">
        <v>49</v>
      </c>
      <c r="L17" s="13">
        <v>1.55E-2</v>
      </c>
      <c r="M17" s="13">
        <v>2.7099999999999999E-2</v>
      </c>
      <c r="N17" s="23">
        <v>15409000</v>
      </c>
      <c r="O17" s="23">
        <v>100.13</v>
      </c>
      <c r="P17" s="23">
        <v>15429.0317</v>
      </c>
      <c r="Q17" s="13">
        <v>2.7033333332999999E-2</v>
      </c>
      <c r="R17" s="13">
        <v>0.162681365838</v>
      </c>
      <c r="S17" s="64">
        <v>2.056347549E-3</v>
      </c>
    </row>
    <row r="18" spans="2:19" ht="12.75" customHeight="1" x14ac:dyDescent="0.2">
      <c r="B18" s="60" t="s">
        <v>1763</v>
      </c>
      <c r="C18" s="14" t="s">
        <v>1764</v>
      </c>
      <c r="D18" s="14" t="s">
        <v>1739</v>
      </c>
      <c r="E18" s="21">
        <v>1809</v>
      </c>
      <c r="F18" s="14" t="s">
        <v>720</v>
      </c>
      <c r="G18" s="14" t="s">
        <v>279</v>
      </c>
      <c r="H18" s="14" t="s">
        <v>280</v>
      </c>
      <c r="I18" s="27">
        <v>44060</v>
      </c>
      <c r="J18" s="23">
        <v>7.93</v>
      </c>
      <c r="K18" s="14" t="s">
        <v>49</v>
      </c>
      <c r="L18" s="13">
        <v>8.3000000000000001E-3</v>
      </c>
      <c r="M18" s="13">
        <v>2.6700000000000002E-2</v>
      </c>
      <c r="N18" s="23">
        <v>2548379.35</v>
      </c>
      <c r="O18" s="23">
        <v>96.33</v>
      </c>
      <c r="P18" s="23">
        <v>2454.85383</v>
      </c>
      <c r="Q18" s="13">
        <v>7.7097457189999998E-3</v>
      </c>
      <c r="R18" s="13">
        <v>2.5883605774E-2</v>
      </c>
      <c r="S18" s="64">
        <v>3.2717754100000001E-4</v>
      </c>
    </row>
    <row r="19" spans="2:19" ht="12.75" customHeight="1" x14ac:dyDescent="0.2">
      <c r="B19" s="60" t="s">
        <v>1765</v>
      </c>
      <c r="C19" s="14" t="s">
        <v>1766</v>
      </c>
      <c r="D19" s="14" t="s">
        <v>1739</v>
      </c>
      <c r="E19" s="21">
        <v>1418</v>
      </c>
      <c r="F19" s="14" t="s">
        <v>720</v>
      </c>
      <c r="G19" s="14" t="s">
        <v>311</v>
      </c>
      <c r="H19" s="14" t="s">
        <v>280</v>
      </c>
      <c r="I19" s="27">
        <v>44951</v>
      </c>
      <c r="J19" s="23">
        <v>1.65</v>
      </c>
      <c r="K19" s="14" t="s">
        <v>49</v>
      </c>
      <c r="L19" s="13">
        <v>5.6000000000000001E-2</v>
      </c>
      <c r="M19" s="13">
        <v>2.35E-2</v>
      </c>
      <c r="N19" s="23">
        <v>1571052.02</v>
      </c>
      <c r="O19" s="23">
        <v>141.88</v>
      </c>
      <c r="P19" s="23">
        <v>2229.0086099999999</v>
      </c>
      <c r="Q19" s="13">
        <v>4.1425734919999999E-3</v>
      </c>
      <c r="R19" s="13">
        <v>2.3502328090999999E-2</v>
      </c>
      <c r="S19" s="64">
        <v>2.9707738500000001E-4</v>
      </c>
    </row>
    <row r="20" spans="2:19" ht="12.75" customHeight="1" x14ac:dyDescent="0.2">
      <c r="B20" s="60" t="s">
        <v>1767</v>
      </c>
      <c r="C20" s="14" t="s">
        <v>1768</v>
      </c>
      <c r="D20" s="14" t="s">
        <v>1739</v>
      </c>
      <c r="E20" s="21">
        <v>2422</v>
      </c>
      <c r="F20" s="14" t="s">
        <v>691</v>
      </c>
      <c r="G20" s="14" t="s">
        <v>439</v>
      </c>
      <c r="H20" s="14" t="s">
        <v>96</v>
      </c>
      <c r="I20" s="27">
        <v>45154</v>
      </c>
      <c r="J20" s="23">
        <v>3.46</v>
      </c>
      <c r="K20" s="14" t="s">
        <v>49</v>
      </c>
      <c r="L20" s="13">
        <v>3.6400000000000002E-2</v>
      </c>
      <c r="M20" s="13">
        <v>3.2399999999999998E-2</v>
      </c>
      <c r="N20" s="23">
        <v>450000</v>
      </c>
      <c r="O20" s="23">
        <v>102.04</v>
      </c>
      <c r="P20" s="23">
        <v>459.18</v>
      </c>
      <c r="Q20" s="13">
        <v>9.1048514600000001E-4</v>
      </c>
      <c r="R20" s="13">
        <v>4.8415241480000001E-3</v>
      </c>
      <c r="S20" s="64">
        <v>6.1198504608897398E-5</v>
      </c>
    </row>
    <row r="21" spans="2:19" ht="12.75" customHeight="1" x14ac:dyDescent="0.2">
      <c r="B21" s="59" t="s">
        <v>1769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56" t="s">
        <v>2562</v>
      </c>
      <c r="J21" s="22">
        <v>1.2449893530409999</v>
      </c>
      <c r="K21" s="56" t="s">
        <v>2562</v>
      </c>
      <c r="L21" s="56" t="s">
        <v>2562</v>
      </c>
      <c r="M21" s="56" t="s">
        <v>2562</v>
      </c>
      <c r="N21" s="56" t="s">
        <v>2562</v>
      </c>
      <c r="O21" s="56" t="s">
        <v>2562</v>
      </c>
      <c r="P21" s="22">
        <v>56693.285069999998</v>
      </c>
      <c r="Q21" s="56" t="s">
        <v>2562</v>
      </c>
      <c r="R21" s="20">
        <v>0.597765383363</v>
      </c>
      <c r="S21" s="63">
        <v>7.555956852E-3</v>
      </c>
    </row>
    <row r="22" spans="2:19" ht="12.75" customHeight="1" x14ac:dyDescent="0.2">
      <c r="B22" s="60" t="s">
        <v>1770</v>
      </c>
      <c r="C22" s="14" t="s">
        <v>1771</v>
      </c>
      <c r="D22" s="14" t="s">
        <v>1739</v>
      </c>
      <c r="E22" s="21">
        <v>1315</v>
      </c>
      <c r="F22" s="14" t="s">
        <v>691</v>
      </c>
      <c r="G22" s="14" t="s">
        <v>279</v>
      </c>
      <c r="H22" s="14" t="s">
        <v>280</v>
      </c>
      <c r="I22" s="27">
        <v>44320</v>
      </c>
      <c r="J22" s="23">
        <v>4.8899999999999997</v>
      </c>
      <c r="K22" s="14" t="s">
        <v>49</v>
      </c>
      <c r="L22" s="13">
        <v>3.7400000000000003E-2</v>
      </c>
      <c r="M22" s="13">
        <v>4.9200000000000001E-2</v>
      </c>
      <c r="N22" s="23">
        <v>9038354.4100000001</v>
      </c>
      <c r="O22" s="23">
        <v>95.74</v>
      </c>
      <c r="P22" s="23">
        <v>8653.3205099999996</v>
      </c>
      <c r="Q22" s="13">
        <v>1.4525720039E-2</v>
      </c>
      <c r="R22" s="13">
        <v>9.1239296605000006E-2</v>
      </c>
      <c r="S22" s="64">
        <v>1.1532956029999999E-3</v>
      </c>
    </row>
    <row r="23" spans="2:19" ht="12.75" customHeight="1" x14ac:dyDescent="0.2">
      <c r="B23" s="60" t="s">
        <v>1772</v>
      </c>
      <c r="C23" s="14" t="s">
        <v>1773</v>
      </c>
      <c r="D23" s="14" t="s">
        <v>1739</v>
      </c>
      <c r="E23" s="21">
        <v>1315</v>
      </c>
      <c r="F23" s="14" t="s">
        <v>691</v>
      </c>
      <c r="G23" s="14" t="s">
        <v>279</v>
      </c>
      <c r="H23" s="14" t="s">
        <v>280</v>
      </c>
      <c r="I23" s="27">
        <v>44320</v>
      </c>
      <c r="J23" s="23">
        <v>1.17</v>
      </c>
      <c r="K23" s="14" t="s">
        <v>49</v>
      </c>
      <c r="L23" s="13">
        <v>2.5000000000000001E-2</v>
      </c>
      <c r="M23" s="13">
        <v>4.41E-2</v>
      </c>
      <c r="N23" s="23">
        <v>10197143.67</v>
      </c>
      <c r="O23" s="23">
        <v>98.59</v>
      </c>
      <c r="P23" s="23">
        <v>10053.363939999999</v>
      </c>
      <c r="Q23" s="13">
        <v>2.4990209659E-2</v>
      </c>
      <c r="R23" s="13">
        <v>0.106001141797</v>
      </c>
      <c r="S23" s="64">
        <v>1.3398903240000001E-3</v>
      </c>
    </row>
    <row r="24" spans="2:19" ht="12.75" customHeight="1" x14ac:dyDescent="0.2">
      <c r="B24" s="60" t="s">
        <v>1774</v>
      </c>
      <c r="C24" s="14" t="s">
        <v>1775</v>
      </c>
      <c r="D24" s="14" t="s">
        <v>1739</v>
      </c>
      <c r="E24" s="21">
        <v>1666</v>
      </c>
      <c r="F24" s="14" t="s">
        <v>1776</v>
      </c>
      <c r="G24" s="14" t="s">
        <v>715</v>
      </c>
      <c r="H24" s="14" t="s">
        <v>280</v>
      </c>
      <c r="I24" s="27">
        <v>44039</v>
      </c>
      <c r="J24" s="23">
        <v>2.2400000000000002</v>
      </c>
      <c r="K24" s="14" t="s">
        <v>49</v>
      </c>
      <c r="L24" s="13">
        <v>3.1E-2</v>
      </c>
      <c r="M24" s="13">
        <v>4.7500000000000001E-2</v>
      </c>
      <c r="N24" s="23">
        <v>1464710.82</v>
      </c>
      <c r="O24" s="23">
        <v>96.57</v>
      </c>
      <c r="P24" s="23">
        <v>1414.4712400000001</v>
      </c>
      <c r="Q24" s="13">
        <v>2.0772180289999999E-3</v>
      </c>
      <c r="R24" s="13">
        <v>1.4913969827999999E-2</v>
      </c>
      <c r="S24" s="64">
        <v>1.8851762800000001E-4</v>
      </c>
    </row>
    <row r="25" spans="2:19" ht="12.75" customHeight="1" x14ac:dyDescent="0.2">
      <c r="B25" s="60" t="s">
        <v>1777</v>
      </c>
      <c r="C25" s="14" t="s">
        <v>1778</v>
      </c>
      <c r="D25" s="14" t="s">
        <v>1739</v>
      </c>
      <c r="E25" s="21">
        <v>2250</v>
      </c>
      <c r="F25" s="14" t="s">
        <v>1779</v>
      </c>
      <c r="G25" s="14" t="s">
        <v>439</v>
      </c>
      <c r="H25" s="14" t="s">
        <v>96</v>
      </c>
      <c r="I25" s="27">
        <v>44013</v>
      </c>
      <c r="J25" s="23">
        <v>3.52</v>
      </c>
      <c r="K25" s="14" t="s">
        <v>49</v>
      </c>
      <c r="L25" s="13">
        <v>3.3500000000000002E-2</v>
      </c>
      <c r="M25" s="13">
        <v>6.2399999999999997E-2</v>
      </c>
      <c r="N25" s="23">
        <v>709578.4</v>
      </c>
      <c r="O25" s="23">
        <v>90.79</v>
      </c>
      <c r="P25" s="23">
        <v>644.22622999999999</v>
      </c>
      <c r="Q25" s="13">
        <v>8.8697299999999999E-4</v>
      </c>
      <c r="R25" s="13">
        <v>6.7926234800000001E-3</v>
      </c>
      <c r="S25" s="64">
        <v>8.5861060816733306E-5</v>
      </c>
    </row>
    <row r="26" spans="2:19" ht="12.75" customHeight="1" x14ac:dyDescent="0.2">
      <c r="B26" s="60" t="s">
        <v>1780</v>
      </c>
      <c r="C26" s="14" t="s">
        <v>1781</v>
      </c>
      <c r="D26" s="14" t="s">
        <v>1739</v>
      </c>
      <c r="E26" s="21">
        <v>2419</v>
      </c>
      <c r="F26" s="14" t="s">
        <v>1025</v>
      </c>
      <c r="G26" s="14" t="s">
        <v>478</v>
      </c>
      <c r="H26" s="14" t="s">
        <v>280</v>
      </c>
      <c r="I26" s="27">
        <v>45096</v>
      </c>
      <c r="J26" s="23">
        <v>1.18</v>
      </c>
      <c r="K26" s="14" t="s">
        <v>49</v>
      </c>
      <c r="L26" s="13">
        <v>7.2499999999999995E-2</v>
      </c>
      <c r="M26" s="13">
        <v>7.6499999999999999E-2</v>
      </c>
      <c r="N26" s="23">
        <v>2162161.56</v>
      </c>
      <c r="O26" s="23">
        <v>98.53</v>
      </c>
      <c r="P26" s="23">
        <v>2130.37779</v>
      </c>
      <c r="Q26" s="13">
        <v>3.0144927851000002E-2</v>
      </c>
      <c r="R26" s="13">
        <v>2.2462379711E-2</v>
      </c>
      <c r="S26" s="64">
        <v>2.8393208500000002E-4</v>
      </c>
    </row>
    <row r="27" spans="2:19" ht="12.75" customHeight="1" x14ac:dyDescent="0.2">
      <c r="B27" s="60" t="s">
        <v>1782</v>
      </c>
      <c r="C27" s="14" t="s">
        <v>1783</v>
      </c>
      <c r="D27" s="14" t="s">
        <v>1739</v>
      </c>
      <c r="E27" s="21">
        <v>318</v>
      </c>
      <c r="F27" s="14" t="s">
        <v>1784</v>
      </c>
      <c r="G27" s="14" t="s">
        <v>498</v>
      </c>
      <c r="H27" s="14" t="s">
        <v>280</v>
      </c>
      <c r="I27" s="27">
        <v>44256</v>
      </c>
      <c r="J27" s="23">
        <v>1.97</v>
      </c>
      <c r="K27" s="14" t="s">
        <v>49</v>
      </c>
      <c r="L27" s="13">
        <v>2.1000000000000001E-2</v>
      </c>
      <c r="M27" s="13">
        <v>6.3500000000000001E-2</v>
      </c>
      <c r="N27" s="23">
        <v>2882858.3</v>
      </c>
      <c r="O27" s="23">
        <v>93.83</v>
      </c>
      <c r="P27" s="23">
        <v>2704.98594</v>
      </c>
      <c r="Q27" s="13">
        <v>4.5927696247000001E-2</v>
      </c>
      <c r="R27" s="13">
        <v>2.8520960734000001E-2</v>
      </c>
      <c r="S27" s="64">
        <v>3.6051460100000002E-4</v>
      </c>
    </row>
    <row r="28" spans="2:19" ht="12.75" customHeight="1" x14ac:dyDescent="0.2">
      <c r="B28" s="60" t="s">
        <v>1785</v>
      </c>
      <c r="C28" s="14" t="s">
        <v>1786</v>
      </c>
      <c r="D28" s="14" t="s">
        <v>1739</v>
      </c>
      <c r="E28" s="21">
        <v>1763</v>
      </c>
      <c r="F28" s="14" t="s">
        <v>1025</v>
      </c>
      <c r="G28" s="14" t="s">
        <v>498</v>
      </c>
      <c r="H28" s="14" t="s">
        <v>280</v>
      </c>
      <c r="I28" s="27">
        <v>45124</v>
      </c>
      <c r="J28" s="23">
        <v>4.1399999999999997</v>
      </c>
      <c r="K28" s="14" t="s">
        <v>49</v>
      </c>
      <c r="L28" s="13">
        <v>7.3099999999999998E-2</v>
      </c>
      <c r="M28" s="13">
        <v>7.3700000000000002E-2</v>
      </c>
      <c r="N28" s="23">
        <v>200</v>
      </c>
      <c r="O28" s="23">
        <v>5156460</v>
      </c>
      <c r="P28" s="23">
        <v>10312.92</v>
      </c>
      <c r="Q28" s="13">
        <v>0.04</v>
      </c>
      <c r="R28" s="13">
        <v>0.108737861455</v>
      </c>
      <c r="S28" s="64">
        <v>1.3744833880000001E-3</v>
      </c>
    </row>
    <row r="29" spans="2:19" ht="12.75" customHeight="1" x14ac:dyDescent="0.2">
      <c r="B29" s="60" t="s">
        <v>1787</v>
      </c>
      <c r="C29" s="14" t="s">
        <v>1788</v>
      </c>
      <c r="D29" s="14" t="s">
        <v>1739</v>
      </c>
      <c r="E29" s="21">
        <v>1700</v>
      </c>
      <c r="F29" s="14" t="s">
        <v>1025</v>
      </c>
      <c r="G29" s="14" t="s">
        <v>541</v>
      </c>
      <c r="H29" s="14" t="s">
        <v>280</v>
      </c>
      <c r="I29" s="27">
        <v>43850</v>
      </c>
      <c r="J29" s="23">
        <v>1.37</v>
      </c>
      <c r="K29" s="14" t="s">
        <v>49</v>
      </c>
      <c r="L29" s="13">
        <v>4.1000000000000002E-2</v>
      </c>
      <c r="M29" s="13">
        <v>6.5799999999999997E-2</v>
      </c>
      <c r="N29" s="23">
        <v>125140.08</v>
      </c>
      <c r="O29" s="23">
        <v>98</v>
      </c>
      <c r="P29" s="23">
        <v>122.63728</v>
      </c>
      <c r="Q29" s="13">
        <v>2.3076923E-4</v>
      </c>
      <c r="R29" s="13">
        <v>1.293068845E-3</v>
      </c>
      <c r="S29" s="64">
        <v>1.6344828052839101E-5</v>
      </c>
    </row>
    <row r="30" spans="2:19" ht="12.75" customHeight="1" x14ac:dyDescent="0.2">
      <c r="B30" s="60" t="s">
        <v>1789</v>
      </c>
      <c r="C30" s="14" t="s">
        <v>1790</v>
      </c>
      <c r="D30" s="14" t="s">
        <v>1739</v>
      </c>
      <c r="E30" s="21">
        <v>1089</v>
      </c>
      <c r="F30" s="14" t="s">
        <v>1784</v>
      </c>
      <c r="G30" s="14" t="s">
        <v>541</v>
      </c>
      <c r="H30" s="14" t="s">
        <v>280</v>
      </c>
      <c r="I30" s="27">
        <v>43941</v>
      </c>
      <c r="J30" s="23">
        <v>2.77</v>
      </c>
      <c r="K30" s="14" t="s">
        <v>49</v>
      </c>
      <c r="L30" s="13">
        <v>4.5999999999999999E-2</v>
      </c>
      <c r="M30" s="13">
        <v>6.3700000000000007E-2</v>
      </c>
      <c r="N30" s="23">
        <v>263414.64</v>
      </c>
      <c r="O30" s="23">
        <v>95.56</v>
      </c>
      <c r="P30" s="23">
        <v>251.71903</v>
      </c>
      <c r="Q30" s="13">
        <v>5.9830743299999997E-4</v>
      </c>
      <c r="R30" s="13">
        <v>2.6540872039999999E-3</v>
      </c>
      <c r="S30" s="64">
        <v>3.3548560951265701E-5</v>
      </c>
    </row>
    <row r="31" spans="2:19" ht="12.75" customHeight="1" x14ac:dyDescent="0.2">
      <c r="B31" s="60" t="s">
        <v>1791</v>
      </c>
      <c r="C31" s="14" t="s">
        <v>1792</v>
      </c>
      <c r="D31" s="14" t="s">
        <v>1739</v>
      </c>
      <c r="E31" s="21">
        <v>1721</v>
      </c>
      <c r="F31" s="14" t="s">
        <v>516</v>
      </c>
      <c r="G31" s="14" t="s">
        <v>557</v>
      </c>
      <c r="H31" s="14" t="s">
        <v>96</v>
      </c>
      <c r="I31" s="27">
        <v>44517</v>
      </c>
      <c r="J31" s="23">
        <v>2.82</v>
      </c>
      <c r="K31" s="14" t="s">
        <v>49</v>
      </c>
      <c r="L31" s="13">
        <v>2.86E-2</v>
      </c>
      <c r="M31" s="13">
        <v>6.6299999999999998E-2</v>
      </c>
      <c r="N31" s="23">
        <v>4642857.7</v>
      </c>
      <c r="O31" s="23">
        <v>90.22</v>
      </c>
      <c r="P31" s="23">
        <v>4188.78622</v>
      </c>
      <c r="Q31" s="13">
        <v>4.0612816410000002E-2</v>
      </c>
      <c r="R31" s="13">
        <v>4.4165925427E-2</v>
      </c>
      <c r="S31" s="64">
        <v>5.5827225200000003E-4</v>
      </c>
    </row>
    <row r="32" spans="2:19" ht="12.75" customHeight="1" x14ac:dyDescent="0.2">
      <c r="B32" s="60" t="s">
        <v>1793</v>
      </c>
      <c r="C32" s="14" t="s">
        <v>1794</v>
      </c>
      <c r="D32" s="14" t="s">
        <v>1739</v>
      </c>
      <c r="E32" s="21">
        <v>608</v>
      </c>
      <c r="F32" s="14" t="s">
        <v>1784</v>
      </c>
      <c r="G32" s="14" t="s">
        <v>541</v>
      </c>
      <c r="H32" s="14" t="s">
        <v>280</v>
      </c>
      <c r="I32" s="27">
        <v>43934</v>
      </c>
      <c r="J32" s="23">
        <v>2.65</v>
      </c>
      <c r="K32" s="14" t="s">
        <v>49</v>
      </c>
      <c r="L32" s="13">
        <v>4.4699999999999997E-2</v>
      </c>
      <c r="M32" s="13">
        <v>7.0999999999999994E-2</v>
      </c>
      <c r="N32" s="23">
        <v>3800889.1</v>
      </c>
      <c r="O32" s="23">
        <v>93.71</v>
      </c>
      <c r="P32" s="23">
        <v>3561.8131800000001</v>
      </c>
      <c r="Q32" s="13">
        <v>7.8791227689999997E-3</v>
      </c>
      <c r="R32" s="13">
        <v>3.7555216959999999E-2</v>
      </c>
      <c r="S32" s="64">
        <v>4.7471065800000001E-4</v>
      </c>
    </row>
    <row r="33" spans="2:19" ht="12.75" customHeight="1" x14ac:dyDescent="0.2">
      <c r="B33" s="60" t="s">
        <v>1795</v>
      </c>
      <c r="C33" s="14" t="s">
        <v>1796</v>
      </c>
      <c r="D33" s="14" t="s">
        <v>1739</v>
      </c>
      <c r="E33" s="21">
        <v>209</v>
      </c>
      <c r="F33" s="14" t="s">
        <v>1025</v>
      </c>
      <c r="G33" s="14" t="s">
        <v>938</v>
      </c>
      <c r="H33" s="14" t="s">
        <v>280</v>
      </c>
      <c r="I33" s="27">
        <v>45069</v>
      </c>
      <c r="J33" s="23">
        <v>3.51</v>
      </c>
      <c r="K33" s="14" t="s">
        <v>49</v>
      </c>
      <c r="L33" s="13">
        <v>7.7499999999999999E-2</v>
      </c>
      <c r="M33" s="13">
        <v>8.8200000000000001E-2</v>
      </c>
      <c r="N33" s="23">
        <v>2250000</v>
      </c>
      <c r="O33" s="23">
        <v>97.04</v>
      </c>
      <c r="P33" s="23">
        <v>2183.4</v>
      </c>
      <c r="Q33" s="13">
        <v>6.4285714285000004E-2</v>
      </c>
      <c r="R33" s="13">
        <v>2.3021437836999999E-2</v>
      </c>
      <c r="S33" s="64">
        <v>2.9099876900000001E-4</v>
      </c>
    </row>
    <row r="34" spans="2:19" ht="12.75" customHeight="1" x14ac:dyDescent="0.2">
      <c r="B34" s="60" t="s">
        <v>1797</v>
      </c>
      <c r="C34" s="14" t="s">
        <v>1798</v>
      </c>
      <c r="D34" s="14" t="s">
        <v>1739</v>
      </c>
      <c r="E34" s="21">
        <v>604</v>
      </c>
      <c r="F34" s="14" t="s">
        <v>1025</v>
      </c>
      <c r="G34" s="14" t="s">
        <v>237</v>
      </c>
      <c r="H34" s="14" t="s">
        <v>238</v>
      </c>
      <c r="I34" s="27">
        <v>45146</v>
      </c>
      <c r="J34" s="23">
        <v>2.73</v>
      </c>
      <c r="K34" s="14" t="s">
        <v>49</v>
      </c>
      <c r="L34" s="13">
        <v>9.35E-2</v>
      </c>
      <c r="M34" s="13">
        <v>6.13E-2</v>
      </c>
      <c r="N34" s="23">
        <v>7552404.0099999998</v>
      </c>
      <c r="O34" s="23">
        <v>100</v>
      </c>
      <c r="P34" s="23">
        <v>7552.4040100000002</v>
      </c>
      <c r="Q34" s="13">
        <v>1.8000000023E-2</v>
      </c>
      <c r="R34" s="13">
        <v>7.9631400310000003E-2</v>
      </c>
      <c r="S34" s="64">
        <v>1.0065678629999999E-3</v>
      </c>
    </row>
    <row r="35" spans="2:19" ht="12.75" customHeight="1" x14ac:dyDescent="0.2">
      <c r="B35" s="60" t="s">
        <v>1799</v>
      </c>
      <c r="C35" s="14" t="s">
        <v>1800</v>
      </c>
      <c r="D35" s="14" t="s">
        <v>1739</v>
      </c>
      <c r="E35" s="21">
        <v>599</v>
      </c>
      <c r="F35" s="14" t="s">
        <v>523</v>
      </c>
      <c r="G35" s="14" t="s">
        <v>237</v>
      </c>
      <c r="H35" s="14" t="s">
        <v>238</v>
      </c>
      <c r="I35" s="27">
        <v>44426</v>
      </c>
      <c r="J35" s="23">
        <v>0.16</v>
      </c>
      <c r="K35" s="14" t="s">
        <v>49</v>
      </c>
      <c r="L35" s="13">
        <v>4.1500000000000002E-2</v>
      </c>
      <c r="M35" s="13">
        <v>0.1167</v>
      </c>
      <c r="N35" s="23">
        <v>2911000</v>
      </c>
      <c r="O35" s="23">
        <v>100.27</v>
      </c>
      <c r="P35" s="23">
        <v>2918.8597</v>
      </c>
      <c r="Q35" s="13">
        <v>7.2775000000000006E-2</v>
      </c>
      <c r="R35" s="13">
        <v>3.0776013162000002E-2</v>
      </c>
      <c r="S35" s="64">
        <v>3.8901922700000001E-4</v>
      </c>
    </row>
    <row r="36" spans="2:19" ht="12.75" customHeight="1" x14ac:dyDescent="0.2">
      <c r="B36" s="59" t="s">
        <v>1801</v>
      </c>
      <c r="C36" s="56" t="s">
        <v>2562</v>
      </c>
      <c r="D36" s="56" t="s">
        <v>2562</v>
      </c>
      <c r="E36" s="56" t="s">
        <v>2562</v>
      </c>
      <c r="F36" s="56" t="s">
        <v>2562</v>
      </c>
      <c r="G36" s="56" t="s">
        <v>2562</v>
      </c>
      <c r="H36" s="56" t="s">
        <v>2562</v>
      </c>
      <c r="I36" s="56" t="s">
        <v>2562</v>
      </c>
      <c r="J36" s="56" t="s">
        <v>2562</v>
      </c>
      <c r="K36" s="56" t="s">
        <v>2562</v>
      </c>
      <c r="L36" s="56" t="s">
        <v>2562</v>
      </c>
      <c r="M36" s="56" t="s">
        <v>2562</v>
      </c>
      <c r="N36" s="56" t="s">
        <v>2562</v>
      </c>
      <c r="O36" s="56" t="s">
        <v>2562</v>
      </c>
      <c r="P36" s="56" t="s">
        <v>2562</v>
      </c>
      <c r="Q36" s="56" t="s">
        <v>2562</v>
      </c>
      <c r="R36" s="56" t="s">
        <v>2562</v>
      </c>
      <c r="S36" s="70" t="s">
        <v>2562</v>
      </c>
    </row>
    <row r="37" spans="2:19" ht="12.75" customHeight="1" x14ac:dyDescent="0.2">
      <c r="B37" s="59" t="s">
        <v>1802</v>
      </c>
      <c r="C37" s="56" t="s">
        <v>2562</v>
      </c>
      <c r="D37" s="56" t="s">
        <v>2562</v>
      </c>
      <c r="E37" s="56" t="s">
        <v>2562</v>
      </c>
      <c r="F37" s="56" t="s">
        <v>2562</v>
      </c>
      <c r="G37" s="56" t="s">
        <v>2562</v>
      </c>
      <c r="H37" s="56" t="s">
        <v>2562</v>
      </c>
      <c r="I37" s="56" t="s">
        <v>2562</v>
      </c>
      <c r="J37" s="56" t="s">
        <v>2562</v>
      </c>
      <c r="K37" s="56" t="s">
        <v>2562</v>
      </c>
      <c r="L37" s="56" t="s">
        <v>2562</v>
      </c>
      <c r="M37" s="56" t="s">
        <v>2562</v>
      </c>
      <c r="N37" s="56" t="s">
        <v>2562</v>
      </c>
      <c r="O37" s="56" t="s">
        <v>2562</v>
      </c>
      <c r="P37" s="56" t="s">
        <v>2562</v>
      </c>
      <c r="Q37" s="56" t="s">
        <v>2562</v>
      </c>
      <c r="R37" s="56" t="s">
        <v>2562</v>
      </c>
      <c r="S37" s="70" t="s">
        <v>2562</v>
      </c>
    </row>
    <row r="38" spans="2:19" ht="12.75" customHeight="1" x14ac:dyDescent="0.2">
      <c r="B38" s="59" t="s">
        <v>1803</v>
      </c>
      <c r="C38" s="56" t="s">
        <v>2562</v>
      </c>
      <c r="D38" s="56" t="s">
        <v>2562</v>
      </c>
      <c r="E38" s="56" t="s">
        <v>2562</v>
      </c>
      <c r="F38" s="56" t="s">
        <v>2562</v>
      </c>
      <c r="G38" s="56" t="s">
        <v>2562</v>
      </c>
      <c r="H38" s="56" t="s">
        <v>2562</v>
      </c>
      <c r="I38" s="56" t="s">
        <v>2562</v>
      </c>
      <c r="J38" s="56" t="s">
        <v>2562</v>
      </c>
      <c r="K38" s="56" t="s">
        <v>2562</v>
      </c>
      <c r="L38" s="56" t="s">
        <v>2562</v>
      </c>
      <c r="M38" s="56" t="s">
        <v>2562</v>
      </c>
      <c r="N38" s="56" t="s">
        <v>2562</v>
      </c>
      <c r="O38" s="56" t="s">
        <v>2562</v>
      </c>
      <c r="P38" s="56" t="s">
        <v>2562</v>
      </c>
      <c r="Q38" s="56" t="s">
        <v>2562</v>
      </c>
      <c r="R38" s="56" t="s">
        <v>2562</v>
      </c>
      <c r="S38" s="70" t="s">
        <v>2562</v>
      </c>
    </row>
    <row r="39" spans="2:19" ht="12.75" customHeight="1" thickBot="1" x14ac:dyDescent="0.25">
      <c r="B39" s="59" t="s">
        <v>1804</v>
      </c>
      <c r="C39" s="56" t="s">
        <v>2562</v>
      </c>
      <c r="D39" s="56" t="s">
        <v>2562</v>
      </c>
      <c r="E39" s="56" t="s">
        <v>2562</v>
      </c>
      <c r="F39" s="56" t="s">
        <v>2562</v>
      </c>
      <c r="G39" s="56" t="s">
        <v>2562</v>
      </c>
      <c r="H39" s="56" t="s">
        <v>2562</v>
      </c>
      <c r="I39" s="56" t="s">
        <v>2562</v>
      </c>
      <c r="J39" s="56" t="s">
        <v>2562</v>
      </c>
      <c r="K39" s="56" t="s">
        <v>2562</v>
      </c>
      <c r="L39" s="56" t="s">
        <v>2562</v>
      </c>
      <c r="M39" s="56" t="s">
        <v>2562</v>
      </c>
      <c r="N39" s="56" t="s">
        <v>2562</v>
      </c>
      <c r="O39" s="56" t="s">
        <v>2562</v>
      </c>
      <c r="P39" s="56" t="s">
        <v>2562</v>
      </c>
      <c r="Q39" s="56" t="s">
        <v>2562</v>
      </c>
      <c r="R39" s="56" t="s">
        <v>2562</v>
      </c>
      <c r="S39" s="70" t="s">
        <v>2562</v>
      </c>
    </row>
    <row r="40" spans="2:19" ht="12.75" customHeight="1" x14ac:dyDescent="0.2">
      <c r="B40" s="66" t="s">
        <v>1805</v>
      </c>
      <c r="C40" s="71" t="s">
        <v>2562</v>
      </c>
      <c r="D40" s="71" t="s">
        <v>2562</v>
      </c>
      <c r="E40" s="71" t="s">
        <v>2562</v>
      </c>
      <c r="F40" s="71" t="s">
        <v>2562</v>
      </c>
      <c r="G40" s="71" t="s">
        <v>2562</v>
      </c>
      <c r="H40" s="71" t="s">
        <v>2562</v>
      </c>
      <c r="I40" s="71" t="s">
        <v>2562</v>
      </c>
      <c r="J40" s="71" t="s">
        <v>2562</v>
      </c>
      <c r="K40" s="71" t="s">
        <v>2562</v>
      </c>
      <c r="L40" s="71" t="s">
        <v>2562</v>
      </c>
      <c r="M40" s="71" t="s">
        <v>2562</v>
      </c>
      <c r="N40" s="71" t="s">
        <v>2562</v>
      </c>
      <c r="O40" s="71" t="s">
        <v>2562</v>
      </c>
      <c r="P40" s="71" t="s">
        <v>2562</v>
      </c>
      <c r="Q40" s="71" t="s">
        <v>2562</v>
      </c>
      <c r="R40" s="71" t="s">
        <v>2562</v>
      </c>
      <c r="S40" s="72" t="s">
        <v>2562</v>
      </c>
    </row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I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39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8" width="13.710937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12534</v>
      </c>
    </row>
    <row r="5" spans="2:13" ht="12.75" customHeight="1" x14ac:dyDescent="0.2"/>
    <row r="6" spans="2:13" ht="12.75" customHeight="1" thickBot="1" x14ac:dyDescent="0.25">
      <c r="B6" s="65" t="s">
        <v>1806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</row>
    <row r="7" spans="2:13" ht="12.75" customHeight="1" thickBot="1" x14ac:dyDescent="0.25">
      <c r="B7" s="73" t="s">
        <v>1807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</row>
    <row r="8" spans="2:13" ht="12.75" customHeight="1" x14ac:dyDescent="0.2">
      <c r="B8" s="58" t="s">
        <v>71</v>
      </c>
      <c r="C8" s="4" t="s">
        <v>72</v>
      </c>
      <c r="D8" s="4" t="s">
        <v>223</v>
      </c>
      <c r="E8" s="4" t="s">
        <v>73</v>
      </c>
      <c r="F8" s="4" t="s">
        <v>224</v>
      </c>
      <c r="G8" s="4" t="s">
        <v>76</v>
      </c>
      <c r="H8" s="4" t="s">
        <v>139</v>
      </c>
      <c r="I8" s="4" t="s">
        <v>140</v>
      </c>
      <c r="J8" s="4" t="s">
        <v>9</v>
      </c>
      <c r="K8" s="4" t="s">
        <v>142</v>
      </c>
      <c r="L8" s="4" t="s">
        <v>80</v>
      </c>
      <c r="M8" s="61" t="s">
        <v>226</v>
      </c>
    </row>
    <row r="9" spans="2:13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6" t="s">
        <v>146</v>
      </c>
      <c r="I9" s="6" t="s">
        <v>147</v>
      </c>
      <c r="J9" s="6" t="s">
        <v>11</v>
      </c>
      <c r="K9" s="6" t="s">
        <v>12</v>
      </c>
      <c r="L9" s="6" t="s">
        <v>12</v>
      </c>
      <c r="M9" s="62" t="s">
        <v>12</v>
      </c>
    </row>
    <row r="10" spans="2:13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2" t="s">
        <v>148</v>
      </c>
    </row>
    <row r="11" spans="2:13" ht="12.75" customHeight="1" x14ac:dyDescent="0.2">
      <c r="B11" s="59" t="s">
        <v>1808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22">
        <v>162194.65100000001</v>
      </c>
      <c r="K11" s="56" t="s">
        <v>2562</v>
      </c>
      <c r="L11" s="20">
        <v>1</v>
      </c>
      <c r="M11" s="63">
        <v>2.1616947811999999E-2</v>
      </c>
    </row>
    <row r="12" spans="2:13" ht="12.75" customHeight="1" x14ac:dyDescent="0.2">
      <c r="B12" s="59" t="s">
        <v>1809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22">
        <v>80272.957500000004</v>
      </c>
      <c r="K12" s="56" t="s">
        <v>2562</v>
      </c>
      <c r="L12" s="20">
        <v>0.49491741561800001</v>
      </c>
      <c r="M12" s="63">
        <v>1.0698603944999999E-2</v>
      </c>
    </row>
    <row r="13" spans="2:13" ht="12.75" customHeight="1" x14ac:dyDescent="0.2">
      <c r="B13" s="59" t="s">
        <v>1810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22">
        <v>80272.957500000004</v>
      </c>
      <c r="K13" s="56" t="s">
        <v>2562</v>
      </c>
      <c r="L13" s="20">
        <v>0.49491741561800001</v>
      </c>
      <c r="M13" s="63">
        <v>1.0698603944999999E-2</v>
      </c>
    </row>
    <row r="14" spans="2:13" ht="12.75" customHeight="1" x14ac:dyDescent="0.2">
      <c r="B14" s="60" t="s">
        <v>1811</v>
      </c>
      <c r="C14" s="14" t="s">
        <v>1812</v>
      </c>
      <c r="D14" s="14" t="s">
        <v>1739</v>
      </c>
      <c r="E14" s="21">
        <v>994</v>
      </c>
      <c r="F14" s="14" t="s">
        <v>1813</v>
      </c>
      <c r="G14" s="14" t="s">
        <v>50</v>
      </c>
      <c r="H14" s="23">
        <v>756.48</v>
      </c>
      <c r="I14" s="23">
        <v>193476</v>
      </c>
      <c r="J14" s="23">
        <v>5308.5034800000003</v>
      </c>
      <c r="K14" s="13">
        <v>1.43677716113854E-5</v>
      </c>
      <c r="L14" s="13">
        <v>3.2729214232000002E-2</v>
      </c>
      <c r="M14" s="64">
        <v>7.0750571600000005E-4</v>
      </c>
    </row>
    <row r="15" spans="2:13" ht="12.75" customHeight="1" x14ac:dyDescent="0.2">
      <c r="B15" s="60" t="s">
        <v>1814</v>
      </c>
      <c r="C15" s="14" t="s">
        <v>1815</v>
      </c>
      <c r="D15" s="14" t="s">
        <v>1739</v>
      </c>
      <c r="E15" s="21">
        <v>823</v>
      </c>
      <c r="F15" s="14" t="s">
        <v>1816</v>
      </c>
      <c r="G15" s="14" t="s">
        <v>49</v>
      </c>
      <c r="H15" s="23">
        <v>2200000</v>
      </c>
      <c r="I15" s="23">
        <v>128.3938</v>
      </c>
      <c r="J15" s="23">
        <v>2824.6635999999999</v>
      </c>
      <c r="K15" s="13">
        <v>3.8824099819999998E-3</v>
      </c>
      <c r="L15" s="13">
        <v>1.7415269755000001E-2</v>
      </c>
      <c r="M15" s="64">
        <v>3.7646497700000002E-4</v>
      </c>
    </row>
    <row r="16" spans="2:13" ht="12.75" customHeight="1" x14ac:dyDescent="0.2">
      <c r="B16" s="60" t="s">
        <v>1817</v>
      </c>
      <c r="C16" s="14" t="s">
        <v>1818</v>
      </c>
      <c r="D16" s="14" t="s">
        <v>1739</v>
      </c>
      <c r="E16" s="21">
        <v>994</v>
      </c>
      <c r="F16" s="14" t="s">
        <v>1819</v>
      </c>
      <c r="G16" s="14" t="s">
        <v>50</v>
      </c>
      <c r="H16" s="23">
        <v>25699.72</v>
      </c>
      <c r="I16" s="23">
        <v>4425.12</v>
      </c>
      <c r="J16" s="23">
        <v>4124.7819900000004</v>
      </c>
      <c r="K16" s="13">
        <v>5.1399441000000003E-4</v>
      </c>
      <c r="L16" s="13">
        <v>2.5431060546999999E-2</v>
      </c>
      <c r="M16" s="64">
        <v>5.4974190800000002E-4</v>
      </c>
    </row>
    <row r="17" spans="2:13" ht="12.75" customHeight="1" x14ac:dyDescent="0.2">
      <c r="B17" s="60" t="s">
        <v>1820</v>
      </c>
      <c r="C17" s="14" t="s">
        <v>1821</v>
      </c>
      <c r="D17" s="14" t="s">
        <v>1739</v>
      </c>
      <c r="E17" s="21">
        <v>994</v>
      </c>
      <c r="F17" s="14" t="s">
        <v>1819</v>
      </c>
      <c r="G17" s="14" t="s">
        <v>50</v>
      </c>
      <c r="H17" s="23">
        <v>180555.56</v>
      </c>
      <c r="I17" s="23">
        <v>424</v>
      </c>
      <c r="J17" s="23">
        <v>2776.6700700000001</v>
      </c>
      <c r="K17" s="13">
        <v>5.1971230669999998E-3</v>
      </c>
      <c r="L17" s="13">
        <v>1.7119368935999999E-2</v>
      </c>
      <c r="M17" s="64">
        <v>3.7006850399999997E-4</v>
      </c>
    </row>
    <row r="18" spans="2:13" ht="12.75" customHeight="1" x14ac:dyDescent="0.2">
      <c r="B18" s="60" t="s">
        <v>1822</v>
      </c>
      <c r="C18" s="14" t="s">
        <v>1823</v>
      </c>
      <c r="D18" s="14" t="s">
        <v>1739</v>
      </c>
      <c r="E18" s="21">
        <v>994</v>
      </c>
      <c r="F18" s="14" t="s">
        <v>1824</v>
      </c>
      <c r="G18" s="14" t="s">
        <v>50</v>
      </c>
      <c r="H18" s="23">
        <v>582282.84</v>
      </c>
      <c r="I18" s="23">
        <v>337.77</v>
      </c>
      <c r="J18" s="23">
        <v>7133.4992700000003</v>
      </c>
      <c r="K18" s="13">
        <v>3.986873262E-3</v>
      </c>
      <c r="L18" s="13">
        <v>4.3981100645999999E-2</v>
      </c>
      <c r="M18" s="64">
        <v>9.5073715700000002E-4</v>
      </c>
    </row>
    <row r="19" spans="2:13" ht="12.75" customHeight="1" x14ac:dyDescent="0.2">
      <c r="B19" s="60" t="s">
        <v>1825</v>
      </c>
      <c r="C19" s="14" t="s">
        <v>1826</v>
      </c>
      <c r="D19" s="14" t="s">
        <v>1739</v>
      </c>
      <c r="E19" s="21">
        <v>994</v>
      </c>
      <c r="F19" s="14" t="s">
        <v>1824</v>
      </c>
      <c r="G19" s="14" t="s">
        <v>50</v>
      </c>
      <c r="H19" s="23">
        <v>10356.77</v>
      </c>
      <c r="I19" s="23">
        <v>6483.0325999999995</v>
      </c>
      <c r="J19" s="23">
        <v>2435.2866800000002</v>
      </c>
      <c r="K19" s="13">
        <v>3.9487721099999999E-4</v>
      </c>
      <c r="L19" s="13">
        <v>1.5014593051999999E-2</v>
      </c>
      <c r="M19" s="64">
        <v>3.2456967399999999E-4</v>
      </c>
    </row>
    <row r="20" spans="2:13" ht="12.75" customHeight="1" x14ac:dyDescent="0.2">
      <c r="B20" s="60" t="s">
        <v>1827</v>
      </c>
      <c r="C20" s="14" t="s">
        <v>1828</v>
      </c>
      <c r="D20" s="14" t="s">
        <v>1739</v>
      </c>
      <c r="E20" s="21">
        <v>993</v>
      </c>
      <c r="F20" s="14" t="s">
        <v>1824</v>
      </c>
      <c r="G20" s="14" t="s">
        <v>50</v>
      </c>
      <c r="H20" s="23">
        <v>319762.69</v>
      </c>
      <c r="I20" s="23">
        <v>830.05280000000005</v>
      </c>
      <c r="J20" s="23">
        <v>9626.7803600000007</v>
      </c>
      <c r="K20" s="13">
        <v>1.2790509134000001E-2</v>
      </c>
      <c r="L20" s="13">
        <v>5.9353254256999999E-2</v>
      </c>
      <c r="M20" s="64">
        <v>1.2830361990000001E-3</v>
      </c>
    </row>
    <row r="21" spans="2:13" ht="12.75" customHeight="1" x14ac:dyDescent="0.2">
      <c r="B21" s="60" t="s">
        <v>1829</v>
      </c>
      <c r="C21" s="14" t="s">
        <v>1830</v>
      </c>
      <c r="D21" s="14" t="s">
        <v>1739</v>
      </c>
      <c r="E21" s="21">
        <v>994</v>
      </c>
      <c r="F21" s="14" t="s">
        <v>1824</v>
      </c>
      <c r="G21" s="14" t="s">
        <v>50</v>
      </c>
      <c r="H21" s="23">
        <v>7718.23</v>
      </c>
      <c r="I21" s="23">
        <v>20229.371999999999</v>
      </c>
      <c r="J21" s="23">
        <v>5663.0144899999996</v>
      </c>
      <c r="K21" s="13">
        <v>3.7442432999999997E-4</v>
      </c>
      <c r="L21" s="13">
        <v>3.4914927557999999E-2</v>
      </c>
      <c r="M21" s="64">
        <v>7.5475416600000005E-4</v>
      </c>
    </row>
    <row r="22" spans="2:13" ht="12.75" customHeight="1" x14ac:dyDescent="0.2">
      <c r="B22" s="60" t="s">
        <v>1831</v>
      </c>
      <c r="C22" s="14" t="s">
        <v>1832</v>
      </c>
      <c r="D22" s="14" t="s">
        <v>1739</v>
      </c>
      <c r="E22" s="21">
        <v>994</v>
      </c>
      <c r="F22" s="14" t="s">
        <v>65</v>
      </c>
      <c r="G22" s="14" t="s">
        <v>50</v>
      </c>
      <c r="H22" s="23">
        <v>17810.75</v>
      </c>
      <c r="I22" s="23">
        <v>3341.93</v>
      </c>
      <c r="J22" s="23">
        <v>2158.87309</v>
      </c>
      <c r="K22" s="13">
        <v>7.1943005440000003E-3</v>
      </c>
      <c r="L22" s="13">
        <v>1.3310384014999999E-2</v>
      </c>
      <c r="M22" s="64">
        <v>2.8772987599999999E-4</v>
      </c>
    </row>
    <row r="23" spans="2:13" ht="12.75" customHeight="1" x14ac:dyDescent="0.2">
      <c r="B23" s="60" t="s">
        <v>1833</v>
      </c>
      <c r="C23" s="14" t="s">
        <v>1834</v>
      </c>
      <c r="D23" s="14" t="s">
        <v>1739</v>
      </c>
      <c r="E23" s="21">
        <v>994</v>
      </c>
      <c r="F23" s="14" t="s">
        <v>65</v>
      </c>
      <c r="G23" s="14" t="s">
        <v>50</v>
      </c>
      <c r="H23" s="23">
        <v>-0.01</v>
      </c>
      <c r="I23" s="23">
        <v>100</v>
      </c>
      <c r="J23" s="23">
        <v>-4.0000000000000003E-5</v>
      </c>
      <c r="K23" s="13">
        <v>-4.0393024124733702E-9</v>
      </c>
      <c r="L23" s="13">
        <v>-2.46617257433477E-10</v>
      </c>
      <c r="M23" s="64">
        <v>-5.3311123837185798E-12</v>
      </c>
    </row>
    <row r="24" spans="2:13" ht="12.75" customHeight="1" x14ac:dyDescent="0.2">
      <c r="B24" s="60" t="s">
        <v>1835</v>
      </c>
      <c r="C24" s="14" t="s">
        <v>1836</v>
      </c>
      <c r="D24" s="14" t="s">
        <v>1739</v>
      </c>
      <c r="E24" s="21">
        <v>994</v>
      </c>
      <c r="F24" s="14" t="s">
        <v>373</v>
      </c>
      <c r="G24" s="14" t="s">
        <v>50</v>
      </c>
      <c r="H24" s="23">
        <v>422484.85</v>
      </c>
      <c r="I24" s="23">
        <v>57.216000000000001</v>
      </c>
      <c r="J24" s="23">
        <v>876.75084000000004</v>
      </c>
      <c r="K24" s="13">
        <v>8.0242251400000006E-3</v>
      </c>
      <c r="L24" s="13">
        <v>5.4055471900000002E-3</v>
      </c>
      <c r="M24" s="64">
        <v>1.16851431E-4</v>
      </c>
    </row>
    <row r="25" spans="2:13" ht="12.75" customHeight="1" x14ac:dyDescent="0.2">
      <c r="B25" s="60" t="s">
        <v>1837</v>
      </c>
      <c r="C25" s="14" t="s">
        <v>1838</v>
      </c>
      <c r="D25" s="14" t="s">
        <v>1739</v>
      </c>
      <c r="E25" s="21">
        <v>994</v>
      </c>
      <c r="F25" s="14" t="s">
        <v>1437</v>
      </c>
      <c r="G25" s="14" t="s">
        <v>50</v>
      </c>
      <c r="H25" s="23">
        <v>19410.11</v>
      </c>
      <c r="I25" s="23">
        <v>3541</v>
      </c>
      <c r="J25" s="23">
        <v>2492.8806100000002</v>
      </c>
      <c r="K25" s="13">
        <v>3.770671799E-3</v>
      </c>
      <c r="L25" s="13">
        <v>1.5369684478E-2</v>
      </c>
      <c r="M25" s="64">
        <v>3.3224566699999999E-4</v>
      </c>
    </row>
    <row r="26" spans="2:13" ht="12.75" customHeight="1" x14ac:dyDescent="0.2">
      <c r="B26" s="60" t="s">
        <v>1839</v>
      </c>
      <c r="C26" s="14" t="s">
        <v>1840</v>
      </c>
      <c r="D26" s="14" t="s">
        <v>1739</v>
      </c>
      <c r="E26" s="21">
        <v>994</v>
      </c>
      <c r="F26" s="14" t="s">
        <v>1437</v>
      </c>
      <c r="G26" s="14" t="s">
        <v>50</v>
      </c>
      <c r="H26" s="23">
        <v>187663.8</v>
      </c>
      <c r="I26" s="23">
        <v>547.85</v>
      </c>
      <c r="J26" s="23">
        <v>3728.9771999999998</v>
      </c>
      <c r="K26" s="13">
        <v>1.6586198803999998E-2</v>
      </c>
      <c r="L26" s="13">
        <v>2.2990753252E-2</v>
      </c>
      <c r="M26" s="64">
        <v>4.9698991300000002E-4</v>
      </c>
    </row>
    <row r="27" spans="2:13" ht="12.75" customHeight="1" x14ac:dyDescent="0.2">
      <c r="B27" s="60" t="s">
        <v>1841</v>
      </c>
      <c r="C27" s="14" t="s">
        <v>1842</v>
      </c>
      <c r="D27" s="14" t="s">
        <v>1739</v>
      </c>
      <c r="E27" s="21">
        <v>994</v>
      </c>
      <c r="F27" s="14" t="s">
        <v>467</v>
      </c>
      <c r="G27" s="14" t="s">
        <v>50</v>
      </c>
      <c r="H27" s="23">
        <v>211512.9</v>
      </c>
      <c r="I27" s="23">
        <v>100</v>
      </c>
      <c r="J27" s="23">
        <v>767.15728999999999</v>
      </c>
      <c r="K27" s="13">
        <v>2.6524631226E-2</v>
      </c>
      <c r="L27" s="13">
        <v>4.7298556710000002E-3</v>
      </c>
      <c r="M27" s="64">
        <v>1.02245043E-4</v>
      </c>
    </row>
    <row r="28" spans="2:13" ht="12.75" customHeight="1" x14ac:dyDescent="0.2">
      <c r="B28" s="60" t="s">
        <v>1843</v>
      </c>
      <c r="C28" s="14" t="s">
        <v>1844</v>
      </c>
      <c r="D28" s="14" t="s">
        <v>1739</v>
      </c>
      <c r="E28" s="21">
        <v>999</v>
      </c>
      <c r="F28" s="14" t="s">
        <v>467</v>
      </c>
      <c r="G28" s="14" t="s">
        <v>49</v>
      </c>
      <c r="H28" s="23">
        <v>4000000</v>
      </c>
      <c r="I28" s="23">
        <v>123.75</v>
      </c>
      <c r="J28" s="23">
        <v>4950</v>
      </c>
      <c r="K28" s="13">
        <v>7.3916133360000004E-3</v>
      </c>
      <c r="L28" s="13">
        <v>3.0518885607000001E-2</v>
      </c>
      <c r="M28" s="64">
        <v>6.5972515700000003E-4</v>
      </c>
    </row>
    <row r="29" spans="2:13" ht="12.75" customHeight="1" x14ac:dyDescent="0.2">
      <c r="B29" s="60" t="s">
        <v>1845</v>
      </c>
      <c r="C29" s="14" t="s">
        <v>1846</v>
      </c>
      <c r="D29" s="14" t="s">
        <v>1739</v>
      </c>
      <c r="E29" s="21">
        <v>999</v>
      </c>
      <c r="F29" s="14" t="s">
        <v>467</v>
      </c>
      <c r="G29" s="14" t="s">
        <v>49</v>
      </c>
      <c r="H29" s="23">
        <v>6706700</v>
      </c>
      <c r="I29" s="23">
        <v>84.715000000000003</v>
      </c>
      <c r="J29" s="23">
        <v>5681.5808999999999</v>
      </c>
      <c r="K29" s="13">
        <v>6.7000000000000002E-3</v>
      </c>
      <c r="L29" s="13">
        <v>3.5029397486000001E-2</v>
      </c>
      <c r="M29" s="64">
        <v>7.5722865699999996E-4</v>
      </c>
    </row>
    <row r="30" spans="2:13" ht="12.75" customHeight="1" x14ac:dyDescent="0.2">
      <c r="B30" s="60" t="s">
        <v>1847</v>
      </c>
      <c r="C30" s="14" t="s">
        <v>1848</v>
      </c>
      <c r="D30" s="14" t="s">
        <v>1739</v>
      </c>
      <c r="E30" s="21">
        <v>803</v>
      </c>
      <c r="F30" s="14" t="s">
        <v>1776</v>
      </c>
      <c r="G30" s="14" t="s">
        <v>50</v>
      </c>
      <c r="H30" s="23">
        <v>3070000</v>
      </c>
      <c r="I30" s="23">
        <v>107.3398</v>
      </c>
      <c r="J30" s="23">
        <v>11952.168659999999</v>
      </c>
      <c r="K30" s="13">
        <v>4.6510846700000002E-4</v>
      </c>
      <c r="L30" s="13">
        <v>7.3690276382E-2</v>
      </c>
      <c r="M30" s="64">
        <v>1.592958858E-3</v>
      </c>
    </row>
    <row r="31" spans="2:13" ht="12.75" customHeight="1" x14ac:dyDescent="0.2">
      <c r="B31" s="60" t="s">
        <v>1849</v>
      </c>
      <c r="C31" s="14" t="s">
        <v>1850</v>
      </c>
      <c r="D31" s="14" t="s">
        <v>1739</v>
      </c>
      <c r="E31" s="21">
        <v>999</v>
      </c>
      <c r="F31" s="14" t="s">
        <v>1478</v>
      </c>
      <c r="G31" s="14" t="s">
        <v>49</v>
      </c>
      <c r="H31" s="23">
        <v>27472.53</v>
      </c>
      <c r="I31" s="23">
        <v>6280.45</v>
      </c>
      <c r="J31" s="23">
        <v>1725.39851</v>
      </c>
      <c r="K31" s="13">
        <v>9.48795949E-4</v>
      </c>
      <c r="L31" s="13">
        <v>1.0637826212E-2</v>
      </c>
      <c r="M31" s="64">
        <v>2.29957334E-4</v>
      </c>
    </row>
    <row r="32" spans="2:13" ht="12.75" customHeight="1" x14ac:dyDescent="0.2">
      <c r="B32" s="60" t="s">
        <v>1851</v>
      </c>
      <c r="C32" s="14" t="s">
        <v>1852</v>
      </c>
      <c r="D32" s="14" t="s">
        <v>1739</v>
      </c>
      <c r="E32" s="21">
        <v>994</v>
      </c>
      <c r="F32" s="14" t="s">
        <v>1758</v>
      </c>
      <c r="G32" s="14" t="s">
        <v>50</v>
      </c>
      <c r="H32" s="23">
        <v>66265.66</v>
      </c>
      <c r="I32" s="23">
        <v>2046</v>
      </c>
      <c r="J32" s="23">
        <v>4917.4699300000002</v>
      </c>
      <c r="K32" s="13">
        <v>2.007945038E-3</v>
      </c>
      <c r="L32" s="13">
        <v>3.0318323691000001E-2</v>
      </c>
      <c r="M32" s="64">
        <v>6.5538962100000005E-4</v>
      </c>
    </row>
    <row r="33" spans="2:13" ht="12.75" customHeight="1" x14ac:dyDescent="0.2">
      <c r="B33" s="60" t="s">
        <v>1853</v>
      </c>
      <c r="C33" s="14" t="s">
        <v>1854</v>
      </c>
      <c r="D33" s="14" t="s">
        <v>1739</v>
      </c>
      <c r="E33" s="21">
        <v>999</v>
      </c>
      <c r="F33" s="14" t="s">
        <v>1855</v>
      </c>
      <c r="G33" s="14" t="s">
        <v>49</v>
      </c>
      <c r="H33" s="23">
        <v>973714.29</v>
      </c>
      <c r="I33" s="23">
        <v>100</v>
      </c>
      <c r="J33" s="23">
        <v>973.71429000000001</v>
      </c>
      <c r="K33" s="13">
        <v>1.14285714788E-2</v>
      </c>
      <c r="L33" s="13">
        <v>6.0033686929999996E-3</v>
      </c>
      <c r="M33" s="64">
        <v>1.2977450699999999E-4</v>
      </c>
    </row>
    <row r="34" spans="2:13" ht="12.75" customHeight="1" x14ac:dyDescent="0.2">
      <c r="B34" s="60" t="s">
        <v>1856</v>
      </c>
      <c r="C34" s="14" t="s">
        <v>1857</v>
      </c>
      <c r="D34" s="14" t="s">
        <v>1739</v>
      </c>
      <c r="E34" s="21">
        <v>994</v>
      </c>
      <c r="F34" s="14" t="s">
        <v>1040</v>
      </c>
      <c r="G34" s="14" t="s">
        <v>50</v>
      </c>
      <c r="H34" s="23">
        <v>-0.01</v>
      </c>
      <c r="I34" s="23">
        <v>100</v>
      </c>
      <c r="J34" s="23">
        <v>-4.0000000000000003E-5</v>
      </c>
      <c r="K34" s="13">
        <v>-2.3122951624426699E-10</v>
      </c>
      <c r="L34" s="13">
        <v>-2.46617257433477E-10</v>
      </c>
      <c r="M34" s="64">
        <v>-5.3311123837185798E-12</v>
      </c>
    </row>
    <row r="35" spans="2:13" ht="12.75" customHeight="1" x14ac:dyDescent="0.2">
      <c r="B35" s="60" t="s">
        <v>1858</v>
      </c>
      <c r="C35" s="14" t="s">
        <v>1859</v>
      </c>
      <c r="D35" s="14" t="s">
        <v>1739</v>
      </c>
      <c r="E35" s="21">
        <v>999</v>
      </c>
      <c r="F35" s="14" t="s">
        <v>1860</v>
      </c>
      <c r="G35" s="14" t="s">
        <v>50</v>
      </c>
      <c r="H35" s="23">
        <v>42676.13</v>
      </c>
      <c r="I35" s="23">
        <v>100</v>
      </c>
      <c r="J35" s="23">
        <v>154.78631999999999</v>
      </c>
      <c r="K35" s="13">
        <v>4.9858326650000003E-3</v>
      </c>
      <c r="L35" s="13">
        <v>9.5432444299999996E-4</v>
      </c>
      <c r="M35" s="64">
        <v>2.0629581684555698E-5</v>
      </c>
    </row>
    <row r="36" spans="2:13" ht="12.75" customHeight="1" x14ac:dyDescent="0.2">
      <c r="B36" s="59" t="s">
        <v>1861</v>
      </c>
      <c r="C36" s="56" t="s">
        <v>2562</v>
      </c>
      <c r="D36" s="56" t="s">
        <v>2562</v>
      </c>
      <c r="E36" s="56" t="s">
        <v>2562</v>
      </c>
      <c r="F36" s="56" t="s">
        <v>2562</v>
      </c>
      <c r="G36" s="56" t="s">
        <v>2562</v>
      </c>
      <c r="H36" s="56" t="s">
        <v>2562</v>
      </c>
      <c r="I36" s="56" t="s">
        <v>2562</v>
      </c>
      <c r="J36" s="22">
        <v>81921.693499999994</v>
      </c>
      <c r="K36" s="56" t="s">
        <v>2562</v>
      </c>
      <c r="L36" s="20">
        <v>0.50508258438099995</v>
      </c>
      <c r="M36" s="63">
        <v>1.0918343867E-2</v>
      </c>
    </row>
    <row r="37" spans="2:13" ht="12.75" customHeight="1" x14ac:dyDescent="0.2">
      <c r="B37" s="59" t="s">
        <v>1862</v>
      </c>
      <c r="C37" s="56" t="s">
        <v>2562</v>
      </c>
      <c r="D37" s="56" t="s">
        <v>2562</v>
      </c>
      <c r="E37" s="56" t="s">
        <v>2562</v>
      </c>
      <c r="F37" s="56" t="s">
        <v>2562</v>
      </c>
      <c r="G37" s="56" t="s">
        <v>2562</v>
      </c>
      <c r="H37" s="56" t="s">
        <v>2562</v>
      </c>
      <c r="I37" s="56" t="s">
        <v>2562</v>
      </c>
      <c r="J37" s="22">
        <v>34213.658640000001</v>
      </c>
      <c r="K37" s="56" t="s">
        <v>2562</v>
      </c>
      <c r="L37" s="20">
        <v>0.21094196651399999</v>
      </c>
      <c r="M37" s="63">
        <v>4.559921481E-3</v>
      </c>
    </row>
    <row r="38" spans="2:13" ht="12.75" customHeight="1" x14ac:dyDescent="0.2">
      <c r="B38" s="60" t="s">
        <v>1863</v>
      </c>
      <c r="C38" s="14" t="s">
        <v>1864</v>
      </c>
      <c r="D38" s="14" t="s">
        <v>1739</v>
      </c>
      <c r="E38" s="21">
        <v>994</v>
      </c>
      <c r="F38" s="14" t="s">
        <v>1150</v>
      </c>
      <c r="G38" s="14" t="s">
        <v>50</v>
      </c>
      <c r="H38" s="23">
        <v>99489.77</v>
      </c>
      <c r="I38" s="23">
        <v>867.74519999999995</v>
      </c>
      <c r="J38" s="23">
        <v>3131.2533100000001</v>
      </c>
      <c r="K38" s="13">
        <v>3.4837997400000002E-4</v>
      </c>
      <c r="L38" s="13">
        <v>1.9305527590999998E-2</v>
      </c>
      <c r="M38" s="64">
        <v>4.1732658199999999E-4</v>
      </c>
    </row>
    <row r="39" spans="2:13" ht="12.75" customHeight="1" x14ac:dyDescent="0.2">
      <c r="B39" s="60" t="s">
        <v>1865</v>
      </c>
      <c r="C39" s="14" t="s">
        <v>1866</v>
      </c>
      <c r="D39" s="14" t="s">
        <v>1739</v>
      </c>
      <c r="E39" s="21">
        <v>994</v>
      </c>
      <c r="F39" s="14" t="s">
        <v>1118</v>
      </c>
      <c r="G39" s="14" t="s">
        <v>50</v>
      </c>
      <c r="H39" s="23">
        <v>651560.66</v>
      </c>
      <c r="I39" s="23">
        <v>128.77789999999999</v>
      </c>
      <c r="J39" s="23">
        <v>3043.2928700000002</v>
      </c>
      <c r="K39" s="13">
        <v>4.7299973499999998E-4</v>
      </c>
      <c r="L39" s="13">
        <v>1.8763213529000001E-2</v>
      </c>
      <c r="M39" s="64">
        <v>4.0560340699999999E-4</v>
      </c>
    </row>
    <row r="40" spans="2:13" ht="12.75" customHeight="1" x14ac:dyDescent="0.2">
      <c r="B40" s="60" t="s">
        <v>1867</v>
      </c>
      <c r="C40" s="14" t="s">
        <v>1868</v>
      </c>
      <c r="D40" s="14" t="s">
        <v>1739</v>
      </c>
      <c r="E40" s="21">
        <v>803</v>
      </c>
      <c r="F40" s="14" t="s">
        <v>1869</v>
      </c>
      <c r="G40" s="14" t="s">
        <v>50</v>
      </c>
      <c r="H40" s="23">
        <v>109436.76</v>
      </c>
      <c r="I40" s="23">
        <v>228.44200000000001</v>
      </c>
      <c r="J40" s="23">
        <v>906.74827000000005</v>
      </c>
      <c r="K40" s="13">
        <v>1.5594737980000001E-3</v>
      </c>
      <c r="L40" s="13">
        <v>5.5904942880000003E-3</v>
      </c>
      <c r="M40" s="64">
        <v>1.20849423E-4</v>
      </c>
    </row>
    <row r="41" spans="2:13" ht="12.75" customHeight="1" x14ac:dyDescent="0.2">
      <c r="B41" s="60" t="s">
        <v>1870</v>
      </c>
      <c r="C41" s="14" t="s">
        <v>1871</v>
      </c>
      <c r="D41" s="14" t="s">
        <v>1739</v>
      </c>
      <c r="E41" s="21">
        <v>994</v>
      </c>
      <c r="F41" s="14" t="s">
        <v>214</v>
      </c>
      <c r="G41" s="14" t="s">
        <v>50</v>
      </c>
      <c r="H41" s="23">
        <v>1240000</v>
      </c>
      <c r="I41" s="23">
        <v>100</v>
      </c>
      <c r="J41" s="23">
        <v>4497.4799999999996</v>
      </c>
      <c r="K41" s="13">
        <v>1.1171171170999999E-2</v>
      </c>
      <c r="L41" s="13">
        <v>2.7728904573999999E-2</v>
      </c>
      <c r="M41" s="64">
        <v>5.99414283E-4</v>
      </c>
    </row>
    <row r="42" spans="2:13" x14ac:dyDescent="0.2">
      <c r="B42" s="60" t="s">
        <v>1872</v>
      </c>
      <c r="C42" s="14" t="s">
        <v>1873</v>
      </c>
      <c r="D42" s="14" t="s">
        <v>1739</v>
      </c>
      <c r="E42" s="21">
        <v>994</v>
      </c>
      <c r="F42" s="14" t="s">
        <v>1125</v>
      </c>
      <c r="G42" s="14" t="s">
        <v>50</v>
      </c>
      <c r="H42" s="23">
        <v>3081.45</v>
      </c>
      <c r="I42" s="23">
        <v>6908.0465000000004</v>
      </c>
      <c r="J42" s="23">
        <v>772.07222999999999</v>
      </c>
      <c r="K42" s="13">
        <v>1.2149917790000001E-2</v>
      </c>
      <c r="L42" s="13">
        <v>4.7601583970000002E-3</v>
      </c>
      <c r="M42" s="64">
        <v>1.0290009499999999E-4</v>
      </c>
    </row>
    <row r="43" spans="2:13" x14ac:dyDescent="0.2">
      <c r="B43" s="60" t="s">
        <v>1874</v>
      </c>
      <c r="C43" s="14" t="s">
        <v>1875</v>
      </c>
      <c r="D43" s="14" t="s">
        <v>1739</v>
      </c>
      <c r="E43" s="21">
        <v>994</v>
      </c>
      <c r="F43" s="14" t="s">
        <v>1125</v>
      </c>
      <c r="G43" s="14" t="s">
        <v>50</v>
      </c>
      <c r="H43" s="23">
        <v>324625.58</v>
      </c>
      <c r="I43" s="23">
        <v>458.00839999999999</v>
      </c>
      <c r="J43" s="23">
        <v>5392.66867</v>
      </c>
      <c r="K43" s="13">
        <v>2.1232804539999999E-3</v>
      </c>
      <c r="L43" s="13">
        <v>3.3248128941000002E-2</v>
      </c>
      <c r="M43" s="64">
        <v>7.1872306800000005E-4</v>
      </c>
    </row>
    <row r="44" spans="2:13" x14ac:dyDescent="0.2">
      <c r="B44" s="60" t="s">
        <v>1876</v>
      </c>
      <c r="C44" s="14" t="s">
        <v>1877</v>
      </c>
      <c r="D44" s="14" t="s">
        <v>1739</v>
      </c>
      <c r="E44" s="21">
        <v>999</v>
      </c>
      <c r="F44" s="14" t="s">
        <v>1125</v>
      </c>
      <c r="G44" s="14" t="s">
        <v>50</v>
      </c>
      <c r="H44" s="23">
        <v>45336.33</v>
      </c>
      <c r="I44" s="23">
        <v>1711</v>
      </c>
      <c r="J44" s="23">
        <v>2813.4806100000001</v>
      </c>
      <c r="K44" s="13">
        <v>3.4079357500000002E-4</v>
      </c>
      <c r="L44" s="13">
        <v>1.7346321796999999E-2</v>
      </c>
      <c r="M44" s="64">
        <v>3.7497453300000002E-4</v>
      </c>
    </row>
    <row r="45" spans="2:13" x14ac:dyDescent="0.2">
      <c r="B45" s="60" t="s">
        <v>1878</v>
      </c>
      <c r="C45" s="14" t="s">
        <v>1879</v>
      </c>
      <c r="D45" s="14" t="s">
        <v>1739</v>
      </c>
      <c r="E45" s="21">
        <v>994</v>
      </c>
      <c r="F45" s="14" t="s">
        <v>1125</v>
      </c>
      <c r="G45" s="14" t="s">
        <v>50</v>
      </c>
      <c r="H45" s="23">
        <v>119989.02</v>
      </c>
      <c r="I45" s="23">
        <v>1948.9755</v>
      </c>
      <c r="J45" s="23">
        <v>8481.9447999999993</v>
      </c>
      <c r="K45" s="13">
        <v>8.1021521499999999E-4</v>
      </c>
      <c r="L45" s="13">
        <v>5.2294849105999998E-2</v>
      </c>
      <c r="M45" s="64">
        <v>1.1304550239999999E-3</v>
      </c>
    </row>
    <row r="46" spans="2:13" x14ac:dyDescent="0.2">
      <c r="B46" s="60" t="s">
        <v>1880</v>
      </c>
      <c r="C46" s="14" t="s">
        <v>1881</v>
      </c>
      <c r="D46" s="14" t="s">
        <v>1739</v>
      </c>
      <c r="E46" s="21">
        <v>994</v>
      </c>
      <c r="F46" s="14" t="s">
        <v>1125</v>
      </c>
      <c r="G46" s="14" t="s">
        <v>50</v>
      </c>
      <c r="H46" s="23">
        <v>452575.5</v>
      </c>
      <c r="I46" s="23">
        <v>93</v>
      </c>
      <c r="J46" s="23">
        <v>1526.5869399999999</v>
      </c>
      <c r="K46" s="13">
        <v>2.5706288109999999E-3</v>
      </c>
      <c r="L46" s="13">
        <v>9.4120671089999997E-3</v>
      </c>
      <c r="M46" s="64">
        <v>2.0346016300000001E-4</v>
      </c>
    </row>
    <row r="47" spans="2:13" x14ac:dyDescent="0.2">
      <c r="B47" s="60" t="s">
        <v>1882</v>
      </c>
      <c r="C47" s="14" t="s">
        <v>1883</v>
      </c>
      <c r="D47" s="14" t="s">
        <v>1739</v>
      </c>
      <c r="E47" s="21">
        <v>994</v>
      </c>
      <c r="F47" s="14" t="s">
        <v>1125</v>
      </c>
      <c r="G47" s="14" t="s">
        <v>50</v>
      </c>
      <c r="H47" s="23">
        <v>172413.79</v>
      </c>
      <c r="I47" s="23">
        <v>93</v>
      </c>
      <c r="J47" s="23">
        <v>581.57068000000004</v>
      </c>
      <c r="K47" s="13">
        <v>6.5073955199999997E-4</v>
      </c>
      <c r="L47" s="13">
        <v>3.5856341520000001E-3</v>
      </c>
      <c r="M47" s="64">
        <v>7.7510466353890897E-5</v>
      </c>
    </row>
    <row r="48" spans="2:13" x14ac:dyDescent="0.2">
      <c r="B48" s="60" t="s">
        <v>1884</v>
      </c>
      <c r="C48" s="14" t="s">
        <v>1885</v>
      </c>
      <c r="D48" s="14" t="s">
        <v>1739</v>
      </c>
      <c r="E48" s="21">
        <v>994</v>
      </c>
      <c r="F48" s="14" t="s">
        <v>1552</v>
      </c>
      <c r="G48" s="14" t="s">
        <v>50</v>
      </c>
      <c r="H48" s="23">
        <v>80038.38</v>
      </c>
      <c r="I48" s="23">
        <v>1056.3447000000001</v>
      </c>
      <c r="J48" s="23">
        <v>3066.5602600000002</v>
      </c>
      <c r="K48" s="13">
        <v>3.9082150489999998E-3</v>
      </c>
      <c r="L48" s="13">
        <v>1.8906667025999999E-2</v>
      </c>
      <c r="M48" s="64">
        <v>4.0870443400000002E-4</v>
      </c>
    </row>
    <row r="49" spans="2:13" x14ac:dyDescent="0.2">
      <c r="B49" s="59" t="s">
        <v>1886</v>
      </c>
      <c r="C49" s="56" t="s">
        <v>2562</v>
      </c>
      <c r="D49" s="56" t="s">
        <v>2562</v>
      </c>
      <c r="E49" s="56" t="s">
        <v>2562</v>
      </c>
      <c r="F49" s="56" t="s">
        <v>2562</v>
      </c>
      <c r="G49" s="56" t="s">
        <v>2562</v>
      </c>
      <c r="H49" s="56" t="s">
        <v>2562</v>
      </c>
      <c r="I49" s="56" t="s">
        <v>2562</v>
      </c>
      <c r="J49" s="22">
        <v>47708.03486</v>
      </c>
      <c r="K49" s="56" t="s">
        <v>2562</v>
      </c>
      <c r="L49" s="20">
        <v>0.29414061786700002</v>
      </c>
      <c r="M49" s="63">
        <v>6.3584223860000001E-3</v>
      </c>
    </row>
    <row r="50" spans="2:13" x14ac:dyDescent="0.2">
      <c r="B50" s="60" t="s">
        <v>1887</v>
      </c>
      <c r="C50" s="14" t="s">
        <v>1888</v>
      </c>
      <c r="D50" s="14" t="s">
        <v>1739</v>
      </c>
      <c r="E50" s="21">
        <v>994</v>
      </c>
      <c r="F50" s="14" t="s">
        <v>1118</v>
      </c>
      <c r="G50" s="14" t="s">
        <v>50</v>
      </c>
      <c r="H50" s="23">
        <v>13278.81</v>
      </c>
      <c r="I50" s="23">
        <v>10514</v>
      </c>
      <c r="J50" s="23">
        <v>5063.7783200000003</v>
      </c>
      <c r="K50" s="13">
        <v>4.9626311962307199E-5</v>
      </c>
      <c r="L50" s="13">
        <v>3.1220378037999999E-2</v>
      </c>
      <c r="M50" s="64">
        <v>6.7488928199999998E-4</v>
      </c>
    </row>
    <row r="51" spans="2:13" x14ac:dyDescent="0.2">
      <c r="B51" s="60" t="s">
        <v>1889</v>
      </c>
      <c r="C51" s="14" t="s">
        <v>1890</v>
      </c>
      <c r="D51" s="14" t="s">
        <v>1739</v>
      </c>
      <c r="E51" s="21">
        <v>994</v>
      </c>
      <c r="F51" s="14" t="s">
        <v>1537</v>
      </c>
      <c r="G51" s="14" t="s">
        <v>50</v>
      </c>
      <c r="H51" s="23">
        <v>128571.42</v>
      </c>
      <c r="I51" s="23">
        <v>100</v>
      </c>
      <c r="J51" s="23">
        <v>466.32853999999998</v>
      </c>
      <c r="K51" s="13">
        <v>2.4573217309999998E-3</v>
      </c>
      <c r="L51" s="13">
        <v>2.8751166390000001E-3</v>
      </c>
      <c r="M51" s="64">
        <v>6.2151246361885097E-5</v>
      </c>
    </row>
    <row r="52" spans="2:13" x14ac:dyDescent="0.2">
      <c r="B52" s="60" t="s">
        <v>1891</v>
      </c>
      <c r="C52" s="14" t="s">
        <v>1892</v>
      </c>
      <c r="D52" s="14" t="s">
        <v>1739</v>
      </c>
      <c r="E52" s="21">
        <v>994</v>
      </c>
      <c r="F52" s="14" t="s">
        <v>1537</v>
      </c>
      <c r="G52" s="14" t="s">
        <v>50</v>
      </c>
      <c r="H52" s="23">
        <v>3481.95</v>
      </c>
      <c r="I52" s="23">
        <v>17223</v>
      </c>
      <c r="J52" s="23">
        <v>2175.0982899999999</v>
      </c>
      <c r="K52" s="13">
        <v>3.8545486330690899E-5</v>
      </c>
      <c r="L52" s="13">
        <v>1.3410419373E-2</v>
      </c>
      <c r="M52" s="64">
        <v>2.89892335E-4</v>
      </c>
    </row>
    <row r="53" spans="2:13" x14ac:dyDescent="0.2">
      <c r="B53" s="60" t="s">
        <v>1893</v>
      </c>
      <c r="C53" s="14" t="s">
        <v>1894</v>
      </c>
      <c r="D53" s="14" t="s">
        <v>1739</v>
      </c>
      <c r="E53" s="21">
        <v>994</v>
      </c>
      <c r="F53" s="14" t="s">
        <v>1895</v>
      </c>
      <c r="G53" s="14" t="s">
        <v>50</v>
      </c>
      <c r="H53" s="23">
        <v>649311.98</v>
      </c>
      <c r="I53" s="23">
        <v>87.23</v>
      </c>
      <c r="J53" s="23">
        <v>2054.3140899999999</v>
      </c>
      <c r="K53" s="13">
        <v>1.7317450749999999E-3</v>
      </c>
      <c r="L53" s="13">
        <v>1.2665732669E-2</v>
      </c>
      <c r="M53" s="64">
        <v>2.7379448200000003E-4</v>
      </c>
    </row>
    <row r="54" spans="2:13" x14ac:dyDescent="0.2">
      <c r="B54" s="60" t="s">
        <v>1896</v>
      </c>
      <c r="C54" s="14" t="s">
        <v>1897</v>
      </c>
      <c r="D54" s="14" t="s">
        <v>1739</v>
      </c>
      <c r="E54" s="21">
        <v>995</v>
      </c>
      <c r="F54" s="14" t="s">
        <v>1102</v>
      </c>
      <c r="G54" s="14" t="s">
        <v>50</v>
      </c>
      <c r="H54" s="23">
        <v>192649</v>
      </c>
      <c r="I54" s="23">
        <v>2500</v>
      </c>
      <c r="J54" s="23">
        <v>17468.448069999999</v>
      </c>
      <c r="K54" s="13">
        <v>6.0877670970327996E-6</v>
      </c>
      <c r="L54" s="13">
        <v>0.107700518866</v>
      </c>
      <c r="M54" s="64">
        <v>2.3281564949999998E-3</v>
      </c>
    </row>
    <row r="55" spans="2:13" x14ac:dyDescent="0.2">
      <c r="B55" s="60" t="s">
        <v>1898</v>
      </c>
      <c r="C55" s="14" t="s">
        <v>1899</v>
      </c>
      <c r="D55" s="14" t="s">
        <v>1739</v>
      </c>
      <c r="E55" s="21">
        <v>999</v>
      </c>
      <c r="F55" s="14" t="s">
        <v>1131</v>
      </c>
      <c r="G55" s="14" t="s">
        <v>49</v>
      </c>
      <c r="H55" s="23">
        <v>818100</v>
      </c>
      <c r="I55" s="23">
        <v>100</v>
      </c>
      <c r="J55" s="23">
        <v>818.1</v>
      </c>
      <c r="K55" s="13">
        <v>2.8524420030000002E-3</v>
      </c>
      <c r="L55" s="13">
        <v>5.0439394570000002E-3</v>
      </c>
      <c r="M55" s="64">
        <v>1.09034576E-4</v>
      </c>
    </row>
    <row r="56" spans="2:13" x14ac:dyDescent="0.2">
      <c r="B56" s="60" t="s">
        <v>1900</v>
      </c>
      <c r="C56" s="14" t="s">
        <v>1901</v>
      </c>
      <c r="D56" s="14" t="s">
        <v>1739</v>
      </c>
      <c r="E56" s="21">
        <v>994</v>
      </c>
      <c r="F56" s="14" t="s">
        <v>1125</v>
      </c>
      <c r="G56" s="14" t="s">
        <v>50</v>
      </c>
      <c r="H56" s="23">
        <v>555771.68000000005</v>
      </c>
      <c r="I56" s="23">
        <v>40.484299999999998</v>
      </c>
      <c r="J56" s="23">
        <v>816.07599000000005</v>
      </c>
      <c r="K56" s="13">
        <v>1.739999991E-3</v>
      </c>
      <c r="L56" s="13">
        <v>5.0314605620000001E-3</v>
      </c>
      <c r="M56" s="64">
        <v>1.0876481999999999E-4</v>
      </c>
    </row>
    <row r="57" spans="2:13" x14ac:dyDescent="0.2">
      <c r="B57" s="60" t="s">
        <v>1902</v>
      </c>
      <c r="C57" s="14" t="s">
        <v>1903</v>
      </c>
      <c r="D57" s="14" t="s">
        <v>1739</v>
      </c>
      <c r="E57" s="21">
        <v>994</v>
      </c>
      <c r="F57" s="14" t="s">
        <v>1125</v>
      </c>
      <c r="G57" s="14" t="s">
        <v>50</v>
      </c>
      <c r="H57" s="23">
        <v>13400.55</v>
      </c>
      <c r="I57" s="23">
        <v>11512</v>
      </c>
      <c r="J57" s="23">
        <v>5595.2688600000001</v>
      </c>
      <c r="K57" s="13">
        <v>5.1876135709999997E-3</v>
      </c>
      <c r="L57" s="13">
        <v>3.4497246521000002E-2</v>
      </c>
      <c r="M57" s="64">
        <v>7.4572517699999998E-4</v>
      </c>
    </row>
    <row r="58" spans="2:13" x14ac:dyDescent="0.2">
      <c r="B58" s="60" t="s">
        <v>1904</v>
      </c>
      <c r="C58" s="14" t="s">
        <v>1905</v>
      </c>
      <c r="D58" s="14" t="s">
        <v>1739</v>
      </c>
      <c r="E58" s="21">
        <v>993</v>
      </c>
      <c r="F58" s="14" t="s">
        <v>1552</v>
      </c>
      <c r="G58" s="14" t="s">
        <v>50</v>
      </c>
      <c r="H58" s="23">
        <v>293093.88</v>
      </c>
      <c r="I58" s="23">
        <v>878.7</v>
      </c>
      <c r="J58" s="23">
        <v>9341.0335500000001</v>
      </c>
      <c r="K58" s="13">
        <v>2.8444443390000002E-3</v>
      </c>
      <c r="L58" s="13">
        <v>5.7591501891999998E-2</v>
      </c>
      <c r="M58" s="64">
        <v>1.2449524899999999E-3</v>
      </c>
    </row>
    <row r="59" spans="2:13" ht="13.5" thickBot="1" x14ac:dyDescent="0.25">
      <c r="B59" s="60" t="s">
        <v>1906</v>
      </c>
      <c r="C59" s="14" t="s">
        <v>1907</v>
      </c>
      <c r="D59" s="14" t="s">
        <v>1739</v>
      </c>
      <c r="E59" s="21">
        <v>994</v>
      </c>
      <c r="F59" s="14" t="s">
        <v>1908</v>
      </c>
      <c r="G59" s="14" t="s">
        <v>50</v>
      </c>
      <c r="H59" s="23">
        <v>233390.13</v>
      </c>
      <c r="I59" s="23">
        <v>333.31</v>
      </c>
      <c r="J59" s="23">
        <v>2821.4891499999999</v>
      </c>
      <c r="K59" s="13">
        <v>2.5533684199999999E-4</v>
      </c>
      <c r="L59" s="13">
        <v>1.7395697900999998E-2</v>
      </c>
      <c r="M59" s="64">
        <v>3.7604189299999998E-4</v>
      </c>
    </row>
    <row r="60" spans="2:13" x14ac:dyDescent="0.2">
      <c r="B60" s="74" t="s">
        <v>1889</v>
      </c>
      <c r="C60" s="75" t="s">
        <v>1909</v>
      </c>
      <c r="D60" s="75" t="s">
        <v>1739</v>
      </c>
      <c r="E60" s="86">
        <v>999</v>
      </c>
      <c r="F60" s="75" t="s">
        <v>1908</v>
      </c>
      <c r="G60" s="75" t="s">
        <v>50</v>
      </c>
      <c r="H60" s="76">
        <v>180010.98</v>
      </c>
      <c r="I60" s="76">
        <v>166.65649999999999</v>
      </c>
      <c r="J60" s="76">
        <v>1088.0999999999999</v>
      </c>
      <c r="K60" s="77">
        <v>2.4855129319999998E-3</v>
      </c>
      <c r="L60" s="77">
        <v>6.7086059450000004E-3</v>
      </c>
      <c r="M60" s="78">
        <v>1.45019584E-4</v>
      </c>
    </row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39" bestFit="1" customWidth="1"/>
    <col min="4" max="4" width="15" bestFit="1" customWidth="1"/>
    <col min="5" max="5" width="17.5703125" bestFit="1" customWidth="1"/>
    <col min="6" max="6" width="13.7109375" bestFit="1" customWidth="1"/>
    <col min="7" max="7" width="10.85546875" customWidth="1"/>
    <col min="8" max="8" width="1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12534</v>
      </c>
    </row>
    <row r="5" spans="2:11" ht="12.75" customHeight="1" x14ac:dyDescent="0.2"/>
    <row r="6" spans="2:11" ht="12.75" customHeight="1" thickBot="1" x14ac:dyDescent="0.25">
      <c r="B6" s="65" t="s">
        <v>1910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</row>
    <row r="7" spans="2:11" ht="12.75" customHeight="1" thickBot="1" x14ac:dyDescent="0.25">
      <c r="B7" s="73" t="s">
        <v>1911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</row>
    <row r="8" spans="2:11" ht="12.75" customHeight="1" x14ac:dyDescent="0.2">
      <c r="B8" s="58" t="s">
        <v>71</v>
      </c>
      <c r="C8" s="4" t="s">
        <v>72</v>
      </c>
      <c r="D8" s="4" t="s">
        <v>76</v>
      </c>
      <c r="E8" s="4" t="s">
        <v>137</v>
      </c>
      <c r="F8" s="4" t="s">
        <v>139</v>
      </c>
      <c r="G8" s="4" t="s">
        <v>140</v>
      </c>
      <c r="H8" s="4" t="s">
        <v>9</v>
      </c>
      <c r="I8" s="4" t="s">
        <v>142</v>
      </c>
      <c r="J8" s="4" t="s">
        <v>80</v>
      </c>
      <c r="K8" s="61" t="s">
        <v>226</v>
      </c>
    </row>
    <row r="9" spans="2:11" ht="12.75" customHeight="1" x14ac:dyDescent="0.2">
      <c r="B9" s="69" t="s">
        <v>2562</v>
      </c>
      <c r="C9" s="55" t="s">
        <v>2562</v>
      </c>
      <c r="D9" s="55" t="s">
        <v>2562</v>
      </c>
      <c r="E9" s="6" t="s">
        <v>144</v>
      </c>
      <c r="F9" s="6" t="s">
        <v>146</v>
      </c>
      <c r="G9" s="6" t="s">
        <v>147</v>
      </c>
      <c r="H9" s="6" t="s">
        <v>11</v>
      </c>
      <c r="I9" s="6" t="s">
        <v>12</v>
      </c>
      <c r="J9" s="6" t="s">
        <v>12</v>
      </c>
      <c r="K9" s="62" t="s">
        <v>12</v>
      </c>
    </row>
    <row r="10" spans="2:11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2" t="s">
        <v>88</v>
      </c>
    </row>
    <row r="11" spans="2:11" ht="12.75" customHeight="1" x14ac:dyDescent="0.2">
      <c r="B11" s="59" t="s">
        <v>1912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22">
        <v>629479.24993000005</v>
      </c>
      <c r="I11" s="56" t="s">
        <v>2562</v>
      </c>
      <c r="J11" s="20">
        <v>1</v>
      </c>
      <c r="K11" s="63">
        <v>8.3895615613999996E-2</v>
      </c>
    </row>
    <row r="12" spans="2:11" ht="12.75" customHeight="1" x14ac:dyDescent="0.2">
      <c r="B12" s="59" t="s">
        <v>1913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22">
        <v>51510.778339999997</v>
      </c>
      <c r="I12" s="56" t="s">
        <v>2562</v>
      </c>
      <c r="J12" s="20">
        <v>8.1830780515000007E-2</v>
      </c>
      <c r="K12" s="63">
        <v>6.8652437070000003E-3</v>
      </c>
    </row>
    <row r="13" spans="2:11" ht="12.75" customHeight="1" x14ac:dyDescent="0.2">
      <c r="B13" s="59" t="s">
        <v>1914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22">
        <v>26659.62802</v>
      </c>
      <c r="I13" s="56" t="s">
        <v>2562</v>
      </c>
      <c r="J13" s="20">
        <v>4.2351877401E-2</v>
      </c>
      <c r="K13" s="63">
        <v>3.5531368269999999E-3</v>
      </c>
    </row>
    <row r="14" spans="2:11" ht="12.75" customHeight="1" x14ac:dyDescent="0.2">
      <c r="B14" s="60" t="s">
        <v>1915</v>
      </c>
      <c r="C14" s="14" t="s">
        <v>1916</v>
      </c>
      <c r="D14" s="14" t="s">
        <v>50</v>
      </c>
      <c r="E14" s="27">
        <v>44487</v>
      </c>
      <c r="F14" s="23">
        <v>315000</v>
      </c>
      <c r="G14" s="23">
        <v>97.458600000000004</v>
      </c>
      <c r="H14" s="23">
        <v>1113.46938</v>
      </c>
      <c r="I14" s="13">
        <v>3.90020429E-4</v>
      </c>
      <c r="J14" s="13">
        <v>1.7688738429999999E-3</v>
      </c>
      <c r="K14" s="64">
        <v>1.4840076E-4</v>
      </c>
    </row>
    <row r="15" spans="2:11" ht="12.75" customHeight="1" x14ac:dyDescent="0.2">
      <c r="B15" s="60" t="s">
        <v>1917</v>
      </c>
      <c r="C15" s="14" t="s">
        <v>1918</v>
      </c>
      <c r="D15" s="14" t="s">
        <v>50</v>
      </c>
      <c r="E15" s="27">
        <v>44356</v>
      </c>
      <c r="F15" s="23">
        <v>690625</v>
      </c>
      <c r="G15" s="23">
        <v>85.842200000000005</v>
      </c>
      <c r="H15" s="23">
        <v>2150.2585899999999</v>
      </c>
      <c r="I15" s="13">
        <v>3.3503381337000003E-2</v>
      </c>
      <c r="J15" s="13">
        <v>3.415932439E-3</v>
      </c>
      <c r="K15" s="64">
        <v>2.8658175400000002E-4</v>
      </c>
    </row>
    <row r="16" spans="2:11" ht="12.75" customHeight="1" x14ac:dyDescent="0.2">
      <c r="B16" s="60" t="s">
        <v>1919</v>
      </c>
      <c r="C16" s="14" t="s">
        <v>1920</v>
      </c>
      <c r="D16" s="14" t="s">
        <v>50</v>
      </c>
      <c r="E16" s="27">
        <v>44385</v>
      </c>
      <c r="F16" s="23">
        <v>470362.96</v>
      </c>
      <c r="G16" s="23">
        <v>109.0912</v>
      </c>
      <c r="H16" s="23">
        <v>1861.1029100000001</v>
      </c>
      <c r="I16" s="13">
        <v>8.0902430339999994E-3</v>
      </c>
      <c r="J16" s="13">
        <v>2.9565754710000002E-3</v>
      </c>
      <c r="K16" s="64">
        <v>2.4804371899999998E-4</v>
      </c>
    </row>
    <row r="17" spans="2:11" ht="12.75" customHeight="1" x14ac:dyDescent="0.2">
      <c r="B17" s="60" t="s">
        <v>1921</v>
      </c>
      <c r="C17" s="14" t="s">
        <v>1922</v>
      </c>
      <c r="D17" s="14" t="s">
        <v>50</v>
      </c>
      <c r="E17" s="27">
        <v>44326</v>
      </c>
      <c r="F17" s="23">
        <v>1487179.46</v>
      </c>
      <c r="G17" s="23">
        <v>90.474800000000002</v>
      </c>
      <c r="H17" s="23">
        <v>4880.2106199999998</v>
      </c>
      <c r="I17" s="13">
        <v>8.5196580359999993E-3</v>
      </c>
      <c r="J17" s="13">
        <v>7.7527744090000001E-3</v>
      </c>
      <c r="K17" s="64">
        <v>6.5042378100000004E-4</v>
      </c>
    </row>
    <row r="18" spans="2:11" ht="12.75" customHeight="1" x14ac:dyDescent="0.2">
      <c r="B18" s="60" t="s">
        <v>1923</v>
      </c>
      <c r="C18" s="14" t="s">
        <v>1924</v>
      </c>
      <c r="D18" s="14" t="s">
        <v>50</v>
      </c>
      <c r="E18" s="27">
        <v>44249</v>
      </c>
      <c r="F18" s="23">
        <v>439999.99</v>
      </c>
      <c r="G18" s="23">
        <v>66.161900000000003</v>
      </c>
      <c r="H18" s="23">
        <v>1055.8645100000001</v>
      </c>
      <c r="I18" s="13">
        <v>0.11278783070499999</v>
      </c>
      <c r="J18" s="13">
        <v>1.6773618979999999E-3</v>
      </c>
      <c r="K18" s="64">
        <v>1.40723309E-4</v>
      </c>
    </row>
    <row r="19" spans="2:11" ht="12.75" customHeight="1" x14ac:dyDescent="0.2">
      <c r="B19" s="60" t="s">
        <v>1925</v>
      </c>
      <c r="C19" s="14" t="s">
        <v>1926</v>
      </c>
      <c r="D19" s="14" t="s">
        <v>50</v>
      </c>
      <c r="E19" s="27">
        <v>44783</v>
      </c>
      <c r="F19" s="23">
        <v>524038</v>
      </c>
      <c r="G19" s="23">
        <v>124.98399999999999</v>
      </c>
      <c r="H19" s="23">
        <v>2375.5531700000001</v>
      </c>
      <c r="I19" s="13">
        <v>4.6315796915999997E-2</v>
      </c>
      <c r="J19" s="13">
        <v>3.773838725E-3</v>
      </c>
      <c r="K19" s="64">
        <v>3.1660852299999999E-4</v>
      </c>
    </row>
    <row r="20" spans="2:11" ht="12.75" customHeight="1" x14ac:dyDescent="0.2">
      <c r="B20" s="60" t="s">
        <v>1927</v>
      </c>
      <c r="C20" s="14" t="s">
        <v>1928</v>
      </c>
      <c r="D20" s="14" t="s">
        <v>50</v>
      </c>
      <c r="E20" s="27">
        <v>44426</v>
      </c>
      <c r="F20" s="23">
        <v>2380000</v>
      </c>
      <c r="G20" s="23">
        <v>104.8526</v>
      </c>
      <c r="H20" s="23">
        <v>9051.14905</v>
      </c>
      <c r="I20" s="13">
        <v>1.144230762E-3</v>
      </c>
      <c r="J20" s="13">
        <v>1.4378788579000001E-2</v>
      </c>
      <c r="K20" s="64">
        <v>1.206317319E-3</v>
      </c>
    </row>
    <row r="21" spans="2:11" ht="12.75" customHeight="1" x14ac:dyDescent="0.2">
      <c r="B21" s="60" t="s">
        <v>1929</v>
      </c>
      <c r="C21" s="14" t="s">
        <v>1930</v>
      </c>
      <c r="D21" s="14" t="s">
        <v>50</v>
      </c>
      <c r="E21" s="27">
        <v>44788</v>
      </c>
      <c r="F21" s="23">
        <v>903800.88</v>
      </c>
      <c r="G21" s="23">
        <v>127.27</v>
      </c>
      <c r="H21" s="23">
        <v>4172.0197900000003</v>
      </c>
      <c r="I21" s="13">
        <v>2.5459179718000002E-2</v>
      </c>
      <c r="J21" s="13">
        <v>6.6277320339999998E-3</v>
      </c>
      <c r="K21" s="64">
        <v>5.5603765899999997E-4</v>
      </c>
    </row>
    <row r="22" spans="2:11" ht="12.75" customHeight="1" x14ac:dyDescent="0.2">
      <c r="B22" s="59" t="s">
        <v>1931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56" t="s">
        <v>2562</v>
      </c>
      <c r="H22" s="56" t="s">
        <v>2562</v>
      </c>
      <c r="I22" s="56" t="s">
        <v>2562</v>
      </c>
      <c r="J22" s="56" t="s">
        <v>2562</v>
      </c>
      <c r="K22" s="70" t="s">
        <v>2562</v>
      </c>
    </row>
    <row r="23" spans="2:11" ht="12.75" customHeight="1" x14ac:dyDescent="0.2">
      <c r="B23" s="59" t="s">
        <v>1932</v>
      </c>
      <c r="C23" s="56" t="s">
        <v>2562</v>
      </c>
      <c r="D23" s="56" t="s">
        <v>2562</v>
      </c>
      <c r="E23" s="56" t="s">
        <v>2562</v>
      </c>
      <c r="F23" s="56" t="s">
        <v>2562</v>
      </c>
      <c r="G23" s="56" t="s">
        <v>2562</v>
      </c>
      <c r="H23" s="56" t="s">
        <v>2562</v>
      </c>
      <c r="I23" s="56" t="s">
        <v>2562</v>
      </c>
      <c r="J23" s="56" t="s">
        <v>2562</v>
      </c>
      <c r="K23" s="70" t="s">
        <v>2562</v>
      </c>
    </row>
    <row r="24" spans="2:11" ht="12.75" customHeight="1" x14ac:dyDescent="0.2">
      <c r="B24" s="59" t="s">
        <v>1933</v>
      </c>
      <c r="C24" s="56" t="s">
        <v>2562</v>
      </c>
      <c r="D24" s="56" t="s">
        <v>2562</v>
      </c>
      <c r="E24" s="56" t="s">
        <v>2562</v>
      </c>
      <c r="F24" s="56" t="s">
        <v>2562</v>
      </c>
      <c r="G24" s="56" t="s">
        <v>2562</v>
      </c>
      <c r="H24" s="22">
        <v>24851.150320000001</v>
      </c>
      <c r="I24" s="56" t="s">
        <v>2562</v>
      </c>
      <c r="J24" s="20">
        <v>3.9478903113000001E-2</v>
      </c>
      <c r="K24" s="63">
        <v>3.3121068799999999E-3</v>
      </c>
    </row>
    <row r="25" spans="2:11" ht="12.75" customHeight="1" x14ac:dyDescent="0.2">
      <c r="B25" s="60" t="s">
        <v>1934</v>
      </c>
      <c r="C25" s="14" t="s">
        <v>1935</v>
      </c>
      <c r="D25" s="14" t="s">
        <v>49</v>
      </c>
      <c r="E25" s="27">
        <v>45081</v>
      </c>
      <c r="F25" s="23">
        <v>415000</v>
      </c>
      <c r="G25" s="23">
        <v>73.948300000000003</v>
      </c>
      <c r="H25" s="23">
        <v>306.88544000000002</v>
      </c>
      <c r="I25" s="13">
        <v>1.4440000094E-2</v>
      </c>
      <c r="J25" s="13">
        <v>4.8752272600000003E-4</v>
      </c>
      <c r="K25" s="64">
        <v>4.0901019239173101E-5</v>
      </c>
    </row>
    <row r="26" spans="2:11" ht="12.75" customHeight="1" x14ac:dyDescent="0.2">
      <c r="B26" s="60" t="s">
        <v>1936</v>
      </c>
      <c r="C26" s="14" t="s">
        <v>1937</v>
      </c>
      <c r="D26" s="14" t="s">
        <v>49</v>
      </c>
      <c r="E26" s="27">
        <v>44910</v>
      </c>
      <c r="F26" s="23">
        <v>3059163.15</v>
      </c>
      <c r="G26" s="23">
        <v>92.020700000000005</v>
      </c>
      <c r="H26" s="23">
        <v>2815.0633400000002</v>
      </c>
      <c r="I26" s="13">
        <v>7.336122661E-3</v>
      </c>
      <c r="J26" s="13">
        <v>4.4720510489999997E-3</v>
      </c>
      <c r="K26" s="64">
        <v>3.7518547499999999E-4</v>
      </c>
    </row>
    <row r="27" spans="2:11" ht="12.75" customHeight="1" x14ac:dyDescent="0.2">
      <c r="B27" s="60" t="s">
        <v>1938</v>
      </c>
      <c r="C27" s="14" t="s">
        <v>1939</v>
      </c>
      <c r="D27" s="14" t="s">
        <v>50</v>
      </c>
      <c r="E27" s="27">
        <v>45155</v>
      </c>
      <c r="F27" s="23">
        <v>2603114.56</v>
      </c>
      <c r="G27" s="23">
        <v>100</v>
      </c>
      <c r="H27" s="23">
        <v>9441.4965100000009</v>
      </c>
      <c r="I27" s="13">
        <v>2.2811073551E-2</v>
      </c>
      <c r="J27" s="13">
        <v>1.4998900298999999E-2</v>
      </c>
      <c r="K27" s="64">
        <v>1.2583419740000001E-3</v>
      </c>
    </row>
    <row r="28" spans="2:11" ht="12.75" customHeight="1" x14ac:dyDescent="0.2">
      <c r="B28" s="60" t="s">
        <v>1940</v>
      </c>
      <c r="C28" s="14" t="s">
        <v>1941</v>
      </c>
      <c r="D28" s="14" t="s">
        <v>50</v>
      </c>
      <c r="E28" s="27">
        <v>44452</v>
      </c>
      <c r="F28" s="23">
        <v>992592.3</v>
      </c>
      <c r="G28" s="23">
        <v>101.12439999999999</v>
      </c>
      <c r="H28" s="23">
        <v>3640.6121600000001</v>
      </c>
      <c r="I28" s="13">
        <v>1.665856556E-3</v>
      </c>
      <c r="J28" s="13">
        <v>5.7835300529999996E-3</v>
      </c>
      <c r="K28" s="64">
        <v>4.85212814E-4</v>
      </c>
    </row>
    <row r="29" spans="2:11" ht="12.75" customHeight="1" x14ac:dyDescent="0.2">
      <c r="B29" s="60" t="s">
        <v>1942</v>
      </c>
      <c r="C29" s="14" t="s">
        <v>1943</v>
      </c>
      <c r="D29" s="14" t="s">
        <v>49</v>
      </c>
      <c r="E29" s="27">
        <v>44955</v>
      </c>
      <c r="F29" s="23">
        <v>2100000</v>
      </c>
      <c r="G29" s="23">
        <v>106.47620000000001</v>
      </c>
      <c r="H29" s="23">
        <v>2236.0001999999999</v>
      </c>
      <c r="I29" s="13">
        <v>3.4321874969999999E-3</v>
      </c>
      <c r="J29" s="13">
        <v>3.5521428230000001E-3</v>
      </c>
      <c r="K29" s="64">
        <v>2.9800920799999999E-4</v>
      </c>
    </row>
    <row r="30" spans="2:11" ht="12.75" customHeight="1" x14ac:dyDescent="0.2">
      <c r="B30" s="60" t="s">
        <v>1944</v>
      </c>
      <c r="C30" s="14" t="s">
        <v>1945</v>
      </c>
      <c r="D30" s="14" t="s">
        <v>49</v>
      </c>
      <c r="E30" s="27">
        <v>45176</v>
      </c>
      <c r="F30" s="23">
        <v>480000</v>
      </c>
      <c r="G30" s="23">
        <v>100.343</v>
      </c>
      <c r="H30" s="23">
        <v>481.64640000000003</v>
      </c>
      <c r="I30" s="13">
        <v>3.2000000000000002E-3</v>
      </c>
      <c r="J30" s="13">
        <v>7.6515055899999997E-4</v>
      </c>
      <c r="K30" s="64">
        <v>6.4192777190336797E-5</v>
      </c>
    </row>
    <row r="31" spans="2:11" ht="12.75" customHeight="1" x14ac:dyDescent="0.2">
      <c r="B31" s="60" t="s">
        <v>1946</v>
      </c>
      <c r="C31" s="14" t="s">
        <v>1947</v>
      </c>
      <c r="D31" s="14" t="s">
        <v>49</v>
      </c>
      <c r="E31" s="27">
        <v>44598</v>
      </c>
      <c r="F31" s="23">
        <v>5423746.9500000002</v>
      </c>
      <c r="G31" s="23">
        <v>109.32380000000001</v>
      </c>
      <c r="H31" s="23">
        <v>5929.4462700000004</v>
      </c>
      <c r="I31" s="13">
        <v>5.6846033353000001E-2</v>
      </c>
      <c r="J31" s="13">
        <v>9.4196056029999999E-3</v>
      </c>
      <c r="K31" s="64">
        <v>7.9026360999999998E-4</v>
      </c>
    </row>
    <row r="32" spans="2:11" ht="12.75" customHeight="1" x14ac:dyDescent="0.2">
      <c r="B32" s="59" t="s">
        <v>1948</v>
      </c>
      <c r="C32" s="56" t="s">
        <v>2562</v>
      </c>
      <c r="D32" s="56" t="s">
        <v>2562</v>
      </c>
      <c r="E32" s="56" t="s">
        <v>2562</v>
      </c>
      <c r="F32" s="56" t="s">
        <v>2562</v>
      </c>
      <c r="G32" s="56" t="s">
        <v>2562</v>
      </c>
      <c r="H32" s="22">
        <v>577968.47158999997</v>
      </c>
      <c r="I32" s="56" t="s">
        <v>2562</v>
      </c>
      <c r="J32" s="20">
        <v>0.91816921948399999</v>
      </c>
      <c r="K32" s="63">
        <v>7.7030371907000003E-2</v>
      </c>
    </row>
    <row r="33" spans="2:11" ht="12.75" customHeight="1" x14ac:dyDescent="0.2">
      <c r="B33" s="59" t="s">
        <v>1949</v>
      </c>
      <c r="C33" s="56" t="s">
        <v>2562</v>
      </c>
      <c r="D33" s="56" t="s">
        <v>2562</v>
      </c>
      <c r="E33" s="56" t="s">
        <v>2562</v>
      </c>
      <c r="F33" s="56" t="s">
        <v>2562</v>
      </c>
      <c r="G33" s="56" t="s">
        <v>2562</v>
      </c>
      <c r="H33" s="22">
        <v>76959.787549999994</v>
      </c>
      <c r="I33" s="56" t="s">
        <v>2562</v>
      </c>
      <c r="J33" s="20">
        <v>0.122259451059</v>
      </c>
      <c r="K33" s="63">
        <v>1.0257031910999999E-2</v>
      </c>
    </row>
    <row r="34" spans="2:11" ht="12.75" customHeight="1" x14ac:dyDescent="0.2">
      <c r="B34" s="60" t="s">
        <v>1950</v>
      </c>
      <c r="C34" s="14" t="s">
        <v>1951</v>
      </c>
      <c r="D34" s="14" t="s">
        <v>50</v>
      </c>
      <c r="E34" s="27">
        <v>44257</v>
      </c>
      <c r="F34" s="23">
        <v>1561010.71</v>
      </c>
      <c r="G34" s="23">
        <v>122.5587</v>
      </c>
      <c r="H34" s="23">
        <v>6939.0111299999999</v>
      </c>
      <c r="I34" s="13">
        <v>2.9733537329999999E-3</v>
      </c>
      <c r="J34" s="13">
        <v>1.1023415197E-2</v>
      </c>
      <c r="K34" s="64">
        <v>9.2481620400000001E-4</v>
      </c>
    </row>
    <row r="35" spans="2:11" ht="12.75" customHeight="1" x14ac:dyDescent="0.2">
      <c r="B35" s="60" t="s">
        <v>1952</v>
      </c>
      <c r="C35" s="14" t="s">
        <v>1953</v>
      </c>
      <c r="D35" s="14" t="s">
        <v>50</v>
      </c>
      <c r="E35" s="27">
        <v>44307</v>
      </c>
      <c r="F35" s="23">
        <v>4000003.43</v>
      </c>
      <c r="G35" s="23">
        <v>103.4712</v>
      </c>
      <c r="H35" s="23">
        <v>15011.61457</v>
      </c>
      <c r="I35" s="13">
        <v>5.977142857E-3</v>
      </c>
      <c r="J35" s="13">
        <v>2.3847671819999999E-2</v>
      </c>
      <c r="K35" s="64">
        <v>2.0007151080000001E-3</v>
      </c>
    </row>
    <row r="36" spans="2:11" ht="12.75" customHeight="1" x14ac:dyDescent="0.2">
      <c r="B36" s="60" t="s">
        <v>1954</v>
      </c>
      <c r="C36" s="14" t="s">
        <v>1955</v>
      </c>
      <c r="D36" s="14" t="s">
        <v>50</v>
      </c>
      <c r="E36" s="27">
        <v>44707</v>
      </c>
      <c r="F36" s="23">
        <v>950000</v>
      </c>
      <c r="G36" s="23">
        <v>102.4601</v>
      </c>
      <c r="H36" s="23">
        <v>3530.41644</v>
      </c>
      <c r="I36" s="56" t="s">
        <v>2562</v>
      </c>
      <c r="J36" s="13">
        <v>5.6084715110000004E-3</v>
      </c>
      <c r="K36" s="64">
        <v>4.7052617E-4</v>
      </c>
    </row>
    <row r="37" spans="2:11" ht="12.75" customHeight="1" x14ac:dyDescent="0.2">
      <c r="B37" s="60" t="s">
        <v>1956</v>
      </c>
      <c r="C37" s="14" t="s">
        <v>1957</v>
      </c>
      <c r="D37" s="14" t="s">
        <v>50</v>
      </c>
      <c r="E37" s="27">
        <v>44263</v>
      </c>
      <c r="F37" s="23">
        <v>3432835.82</v>
      </c>
      <c r="G37" s="23">
        <v>63.973300000000002</v>
      </c>
      <c r="H37" s="23">
        <v>7965.24874</v>
      </c>
      <c r="I37" s="13">
        <v>2.5329835764000001E-2</v>
      </c>
      <c r="J37" s="13">
        <v>1.2653711365999999E-2</v>
      </c>
      <c r="K37" s="64">
        <v>1.0615909039999999E-3</v>
      </c>
    </row>
    <row r="38" spans="2:11" ht="12.75" customHeight="1" x14ac:dyDescent="0.2">
      <c r="B38" s="60" t="s">
        <v>1958</v>
      </c>
      <c r="C38" s="14" t="s">
        <v>1959</v>
      </c>
      <c r="D38" s="14" t="s">
        <v>50</v>
      </c>
      <c r="E38" s="27">
        <v>45029</v>
      </c>
      <c r="F38" s="23">
        <v>560000</v>
      </c>
      <c r="G38" s="23">
        <v>93.434600000000003</v>
      </c>
      <c r="H38" s="23">
        <v>1897.7688499999999</v>
      </c>
      <c r="I38" s="13">
        <v>1.2921999924E-2</v>
      </c>
      <c r="J38" s="13">
        <v>3.0148235229999999E-3</v>
      </c>
      <c r="K38" s="64">
        <v>2.5293047500000001E-4</v>
      </c>
    </row>
    <row r="39" spans="2:11" ht="12.75" customHeight="1" x14ac:dyDescent="0.2">
      <c r="B39" s="60" t="s">
        <v>1960</v>
      </c>
      <c r="C39" s="14" t="s">
        <v>1961</v>
      </c>
      <c r="D39" s="14" t="s">
        <v>50</v>
      </c>
      <c r="E39" s="27">
        <v>44404</v>
      </c>
      <c r="F39" s="23">
        <v>800000</v>
      </c>
      <c r="G39" s="23">
        <v>112.0116</v>
      </c>
      <c r="H39" s="23">
        <v>3250.1285899999998</v>
      </c>
      <c r="I39" s="13">
        <v>4.324324347E-3</v>
      </c>
      <c r="J39" s="13">
        <v>5.1632021070000004E-3</v>
      </c>
      <c r="K39" s="64">
        <v>4.3317001900000001E-4</v>
      </c>
    </row>
    <row r="40" spans="2:11" ht="12.75" customHeight="1" x14ac:dyDescent="0.2">
      <c r="B40" s="60" t="s">
        <v>1962</v>
      </c>
      <c r="C40" s="14" t="s">
        <v>1963</v>
      </c>
      <c r="D40" s="14" t="s">
        <v>51</v>
      </c>
      <c r="E40" s="27">
        <v>45274</v>
      </c>
      <c r="F40" s="23">
        <v>2700000</v>
      </c>
      <c r="G40" s="23">
        <v>100</v>
      </c>
      <c r="H40" s="23">
        <v>10831.32</v>
      </c>
      <c r="I40" s="13">
        <v>7.2776280320000003E-3</v>
      </c>
      <c r="J40" s="13">
        <v>1.7206794348000001E-2</v>
      </c>
      <c r="K40" s="64">
        <v>1.443574604E-3</v>
      </c>
    </row>
    <row r="41" spans="2:11" ht="12.75" customHeight="1" x14ac:dyDescent="0.2">
      <c r="B41" s="60" t="s">
        <v>1964</v>
      </c>
      <c r="C41" s="14" t="s">
        <v>1965</v>
      </c>
      <c r="D41" s="14" t="s">
        <v>50</v>
      </c>
      <c r="E41" s="27">
        <v>45278</v>
      </c>
      <c r="F41" s="23">
        <v>2240000</v>
      </c>
      <c r="G41" s="23">
        <v>100</v>
      </c>
      <c r="H41" s="23">
        <v>8124.48</v>
      </c>
      <c r="I41" s="13">
        <v>1.324050635E-2</v>
      </c>
      <c r="J41" s="13">
        <v>1.2906668489E-2</v>
      </c>
      <c r="K41" s="64">
        <v>1.0828128979999999E-3</v>
      </c>
    </row>
    <row r="42" spans="2:11" x14ac:dyDescent="0.2">
      <c r="B42" s="60" t="s">
        <v>1966</v>
      </c>
      <c r="C42" s="14" t="s">
        <v>1967</v>
      </c>
      <c r="D42" s="14" t="s">
        <v>50</v>
      </c>
      <c r="E42" s="27">
        <v>44812</v>
      </c>
      <c r="F42" s="23">
        <v>600000</v>
      </c>
      <c r="G42" s="23">
        <v>99.839799999999997</v>
      </c>
      <c r="H42" s="23">
        <v>2172.7137299999999</v>
      </c>
      <c r="I42" s="13">
        <v>6.2760000289999998E-3</v>
      </c>
      <c r="J42" s="13">
        <v>3.4516050049999999E-3</v>
      </c>
      <c r="K42" s="64">
        <v>2.8957452599999997E-4</v>
      </c>
    </row>
    <row r="43" spans="2:11" x14ac:dyDescent="0.2">
      <c r="B43" s="60" t="s">
        <v>1968</v>
      </c>
      <c r="C43" s="14" t="s">
        <v>1969</v>
      </c>
      <c r="D43" s="14" t="s">
        <v>50</v>
      </c>
      <c r="E43" s="27">
        <v>44812</v>
      </c>
      <c r="F43" s="23">
        <v>200000</v>
      </c>
      <c r="G43" s="23">
        <v>99.912400000000005</v>
      </c>
      <c r="H43" s="23">
        <v>724.76454999999999</v>
      </c>
      <c r="I43" s="13">
        <v>2.6149999850000002E-3</v>
      </c>
      <c r="J43" s="13">
        <v>1.1513716290000001E-3</v>
      </c>
      <c r="K43" s="64">
        <v>9.6595031694630596E-5</v>
      </c>
    </row>
    <row r="44" spans="2:11" x14ac:dyDescent="0.2">
      <c r="B44" s="60" t="s">
        <v>1970</v>
      </c>
      <c r="C44" s="14" t="s">
        <v>1971</v>
      </c>
      <c r="D44" s="14" t="s">
        <v>50</v>
      </c>
      <c r="E44" s="27">
        <v>45120</v>
      </c>
      <c r="F44" s="23">
        <v>1103961.3400000001</v>
      </c>
      <c r="G44" s="23">
        <v>100</v>
      </c>
      <c r="H44" s="23">
        <v>4004.0677799999999</v>
      </c>
      <c r="I44" s="13">
        <v>5.4125150360000004E-3</v>
      </c>
      <c r="J44" s="13">
        <v>6.3609210000000003E-3</v>
      </c>
      <c r="K44" s="64">
        <v>5.3365338300000002E-4</v>
      </c>
    </row>
    <row r="45" spans="2:11" x14ac:dyDescent="0.2">
      <c r="B45" s="60" t="s">
        <v>1972</v>
      </c>
      <c r="C45" s="14" t="s">
        <v>1973</v>
      </c>
      <c r="D45" s="14" t="s">
        <v>50</v>
      </c>
      <c r="E45" s="27">
        <v>44742</v>
      </c>
      <c r="F45" s="23">
        <v>485000</v>
      </c>
      <c r="G45" s="23">
        <v>264.24549999999999</v>
      </c>
      <c r="H45" s="23">
        <v>4648.3293800000001</v>
      </c>
      <c r="I45" s="13">
        <v>3.6056147909999999E-3</v>
      </c>
      <c r="J45" s="13">
        <v>7.3844044579999997E-3</v>
      </c>
      <c r="K45" s="64">
        <v>6.1951915800000004E-4</v>
      </c>
    </row>
    <row r="46" spans="2:11" x14ac:dyDescent="0.2">
      <c r="B46" s="60" t="s">
        <v>1974</v>
      </c>
      <c r="C46" s="14" t="s">
        <v>1975</v>
      </c>
      <c r="D46" s="14" t="s">
        <v>51</v>
      </c>
      <c r="E46" s="27">
        <v>44742</v>
      </c>
      <c r="F46" s="23">
        <v>900000</v>
      </c>
      <c r="G46" s="23">
        <v>150.57130000000001</v>
      </c>
      <c r="H46" s="23">
        <v>5436.2864399999999</v>
      </c>
      <c r="I46" s="13">
        <v>1.0535557506E-2</v>
      </c>
      <c r="J46" s="13">
        <v>8.6361646399999992E-3</v>
      </c>
      <c r="K46" s="64">
        <v>7.2453634900000003E-4</v>
      </c>
    </row>
    <row r="47" spans="2:11" x14ac:dyDescent="0.2">
      <c r="B47" s="60" t="s">
        <v>1976</v>
      </c>
      <c r="C47" s="14" t="s">
        <v>1977</v>
      </c>
      <c r="D47" s="14" t="s">
        <v>50</v>
      </c>
      <c r="E47" s="27">
        <v>44929</v>
      </c>
      <c r="F47" s="23">
        <v>228713.33</v>
      </c>
      <c r="G47" s="23">
        <v>92.418999999999997</v>
      </c>
      <c r="H47" s="23">
        <v>766.65557000000001</v>
      </c>
      <c r="I47" s="13">
        <v>6.5723667939999999E-3</v>
      </c>
      <c r="J47" s="13">
        <v>1.21792032E-3</v>
      </c>
      <c r="K47" s="64">
        <v>1.02178175E-4</v>
      </c>
    </row>
    <row r="48" spans="2:11" x14ac:dyDescent="0.2">
      <c r="B48" s="60" t="s">
        <v>1978</v>
      </c>
      <c r="C48" s="14" t="s">
        <v>1979</v>
      </c>
      <c r="D48" s="14" t="s">
        <v>50</v>
      </c>
      <c r="E48" s="27">
        <v>44929</v>
      </c>
      <c r="F48" s="23">
        <v>139489.99</v>
      </c>
      <c r="G48" s="23">
        <v>93.575999999999993</v>
      </c>
      <c r="H48" s="23">
        <v>473.42923999999999</v>
      </c>
      <c r="I48" s="13">
        <v>5.3156997710000001E-3</v>
      </c>
      <c r="J48" s="13">
        <v>7.5209665700000003E-4</v>
      </c>
      <c r="K48" s="64">
        <v>6.3097612104461893E-5</v>
      </c>
    </row>
    <row r="49" spans="2:11" x14ac:dyDescent="0.2">
      <c r="B49" s="60" t="s">
        <v>1980</v>
      </c>
      <c r="C49" s="14" t="s">
        <v>1981</v>
      </c>
      <c r="D49" s="14" t="s">
        <v>50</v>
      </c>
      <c r="E49" s="27">
        <v>44620</v>
      </c>
      <c r="F49" s="23">
        <v>387750</v>
      </c>
      <c r="G49" s="23">
        <v>84.156599999999997</v>
      </c>
      <c r="H49" s="23">
        <v>1183.5525399999999</v>
      </c>
      <c r="I49" s="13">
        <v>3.7991745450000002E-3</v>
      </c>
      <c r="J49" s="13">
        <v>1.8802089819999999E-3</v>
      </c>
      <c r="K49" s="64">
        <v>1.5774129000000001E-4</v>
      </c>
    </row>
    <row r="50" spans="2:11" x14ac:dyDescent="0.2">
      <c r="B50" s="59" t="s">
        <v>1982</v>
      </c>
      <c r="C50" s="56" t="s">
        <v>2562</v>
      </c>
      <c r="D50" s="56" t="s">
        <v>2562</v>
      </c>
      <c r="E50" s="56" t="s">
        <v>2562</v>
      </c>
      <c r="F50" s="56" t="s">
        <v>2562</v>
      </c>
      <c r="G50" s="56" t="s">
        <v>2562</v>
      </c>
      <c r="H50" s="22">
        <v>146047.35689</v>
      </c>
      <c r="I50" s="56" t="s">
        <v>2562</v>
      </c>
      <c r="J50" s="20">
        <v>0.23201298042099999</v>
      </c>
      <c r="K50" s="63">
        <v>1.9464871823E-2</v>
      </c>
    </row>
    <row r="51" spans="2:11" x14ac:dyDescent="0.2">
      <c r="B51" s="60" t="s">
        <v>1983</v>
      </c>
      <c r="C51" s="14" t="s">
        <v>1984</v>
      </c>
      <c r="D51" s="14" t="s">
        <v>50</v>
      </c>
      <c r="E51" s="27">
        <v>44635</v>
      </c>
      <c r="F51" s="23">
        <v>4218274.5599999996</v>
      </c>
      <c r="G51" s="23">
        <v>109.4945</v>
      </c>
      <c r="H51" s="23">
        <v>16752.310119999998</v>
      </c>
      <c r="I51" s="13">
        <v>1.5553327594000001E-2</v>
      </c>
      <c r="J51" s="13">
        <v>2.6612966387E-2</v>
      </c>
      <c r="K51" s="64">
        <v>2.2327111980000001E-3</v>
      </c>
    </row>
    <row r="52" spans="2:11" x14ac:dyDescent="0.2">
      <c r="B52" s="60" t="s">
        <v>1985</v>
      </c>
      <c r="C52" s="14" t="s">
        <v>1986</v>
      </c>
      <c r="D52" s="14" t="s">
        <v>50</v>
      </c>
      <c r="E52" s="27">
        <v>44172</v>
      </c>
      <c r="F52" s="23">
        <v>3600000</v>
      </c>
      <c r="G52" s="23">
        <v>123.1529</v>
      </c>
      <c r="H52" s="23">
        <v>16080.320460000001</v>
      </c>
      <c r="I52" s="13">
        <v>6.4559999979999999E-3</v>
      </c>
      <c r="J52" s="13">
        <v>2.5545433724000002E-2</v>
      </c>
      <c r="K52" s="64">
        <v>2.1431498879999999E-3</v>
      </c>
    </row>
    <row r="53" spans="2:11" x14ac:dyDescent="0.2">
      <c r="B53" s="60" t="s">
        <v>1987</v>
      </c>
      <c r="C53" s="14" t="s">
        <v>1988</v>
      </c>
      <c r="D53" s="14" t="s">
        <v>51</v>
      </c>
      <c r="E53" s="27">
        <v>45174</v>
      </c>
      <c r="F53" s="23">
        <v>2225014.79</v>
      </c>
      <c r="G53" s="23">
        <v>125.4132</v>
      </c>
      <c r="H53" s="23">
        <v>11194.218360000001</v>
      </c>
      <c r="I53" s="13">
        <v>1.3769477957000001E-2</v>
      </c>
      <c r="J53" s="13">
        <v>1.7783300023E-2</v>
      </c>
      <c r="K53" s="64">
        <v>1.4919409030000001E-3</v>
      </c>
    </row>
    <row r="54" spans="2:11" x14ac:dyDescent="0.2">
      <c r="B54" s="60" t="s">
        <v>1989</v>
      </c>
      <c r="C54" s="14" t="s">
        <v>1990</v>
      </c>
      <c r="D54" s="14" t="s">
        <v>51</v>
      </c>
      <c r="E54" s="27">
        <v>44286</v>
      </c>
      <c r="F54" s="23">
        <v>7915816.0499999998</v>
      </c>
      <c r="G54" s="23">
        <v>87.011799999999994</v>
      </c>
      <c r="H54" s="23">
        <v>27630.67337</v>
      </c>
      <c r="I54" s="13">
        <v>2.9317837222000001E-2</v>
      </c>
      <c r="J54" s="13">
        <v>4.3894494334E-2</v>
      </c>
      <c r="K54" s="64">
        <v>3.6825556239999998E-3</v>
      </c>
    </row>
    <row r="55" spans="2:11" x14ac:dyDescent="0.2">
      <c r="B55" s="60" t="s">
        <v>1991</v>
      </c>
      <c r="C55" s="14" t="s">
        <v>1992</v>
      </c>
      <c r="D55" s="14" t="s">
        <v>51</v>
      </c>
      <c r="E55" s="27">
        <v>44203</v>
      </c>
      <c r="F55" s="23">
        <v>1138987.8899999999</v>
      </c>
      <c r="G55" s="23">
        <v>97.623500000000007</v>
      </c>
      <c r="H55" s="23">
        <v>4460.5776400000004</v>
      </c>
      <c r="I55" s="13">
        <v>1.337749335E-2</v>
      </c>
      <c r="J55" s="13">
        <v>7.0861392810000002E-3</v>
      </c>
      <c r="K55" s="64">
        <v>5.9449601699999995E-4</v>
      </c>
    </row>
    <row r="56" spans="2:11" x14ac:dyDescent="0.2">
      <c r="B56" s="60" t="s">
        <v>1993</v>
      </c>
      <c r="C56" s="14" t="s">
        <v>1994</v>
      </c>
      <c r="D56" s="14" t="s">
        <v>50</v>
      </c>
      <c r="E56" s="27">
        <v>45057</v>
      </c>
      <c r="F56" s="23">
        <v>1839643.6</v>
      </c>
      <c r="G56" s="23">
        <v>90.718400000000003</v>
      </c>
      <c r="H56" s="23">
        <v>6053.0830299999998</v>
      </c>
      <c r="I56" s="56" t="s">
        <v>2562</v>
      </c>
      <c r="J56" s="13">
        <v>9.6160167800000002E-3</v>
      </c>
      <c r="K56" s="64">
        <v>8.0674164700000005E-4</v>
      </c>
    </row>
    <row r="57" spans="2:11" x14ac:dyDescent="0.2">
      <c r="B57" s="60" t="s">
        <v>1995</v>
      </c>
      <c r="C57" s="14" t="s">
        <v>1996</v>
      </c>
      <c r="D57" s="14" t="s">
        <v>50</v>
      </c>
      <c r="E57" s="27">
        <v>44364</v>
      </c>
      <c r="F57" s="23">
        <v>9500400</v>
      </c>
      <c r="G57" s="23">
        <v>115.60429999999999</v>
      </c>
      <c r="H57" s="23">
        <v>39834.872819999997</v>
      </c>
      <c r="I57" s="13">
        <v>5.2252199946999998E-2</v>
      </c>
      <c r="J57" s="13">
        <v>6.3282265180000005E-2</v>
      </c>
      <c r="K57" s="64">
        <v>5.3091045939999996E-3</v>
      </c>
    </row>
    <row r="58" spans="2:11" x14ac:dyDescent="0.2">
      <c r="B58" s="60" t="s">
        <v>1997</v>
      </c>
      <c r="C58" s="14" t="s">
        <v>1998</v>
      </c>
      <c r="D58" s="14" t="s">
        <v>50</v>
      </c>
      <c r="E58" s="27">
        <v>44165</v>
      </c>
      <c r="F58" s="23">
        <v>1622672.74</v>
      </c>
      <c r="G58" s="23">
        <v>86.454899999999995</v>
      </c>
      <c r="H58" s="23">
        <v>5088.2461000000003</v>
      </c>
      <c r="I58" s="13">
        <v>6.1868370780000001E-2</v>
      </c>
      <c r="J58" s="13">
        <v>8.0832626340000008E-3</v>
      </c>
      <c r="K58" s="64">
        <v>6.7815029399999999E-4</v>
      </c>
    </row>
    <row r="59" spans="2:11" x14ac:dyDescent="0.2">
      <c r="B59" s="60" t="s">
        <v>1999</v>
      </c>
      <c r="C59" s="14" t="s">
        <v>2000</v>
      </c>
      <c r="D59" s="14" t="s">
        <v>52</v>
      </c>
      <c r="E59" s="27">
        <v>44950</v>
      </c>
      <c r="F59" s="23">
        <v>617610.79</v>
      </c>
      <c r="G59" s="23">
        <v>96.175299999999993</v>
      </c>
      <c r="H59" s="23">
        <v>2744.7639100000001</v>
      </c>
      <c r="I59" s="13">
        <v>6.7597749929999996E-3</v>
      </c>
      <c r="J59" s="13">
        <v>4.3603723399999999E-3</v>
      </c>
      <c r="K59" s="64">
        <v>3.6581612099999999E-4</v>
      </c>
    </row>
    <row r="60" spans="2:11" x14ac:dyDescent="0.2">
      <c r="B60" s="60" t="s">
        <v>2001</v>
      </c>
      <c r="C60" s="14" t="s">
        <v>2002</v>
      </c>
      <c r="D60" s="14" t="s">
        <v>50</v>
      </c>
      <c r="E60" s="27">
        <v>44497</v>
      </c>
      <c r="F60" s="23">
        <v>3445705.52</v>
      </c>
      <c r="G60" s="23">
        <v>129.69149999999999</v>
      </c>
      <c r="H60" s="23">
        <v>16208.291080000001</v>
      </c>
      <c r="I60" s="13">
        <v>6.8914110399999999E-3</v>
      </c>
      <c r="J60" s="13">
        <v>2.5748729734000001E-2</v>
      </c>
      <c r="K60" s="64">
        <v>2.1602055320000002E-3</v>
      </c>
    </row>
    <row r="61" spans="2:11" x14ac:dyDescent="0.2">
      <c r="B61" s="59" t="s">
        <v>2003</v>
      </c>
      <c r="C61" s="56" t="s">
        <v>2562</v>
      </c>
      <c r="D61" s="56" t="s">
        <v>2562</v>
      </c>
      <c r="E61" s="56" t="s">
        <v>2562</v>
      </c>
      <c r="F61" s="56" t="s">
        <v>2562</v>
      </c>
      <c r="G61" s="56" t="s">
        <v>2562</v>
      </c>
      <c r="H61" s="22">
        <v>14218.352349999999</v>
      </c>
      <c r="I61" s="56" t="s">
        <v>2562</v>
      </c>
      <c r="J61" s="20">
        <v>2.2587483783E-2</v>
      </c>
      <c r="K61" s="63">
        <v>1.8949908570000001E-3</v>
      </c>
    </row>
    <row r="62" spans="2:11" x14ac:dyDescent="0.2">
      <c r="B62" s="60" t="s">
        <v>2004</v>
      </c>
      <c r="C62" s="14" t="s">
        <v>2005</v>
      </c>
      <c r="D62" s="14" t="s">
        <v>50</v>
      </c>
      <c r="E62" s="27">
        <v>44957</v>
      </c>
      <c r="F62" s="23">
        <v>2795903.6</v>
      </c>
      <c r="G62" s="23">
        <v>99.833500000000001</v>
      </c>
      <c r="H62" s="23">
        <v>10123.85802</v>
      </c>
      <c r="I62" s="13">
        <v>7.3220000029999999E-3</v>
      </c>
      <c r="J62" s="13">
        <v>1.6082909834999999E-2</v>
      </c>
      <c r="K62" s="64">
        <v>1.3492856210000001E-3</v>
      </c>
    </row>
    <row r="63" spans="2:11" x14ac:dyDescent="0.2">
      <c r="B63" s="60" t="s">
        <v>2006</v>
      </c>
      <c r="C63" s="14" t="s">
        <v>2007</v>
      </c>
      <c r="D63" s="14" t="s">
        <v>50</v>
      </c>
      <c r="E63" s="27">
        <v>45015</v>
      </c>
      <c r="F63" s="23">
        <v>1039612</v>
      </c>
      <c r="G63" s="23">
        <v>108.5879</v>
      </c>
      <c r="H63" s="23">
        <v>4094.49433</v>
      </c>
      <c r="I63" s="13">
        <v>6.869296096E-3</v>
      </c>
      <c r="J63" s="13">
        <v>6.5045739480000002E-3</v>
      </c>
      <c r="K63" s="64">
        <v>5.4570523499999999E-4</v>
      </c>
    </row>
    <row r="64" spans="2:11" x14ac:dyDescent="0.2">
      <c r="B64" s="59" t="s">
        <v>2008</v>
      </c>
      <c r="C64" s="56" t="s">
        <v>2562</v>
      </c>
      <c r="D64" s="56" t="s">
        <v>2562</v>
      </c>
      <c r="E64" s="56" t="s">
        <v>2562</v>
      </c>
      <c r="F64" s="56" t="s">
        <v>2562</v>
      </c>
      <c r="G64" s="56" t="s">
        <v>2562</v>
      </c>
      <c r="H64" s="22">
        <v>340742.97480000003</v>
      </c>
      <c r="I64" s="56" t="s">
        <v>2562</v>
      </c>
      <c r="J64" s="20">
        <v>0.54130930421900003</v>
      </c>
      <c r="K64" s="63">
        <v>4.5413477314999999E-2</v>
      </c>
    </row>
    <row r="65" spans="2:11" x14ac:dyDescent="0.2">
      <c r="B65" s="60" t="s">
        <v>2009</v>
      </c>
      <c r="C65" s="14" t="s">
        <v>2010</v>
      </c>
      <c r="D65" s="14" t="s">
        <v>50</v>
      </c>
      <c r="E65" s="27">
        <v>44173</v>
      </c>
      <c r="F65" s="23">
        <v>4356038.4000000004</v>
      </c>
      <c r="G65" s="23">
        <v>103.1806</v>
      </c>
      <c r="H65" s="23">
        <v>16301.86544</v>
      </c>
      <c r="I65" s="13">
        <v>4.4949348536000001E-2</v>
      </c>
      <c r="J65" s="13">
        <v>2.5897383339000001E-2</v>
      </c>
      <c r="K65" s="64">
        <v>2.1726769179999999E-3</v>
      </c>
    </row>
    <row r="66" spans="2:11" x14ac:dyDescent="0.2">
      <c r="B66" s="60" t="s">
        <v>2011</v>
      </c>
      <c r="C66" s="14" t="s">
        <v>2012</v>
      </c>
      <c r="D66" s="14" t="s">
        <v>50</v>
      </c>
      <c r="E66" s="27">
        <v>44173</v>
      </c>
      <c r="F66" s="23">
        <v>4356038.4000000004</v>
      </c>
      <c r="G66" s="23">
        <v>103.3385</v>
      </c>
      <c r="H66" s="23">
        <v>16326.812620000001</v>
      </c>
      <c r="I66" s="13">
        <v>1.2632511367000001E-2</v>
      </c>
      <c r="J66" s="13">
        <v>2.5937014796999999E-2</v>
      </c>
      <c r="K66" s="64">
        <v>2.1760018230000001E-3</v>
      </c>
    </row>
    <row r="67" spans="2:11" x14ac:dyDescent="0.2">
      <c r="B67" s="60" t="s">
        <v>2013</v>
      </c>
      <c r="C67" s="14" t="s">
        <v>2014</v>
      </c>
      <c r="D67" s="14" t="s">
        <v>50</v>
      </c>
      <c r="E67" s="27">
        <v>44382</v>
      </c>
      <c r="F67" s="23">
        <v>2283840</v>
      </c>
      <c r="G67" s="23">
        <v>110.292</v>
      </c>
      <c r="H67" s="23">
        <v>9136.0242300000009</v>
      </c>
      <c r="I67" s="13">
        <v>4.1828571427999998E-2</v>
      </c>
      <c r="J67" s="13">
        <v>1.4513622538999999E-2</v>
      </c>
      <c r="K67" s="64">
        <v>1.2176292969999999E-3</v>
      </c>
    </row>
    <row r="68" spans="2:11" x14ac:dyDescent="0.2">
      <c r="B68" s="60" t="s">
        <v>2015</v>
      </c>
      <c r="C68" s="14" t="s">
        <v>2016</v>
      </c>
      <c r="D68" s="14" t="s">
        <v>50</v>
      </c>
      <c r="E68" s="27">
        <v>45099</v>
      </c>
      <c r="F68" s="23">
        <v>157941.68</v>
      </c>
      <c r="G68" s="23">
        <v>93.445499999999996</v>
      </c>
      <c r="H68" s="23">
        <v>535.30673000000002</v>
      </c>
      <c r="I68" s="13">
        <v>1.6574999999999999E-3</v>
      </c>
      <c r="J68" s="13">
        <v>8.5039614799999996E-4</v>
      </c>
      <c r="K68" s="64">
        <v>7.1344508434772406E-5</v>
      </c>
    </row>
    <row r="69" spans="2:11" x14ac:dyDescent="0.2">
      <c r="B69" s="60" t="s">
        <v>2017</v>
      </c>
      <c r="C69" s="14" t="s">
        <v>2018</v>
      </c>
      <c r="D69" s="14" t="s">
        <v>51</v>
      </c>
      <c r="E69" s="27">
        <v>44319</v>
      </c>
      <c r="F69" s="23">
        <v>7237192.1100000003</v>
      </c>
      <c r="G69" s="23">
        <v>111.6279</v>
      </c>
      <c r="H69" s="23">
        <v>32408.6155</v>
      </c>
      <c r="I69" s="13">
        <v>1.000326378E-2</v>
      </c>
      <c r="J69" s="13">
        <v>5.1484803514999997E-2</v>
      </c>
      <c r="K69" s="64">
        <v>4.3193492850000003E-3</v>
      </c>
    </row>
    <row r="70" spans="2:11" x14ac:dyDescent="0.2">
      <c r="B70" s="60" t="s">
        <v>2019</v>
      </c>
      <c r="C70" s="14" t="s">
        <v>2020</v>
      </c>
      <c r="D70" s="14" t="s">
        <v>50</v>
      </c>
      <c r="E70" s="27">
        <v>44798</v>
      </c>
      <c r="F70" s="23">
        <v>793531.87</v>
      </c>
      <c r="G70" s="23">
        <v>102.7856</v>
      </c>
      <c r="H70" s="23">
        <v>2958.3135600000001</v>
      </c>
      <c r="I70" s="13">
        <v>1.5870637399999998E-2</v>
      </c>
      <c r="J70" s="13">
        <v>4.6996204559999998E-3</v>
      </c>
      <c r="K70" s="64">
        <v>3.9427755099999997E-4</v>
      </c>
    </row>
    <row r="71" spans="2:11" x14ac:dyDescent="0.2">
      <c r="B71" s="60" t="s">
        <v>2021</v>
      </c>
      <c r="C71" s="14" t="s">
        <v>2022</v>
      </c>
      <c r="D71" s="14" t="s">
        <v>50</v>
      </c>
      <c r="E71" s="27">
        <v>44648</v>
      </c>
      <c r="F71" s="23">
        <v>2686517.62</v>
      </c>
      <c r="G71" s="23">
        <v>114.00069999999999</v>
      </c>
      <c r="H71" s="23">
        <v>11108.22753</v>
      </c>
      <c r="I71" s="13">
        <v>2.2908820919999998E-3</v>
      </c>
      <c r="J71" s="13">
        <v>1.7646693724999999E-2</v>
      </c>
      <c r="K71" s="64">
        <v>1.4804802330000001E-3</v>
      </c>
    </row>
    <row r="72" spans="2:11" x14ac:dyDescent="0.2">
      <c r="B72" s="60" t="s">
        <v>2023</v>
      </c>
      <c r="C72" s="14" t="s">
        <v>2024</v>
      </c>
      <c r="D72" s="14" t="s">
        <v>50</v>
      </c>
      <c r="E72" s="27">
        <v>44441</v>
      </c>
      <c r="F72" s="23">
        <v>1090387.26</v>
      </c>
      <c r="G72" s="23">
        <v>115.70659999999999</v>
      </c>
      <c r="H72" s="23">
        <v>4576.0046400000001</v>
      </c>
      <c r="I72" s="13">
        <v>8.2107475629999999E-3</v>
      </c>
      <c r="J72" s="13">
        <v>7.2695083119999997E-3</v>
      </c>
      <c r="K72" s="64">
        <v>6.0987987499999999E-4</v>
      </c>
    </row>
    <row r="73" spans="2:11" x14ac:dyDescent="0.2">
      <c r="B73" s="60" t="s">
        <v>2025</v>
      </c>
      <c r="C73" s="14" t="s">
        <v>2026</v>
      </c>
      <c r="D73" s="14" t="s">
        <v>50</v>
      </c>
      <c r="E73" s="27">
        <v>44195</v>
      </c>
      <c r="F73" s="23">
        <v>1191036.31</v>
      </c>
      <c r="G73" s="23">
        <v>148.80119999999999</v>
      </c>
      <c r="H73" s="23">
        <v>6428.0462200000002</v>
      </c>
      <c r="I73" s="13">
        <v>6.6102580940000004E-3</v>
      </c>
      <c r="J73" s="13">
        <v>1.0211688821000001E-2</v>
      </c>
      <c r="K73" s="64">
        <v>8.5671591999999998E-4</v>
      </c>
    </row>
    <row r="74" spans="2:11" x14ac:dyDescent="0.2">
      <c r="B74" s="60" t="s">
        <v>2027</v>
      </c>
      <c r="C74" s="14" t="s">
        <v>2028</v>
      </c>
      <c r="D74" s="14" t="s">
        <v>50</v>
      </c>
      <c r="E74" s="27">
        <v>44195</v>
      </c>
      <c r="F74" s="23">
        <v>1140687.8500000001</v>
      </c>
      <c r="G74" s="23">
        <v>147.5078</v>
      </c>
      <c r="H74" s="23">
        <v>6102.8030799999997</v>
      </c>
      <c r="I74" s="13">
        <v>3.5712450400000001E-3</v>
      </c>
      <c r="J74" s="13">
        <v>9.6950027829999993E-3</v>
      </c>
      <c r="K74" s="64">
        <v>8.1336822600000004E-4</v>
      </c>
    </row>
    <row r="75" spans="2:11" x14ac:dyDescent="0.2">
      <c r="B75" s="60" t="s">
        <v>2029</v>
      </c>
      <c r="C75" s="14" t="s">
        <v>2030</v>
      </c>
      <c r="D75" s="14" t="s">
        <v>50</v>
      </c>
      <c r="E75" s="27">
        <v>44985</v>
      </c>
      <c r="F75" s="23">
        <v>1336484.82</v>
      </c>
      <c r="G75" s="23">
        <v>105.5521</v>
      </c>
      <c r="H75" s="23">
        <v>5116.5646299999999</v>
      </c>
      <c r="I75" s="13">
        <v>1.9823880500000001E-3</v>
      </c>
      <c r="J75" s="13">
        <v>8.1282498670000002E-3</v>
      </c>
      <c r="K75" s="64">
        <v>6.8192452600000005E-4</v>
      </c>
    </row>
    <row r="76" spans="2:11" x14ac:dyDescent="0.2">
      <c r="B76" s="60" t="s">
        <v>2031</v>
      </c>
      <c r="C76" s="14" t="s">
        <v>2032</v>
      </c>
      <c r="D76" s="14" t="s">
        <v>51</v>
      </c>
      <c r="E76" s="27">
        <v>44524</v>
      </c>
      <c r="F76" s="23">
        <v>1706072.4</v>
      </c>
      <c r="G76" s="23">
        <v>104.61539999999999</v>
      </c>
      <c r="H76" s="23">
        <v>7159.9617099999996</v>
      </c>
      <c r="I76" s="13">
        <v>7.57714944E-3</v>
      </c>
      <c r="J76" s="13">
        <v>1.1374420539999999E-2</v>
      </c>
      <c r="K76" s="64">
        <v>9.5426401299999997E-4</v>
      </c>
    </row>
    <row r="77" spans="2:11" x14ac:dyDescent="0.2">
      <c r="B77" s="60" t="s">
        <v>2033</v>
      </c>
      <c r="C77" s="14" t="s">
        <v>2034</v>
      </c>
      <c r="D77" s="14" t="s">
        <v>50</v>
      </c>
      <c r="E77" s="27">
        <v>45098</v>
      </c>
      <c r="F77" s="23">
        <v>1358300</v>
      </c>
      <c r="G77" s="23">
        <v>130.06209999999999</v>
      </c>
      <c r="H77" s="23">
        <v>6407.5797199999997</v>
      </c>
      <c r="I77" s="13">
        <v>3.6927875649999998E-3</v>
      </c>
      <c r="J77" s="13">
        <v>1.0179175437999999E-2</v>
      </c>
      <c r="K77" s="64">
        <v>8.5398818899999997E-4</v>
      </c>
    </row>
    <row r="78" spans="2:11" x14ac:dyDescent="0.2">
      <c r="B78" s="60" t="s">
        <v>2035</v>
      </c>
      <c r="C78" s="14" t="s">
        <v>2036</v>
      </c>
      <c r="D78" s="14" t="s">
        <v>50</v>
      </c>
      <c r="E78" s="27">
        <v>45082</v>
      </c>
      <c r="F78" s="23">
        <v>2525593.5299999998</v>
      </c>
      <c r="G78" s="23">
        <v>109.06619999999999</v>
      </c>
      <c r="H78" s="23">
        <v>9990.8213699999997</v>
      </c>
      <c r="I78" s="13">
        <v>1.2447675027E-2</v>
      </c>
      <c r="J78" s="13">
        <v>1.5871565854999999E-2</v>
      </c>
      <c r="K78" s="64">
        <v>1.3315547880000001E-3</v>
      </c>
    </row>
    <row r="79" spans="2:11" x14ac:dyDescent="0.2">
      <c r="B79" s="60" t="s">
        <v>2037</v>
      </c>
      <c r="C79" s="14" t="s">
        <v>2038</v>
      </c>
      <c r="D79" s="14" t="s">
        <v>52</v>
      </c>
      <c r="E79" s="27">
        <v>45082</v>
      </c>
      <c r="F79" s="23">
        <v>2190173.6800000002</v>
      </c>
      <c r="G79" s="23">
        <v>104.6005</v>
      </c>
      <c r="H79" s="23">
        <v>10586.170539999999</v>
      </c>
      <c r="I79" s="13">
        <v>3.7099999990000002E-3</v>
      </c>
      <c r="J79" s="13">
        <v>1.6817346308000001E-2</v>
      </c>
      <c r="K79" s="64">
        <v>1.4109016209999999E-3</v>
      </c>
    </row>
    <row r="80" spans="2:11" x14ac:dyDescent="0.2">
      <c r="B80" s="60" t="s">
        <v>2039</v>
      </c>
      <c r="C80" s="14" t="s">
        <v>2040</v>
      </c>
      <c r="D80" s="14" t="s">
        <v>50</v>
      </c>
      <c r="E80" s="27">
        <v>44280</v>
      </c>
      <c r="F80" s="23">
        <v>4444444.7699999996</v>
      </c>
      <c r="G80" s="23">
        <v>75.986400000000003</v>
      </c>
      <c r="H80" s="23">
        <v>12249.00858</v>
      </c>
      <c r="I80" s="13">
        <v>0.10105051483499999</v>
      </c>
      <c r="J80" s="13">
        <v>1.9458955289000001E-2</v>
      </c>
      <c r="K80" s="64">
        <v>1.6325210329999999E-3</v>
      </c>
    </row>
    <row r="81" spans="2:11" x14ac:dyDescent="0.2">
      <c r="B81" s="60" t="s">
        <v>2041</v>
      </c>
      <c r="C81" s="14" t="s">
        <v>2042</v>
      </c>
      <c r="D81" s="14" t="s">
        <v>50</v>
      </c>
      <c r="E81" s="27">
        <v>44418</v>
      </c>
      <c r="F81" s="23">
        <v>4042609.12</v>
      </c>
      <c r="G81" s="23">
        <v>113.65779999999999</v>
      </c>
      <c r="H81" s="23">
        <v>16665.124110000001</v>
      </c>
      <c r="I81" s="13">
        <v>2.1400622540000002E-3</v>
      </c>
      <c r="J81" s="13">
        <v>2.6474461408E-2</v>
      </c>
      <c r="K81" s="64">
        <v>2.221091237E-3</v>
      </c>
    </row>
    <row r="82" spans="2:11" x14ac:dyDescent="0.2">
      <c r="B82" s="60" t="s">
        <v>2043</v>
      </c>
      <c r="C82" s="14" t="s">
        <v>2044</v>
      </c>
      <c r="D82" s="14" t="s">
        <v>50</v>
      </c>
      <c r="E82" s="27">
        <v>44418</v>
      </c>
      <c r="F82" s="23">
        <v>3214273.13</v>
      </c>
      <c r="G82" s="23">
        <v>127.09950000000001</v>
      </c>
      <c r="H82" s="23">
        <v>14817.474050000001</v>
      </c>
      <c r="I82" s="13">
        <v>1.9025718170000001E-2</v>
      </c>
      <c r="J82" s="13">
        <v>2.3539257333E-2</v>
      </c>
      <c r="K82" s="64">
        <v>1.9748404850000001E-3</v>
      </c>
    </row>
    <row r="83" spans="2:11" x14ac:dyDescent="0.2">
      <c r="B83" s="60" t="s">
        <v>2045</v>
      </c>
      <c r="C83" s="14" t="s">
        <v>2046</v>
      </c>
      <c r="D83" s="14" t="s">
        <v>50</v>
      </c>
      <c r="E83" s="27">
        <v>44938</v>
      </c>
      <c r="F83" s="23">
        <v>5746000</v>
      </c>
      <c r="G83" s="23">
        <v>100.59950000000001</v>
      </c>
      <c r="H83" s="23">
        <v>20965.682250000002</v>
      </c>
      <c r="I83" s="13">
        <v>1.064074074E-2</v>
      </c>
      <c r="J83" s="13">
        <v>3.3306391358000002E-2</v>
      </c>
      <c r="K83" s="64">
        <v>2.7942602059999998E-3</v>
      </c>
    </row>
    <row r="84" spans="2:11" x14ac:dyDescent="0.2">
      <c r="B84" s="60" t="s">
        <v>2047</v>
      </c>
      <c r="C84" s="14" t="s">
        <v>2048</v>
      </c>
      <c r="D84" s="14" t="s">
        <v>51</v>
      </c>
      <c r="E84" s="27">
        <v>44671</v>
      </c>
      <c r="F84" s="23">
        <v>1947877.71</v>
      </c>
      <c r="G84" s="23">
        <v>102.1553</v>
      </c>
      <c r="H84" s="23">
        <v>7982.5236500000001</v>
      </c>
      <c r="I84" s="13">
        <v>4.9560496860000004E-3</v>
      </c>
      <c r="J84" s="13">
        <v>1.2681154542999999E-2</v>
      </c>
      <c r="K84" s="64">
        <v>1.063893267E-3</v>
      </c>
    </row>
    <row r="85" spans="2:11" x14ac:dyDescent="0.2">
      <c r="B85" s="60" t="s">
        <v>2049</v>
      </c>
      <c r="C85" s="14" t="s">
        <v>2050</v>
      </c>
      <c r="D85" s="14" t="s">
        <v>50</v>
      </c>
      <c r="E85" s="27">
        <v>44915</v>
      </c>
      <c r="F85" s="23">
        <v>1186545.8999999999</v>
      </c>
      <c r="G85" s="23">
        <v>102.9067</v>
      </c>
      <c r="H85" s="23">
        <v>4428.6947799999998</v>
      </c>
      <c r="I85" s="13">
        <v>6.285250002E-3</v>
      </c>
      <c r="J85" s="13">
        <v>7.035489701E-3</v>
      </c>
      <c r="K85" s="64">
        <v>5.9024673899999997E-4</v>
      </c>
    </row>
    <row r="86" spans="2:11" x14ac:dyDescent="0.2">
      <c r="B86" s="60" t="s">
        <v>2051</v>
      </c>
      <c r="C86" s="14" t="s">
        <v>2052</v>
      </c>
      <c r="D86" s="14" t="s">
        <v>50</v>
      </c>
      <c r="E86" s="27">
        <v>44774</v>
      </c>
      <c r="F86" s="23">
        <v>1157520</v>
      </c>
      <c r="G86" s="23">
        <v>91.9499</v>
      </c>
      <c r="H86" s="23">
        <v>3860.3556800000001</v>
      </c>
      <c r="I86" s="13">
        <v>1.113839996E-2</v>
      </c>
      <c r="J86" s="13">
        <v>6.1326178429999996E-3</v>
      </c>
      <c r="K86" s="64">
        <v>5.1449974900000001E-4</v>
      </c>
    </row>
    <row r="87" spans="2:11" x14ac:dyDescent="0.2">
      <c r="B87" s="60" t="s">
        <v>2053</v>
      </c>
      <c r="C87" s="14" t="s">
        <v>2054</v>
      </c>
      <c r="D87" s="14" t="s">
        <v>50</v>
      </c>
      <c r="E87" s="27">
        <v>44431</v>
      </c>
      <c r="F87" s="23">
        <v>2862970.44</v>
      </c>
      <c r="G87" s="23">
        <v>104.9169</v>
      </c>
      <c r="H87" s="23">
        <v>10894.56438</v>
      </c>
      <c r="I87" s="13">
        <v>2.1664551354999999E-2</v>
      </c>
      <c r="J87" s="13">
        <v>1.7307265299999999E-2</v>
      </c>
      <c r="K87" s="64">
        <v>1.452003677E-3</v>
      </c>
    </row>
    <row r="88" spans="2:11" x14ac:dyDescent="0.2">
      <c r="B88" s="60" t="s">
        <v>2055</v>
      </c>
      <c r="C88" s="14" t="s">
        <v>2056</v>
      </c>
      <c r="D88" s="14" t="s">
        <v>50</v>
      </c>
      <c r="E88" s="27">
        <v>44887</v>
      </c>
      <c r="F88" s="23">
        <v>1861915.44</v>
      </c>
      <c r="G88" s="23">
        <v>108.1317</v>
      </c>
      <c r="H88" s="23">
        <v>7302.3146100000004</v>
      </c>
      <c r="I88" s="13">
        <v>8.8662640000000004E-3</v>
      </c>
      <c r="J88" s="13">
        <v>1.1600564451E-2</v>
      </c>
      <c r="K88" s="64">
        <v>9.7323649600000001E-4</v>
      </c>
    </row>
    <row r="89" spans="2:11" x14ac:dyDescent="0.2">
      <c r="B89" s="60" t="s">
        <v>2057</v>
      </c>
      <c r="C89" s="14" t="s">
        <v>2058</v>
      </c>
      <c r="D89" s="14" t="s">
        <v>50</v>
      </c>
      <c r="E89" s="27">
        <v>44119</v>
      </c>
      <c r="F89" s="23">
        <v>3480303.26</v>
      </c>
      <c r="G89" s="23">
        <v>122.3522</v>
      </c>
      <c r="H89" s="23">
        <v>15444.59152</v>
      </c>
      <c r="I89" s="13">
        <v>9.6860395789999994E-3</v>
      </c>
      <c r="J89" s="13">
        <v>2.4535505374E-2</v>
      </c>
      <c r="K89" s="64">
        <v>2.0584213269999999E-3</v>
      </c>
    </row>
    <row r="90" spans="2:11" x14ac:dyDescent="0.2">
      <c r="B90" s="60" t="s">
        <v>2059</v>
      </c>
      <c r="C90" s="14" t="s">
        <v>2060</v>
      </c>
      <c r="D90" s="14" t="s">
        <v>50</v>
      </c>
      <c r="E90" s="27">
        <v>44763</v>
      </c>
      <c r="F90" s="23">
        <v>750000</v>
      </c>
      <c r="G90" s="23">
        <v>138.44139999999999</v>
      </c>
      <c r="H90" s="23">
        <v>3765.9521800000002</v>
      </c>
      <c r="I90" s="13">
        <v>3.6674999909999998E-3</v>
      </c>
      <c r="J90" s="13">
        <v>5.982647053E-3</v>
      </c>
      <c r="K90" s="64">
        <v>5.0191785699999999E-4</v>
      </c>
    </row>
    <row r="91" spans="2:11" x14ac:dyDescent="0.2">
      <c r="B91" s="60" t="s">
        <v>2061</v>
      </c>
      <c r="C91" s="14" t="s">
        <v>2062</v>
      </c>
      <c r="D91" s="14" t="s">
        <v>50</v>
      </c>
      <c r="E91" s="27">
        <v>44518</v>
      </c>
      <c r="F91" s="23">
        <v>2731092.39</v>
      </c>
      <c r="G91" s="23">
        <v>128.9188</v>
      </c>
      <c r="H91" s="23">
        <v>12770.2736</v>
      </c>
      <c r="I91" s="13">
        <v>1.3575569789E-2</v>
      </c>
      <c r="J91" s="13">
        <v>2.0287044571000001E-2</v>
      </c>
      <c r="K91" s="64">
        <v>1.7019940929999999E-3</v>
      </c>
    </row>
    <row r="92" spans="2:11" x14ac:dyDescent="0.2">
      <c r="B92" s="60" t="s">
        <v>2063</v>
      </c>
      <c r="C92" s="14" t="s">
        <v>2064</v>
      </c>
      <c r="D92" s="14" t="s">
        <v>50</v>
      </c>
      <c r="E92" s="27">
        <v>43983</v>
      </c>
      <c r="F92" s="23">
        <v>3642593.75</v>
      </c>
      <c r="G92" s="23">
        <v>126.68640000000001</v>
      </c>
      <c r="H92" s="23">
        <v>16737.41131</v>
      </c>
      <c r="I92" s="13">
        <v>4.8130933989999998E-3</v>
      </c>
      <c r="J92" s="13">
        <v>2.6589297918E-2</v>
      </c>
      <c r="K92" s="64">
        <v>2.2307255169999999E-3</v>
      </c>
    </row>
    <row r="93" spans="2:11" x14ac:dyDescent="0.2">
      <c r="B93" s="60" t="s">
        <v>2065</v>
      </c>
      <c r="C93" s="14" t="s">
        <v>2066</v>
      </c>
      <c r="D93" s="14" t="s">
        <v>50</v>
      </c>
      <c r="E93" s="27">
        <v>45104</v>
      </c>
      <c r="F93" s="23">
        <v>5199727.1100000003</v>
      </c>
      <c r="G93" s="23">
        <v>105.6584</v>
      </c>
      <c r="H93" s="23">
        <v>19926.551100000001</v>
      </c>
      <c r="I93" s="13">
        <v>7.1751381210000001E-3</v>
      </c>
      <c r="J93" s="13">
        <v>3.1655612320999997E-2</v>
      </c>
      <c r="K93" s="64">
        <v>2.655767083E-3</v>
      </c>
    </row>
    <row r="94" spans="2:11" x14ac:dyDescent="0.2">
      <c r="B94" s="60" t="s">
        <v>2067</v>
      </c>
      <c r="C94" s="14" t="s">
        <v>2068</v>
      </c>
      <c r="D94" s="14" t="s">
        <v>50</v>
      </c>
      <c r="E94" s="27">
        <v>43864</v>
      </c>
      <c r="F94" s="23">
        <v>482153.73</v>
      </c>
      <c r="G94" s="23">
        <v>117.9843</v>
      </c>
      <c r="H94" s="23">
        <v>2063.2759099999998</v>
      </c>
      <c r="I94" s="13">
        <v>5.2749279200000004E-4</v>
      </c>
      <c r="J94" s="13">
        <v>3.2777504740000001E-3</v>
      </c>
      <c r="K94" s="64">
        <v>2.74988893E-4</v>
      </c>
    </row>
    <row r="95" spans="2:11" x14ac:dyDescent="0.2">
      <c r="B95" s="60" t="s">
        <v>2069</v>
      </c>
      <c r="C95" s="14" t="s">
        <v>2070</v>
      </c>
      <c r="D95" s="14" t="s">
        <v>51</v>
      </c>
      <c r="E95" s="27">
        <v>44508</v>
      </c>
      <c r="F95" s="23">
        <v>672000</v>
      </c>
      <c r="G95" s="23">
        <v>97.401300000000006</v>
      </c>
      <c r="H95" s="23">
        <v>2625.7395700000002</v>
      </c>
      <c r="I95" s="13">
        <v>7.0736842100000005E-4</v>
      </c>
      <c r="J95" s="13">
        <v>4.1712885209999996E-3</v>
      </c>
      <c r="K95" s="64">
        <v>3.4995281799999998E-4</v>
      </c>
    </row>
    <row r="96" spans="2:11" x14ac:dyDescent="0.2">
      <c r="B96" s="60" t="s">
        <v>2071</v>
      </c>
      <c r="C96" s="14" t="s">
        <v>2072</v>
      </c>
      <c r="D96" s="14" t="s">
        <v>50</v>
      </c>
      <c r="E96" s="27">
        <v>44728</v>
      </c>
      <c r="F96" s="23">
        <v>401480.92</v>
      </c>
      <c r="G96" s="23">
        <v>99.824399999999997</v>
      </c>
      <c r="H96" s="23">
        <v>1453.6142600000001</v>
      </c>
      <c r="I96" s="13">
        <v>2.088000001E-3</v>
      </c>
      <c r="J96" s="13">
        <v>2.3092330049999999E-3</v>
      </c>
      <c r="K96" s="64">
        <v>1.9373452400000001E-4</v>
      </c>
    </row>
    <row r="97" spans="2:11" x14ac:dyDescent="0.2">
      <c r="B97" s="60" t="s">
        <v>2073</v>
      </c>
      <c r="C97" s="14" t="s">
        <v>2074</v>
      </c>
      <c r="D97" s="14" t="s">
        <v>50</v>
      </c>
      <c r="E97" s="27">
        <v>44564</v>
      </c>
      <c r="F97" s="23">
        <v>1044372</v>
      </c>
      <c r="G97" s="23">
        <v>76.89</v>
      </c>
      <c r="H97" s="23">
        <v>2912.54495</v>
      </c>
      <c r="I97" s="13">
        <v>1.6017975705E-2</v>
      </c>
      <c r="J97" s="13">
        <v>4.626911769E-3</v>
      </c>
      <c r="K97" s="64">
        <v>3.8817761100000002E-4</v>
      </c>
    </row>
    <row r="98" spans="2:11" x14ac:dyDescent="0.2">
      <c r="B98" s="60" t="s">
        <v>2075</v>
      </c>
      <c r="C98" s="14" t="s">
        <v>2076</v>
      </c>
      <c r="D98" s="14" t="s">
        <v>50</v>
      </c>
      <c r="E98" s="27">
        <v>44858</v>
      </c>
      <c r="F98" s="23">
        <v>909590.8</v>
      </c>
      <c r="G98" s="23">
        <v>99.199299999999994</v>
      </c>
      <c r="H98" s="23">
        <v>3272.6700500000002</v>
      </c>
      <c r="I98" s="13">
        <v>9.3514189709999994E-3</v>
      </c>
      <c r="J98" s="13">
        <v>5.1990118020000002E-3</v>
      </c>
      <c r="K98" s="64">
        <v>4.3617429500000002E-4</v>
      </c>
    </row>
    <row r="99" spans="2:11" ht="13.5" thickBot="1" x14ac:dyDescent="0.25">
      <c r="B99" s="60" t="s">
        <v>2077</v>
      </c>
      <c r="C99" s="14" t="s">
        <v>2078</v>
      </c>
      <c r="D99" s="14" t="s">
        <v>50</v>
      </c>
      <c r="E99" s="27">
        <v>45218</v>
      </c>
      <c r="F99" s="23">
        <v>566667</v>
      </c>
      <c r="G99" s="23">
        <v>100</v>
      </c>
      <c r="H99" s="23">
        <v>2055.3012100000001</v>
      </c>
      <c r="I99" s="13">
        <v>5.8258510679999997E-3</v>
      </c>
      <c r="J99" s="13">
        <v>3.265081748E-3</v>
      </c>
      <c r="K99" s="64">
        <v>2.7392604300000001E-4</v>
      </c>
    </row>
    <row r="100" spans="2:11" x14ac:dyDescent="0.2">
      <c r="B100" s="74" t="s">
        <v>2079</v>
      </c>
      <c r="C100" s="75" t="s">
        <v>2080</v>
      </c>
      <c r="D100" s="75" t="s">
        <v>50</v>
      </c>
      <c r="E100" s="92">
        <v>44605</v>
      </c>
      <c r="F100" s="76">
        <v>3099999.99</v>
      </c>
      <c r="G100" s="76">
        <v>119.2329</v>
      </c>
      <c r="H100" s="76">
        <v>13406.18953</v>
      </c>
      <c r="I100" s="77">
        <v>9.3502200009999998E-3</v>
      </c>
      <c r="J100" s="77">
        <v>2.1297269975000001E-2</v>
      </c>
      <c r="K100" s="78">
        <v>1.7867475750000001E-3</v>
      </c>
    </row>
    <row r="101" spans="2:11" ht="12.75" hidden="1" customHeight="1" x14ac:dyDescent="0.2"/>
    <row r="102" spans="2:11" ht="12.75" hidden="1" customHeight="1" x14ac:dyDescent="0.2"/>
    <row r="103" spans="2:11" ht="12.75" hidden="1" customHeight="1" x14ac:dyDescent="0.2"/>
    <row r="104" spans="2:11" ht="12.75" hidden="1" customHeight="1" x14ac:dyDescent="0.2"/>
    <row r="105" spans="2:11" ht="12.75" hidden="1" customHeight="1" x14ac:dyDescent="0.2"/>
    <row r="106" spans="2:11" ht="12.75" hidden="1" customHeight="1" x14ac:dyDescent="0.2"/>
    <row r="107" spans="2:11" ht="12.75" hidden="1" customHeight="1" x14ac:dyDescent="0.2"/>
    <row r="108" spans="2:11" ht="12.75" hidden="1" customHeight="1" x14ac:dyDescent="0.2"/>
    <row r="109" spans="2:11" ht="12.75" hidden="1" customHeight="1" x14ac:dyDescent="0.2"/>
    <row r="110" spans="2:11" ht="12.75" hidden="1" customHeight="1" x14ac:dyDescent="0.2"/>
    <row r="111" spans="2:11" ht="12.75" hidden="1" customHeight="1" x14ac:dyDescent="0.2"/>
    <row r="112" spans="2:11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2081</v>
      </c>
      <c r="C3" s="1" t="s">
        <v>5</v>
      </c>
    </row>
    <row r="4" spans="2:12" ht="12.75" customHeight="1" x14ac:dyDescent="0.2">
      <c r="B4" s="1" t="s">
        <v>6</v>
      </c>
      <c r="C4" s="2">
        <v>12534</v>
      </c>
    </row>
    <row r="5" spans="2:12" ht="12.75" customHeight="1" x14ac:dyDescent="0.2"/>
    <row r="6" spans="2:12" ht="12.75" customHeight="1" thickBot="1" x14ac:dyDescent="0.25">
      <c r="B6" s="65" t="s">
        <v>2082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</row>
    <row r="7" spans="2:12" ht="12.75" customHeight="1" thickBot="1" x14ac:dyDescent="0.25">
      <c r="B7" s="73" t="s">
        <v>2083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</row>
    <row r="8" spans="2:12" ht="12.75" customHeight="1" x14ac:dyDescent="0.2">
      <c r="B8" s="58" t="s">
        <v>71</v>
      </c>
      <c r="C8" s="4" t="s">
        <v>72</v>
      </c>
      <c r="D8" s="4" t="s">
        <v>224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61" t="s">
        <v>226</v>
      </c>
    </row>
    <row r="9" spans="2:12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2" t="s">
        <v>12</v>
      </c>
    </row>
    <row r="10" spans="2:12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2" t="s">
        <v>89</v>
      </c>
    </row>
    <row r="11" spans="2:12" ht="12.75" customHeight="1" x14ac:dyDescent="0.2">
      <c r="B11" s="59" t="s">
        <v>2084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22">
        <v>5329.6695099999997</v>
      </c>
      <c r="J11" s="56" t="s">
        <v>2562</v>
      </c>
      <c r="K11" s="20">
        <v>1</v>
      </c>
      <c r="L11" s="63">
        <v>7.1032667799999995E-4</v>
      </c>
    </row>
    <row r="12" spans="2:12" ht="12.75" customHeight="1" x14ac:dyDescent="0.2">
      <c r="B12" s="59" t="s">
        <v>2085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22">
        <v>1481.54034</v>
      </c>
      <c r="J12" s="56" t="s">
        <v>2562</v>
      </c>
      <c r="K12" s="20">
        <v>0.277979776648</v>
      </c>
      <c r="L12" s="63">
        <v>1.97456451E-4</v>
      </c>
    </row>
    <row r="13" spans="2:12" ht="12.75" customHeight="1" x14ac:dyDescent="0.2">
      <c r="B13" s="60" t="s">
        <v>2086</v>
      </c>
      <c r="C13" s="14" t="s">
        <v>2087</v>
      </c>
      <c r="D13" s="14" t="s">
        <v>1318</v>
      </c>
      <c r="E13" s="14" t="s">
        <v>49</v>
      </c>
      <c r="F13" s="27">
        <v>44355</v>
      </c>
      <c r="G13" s="23">
        <v>1366.12</v>
      </c>
      <c r="H13" s="23">
        <v>23.662099999999999</v>
      </c>
      <c r="I13" s="23">
        <v>0.32324999999999998</v>
      </c>
      <c r="J13" s="56" t="s">
        <v>2562</v>
      </c>
      <c r="K13" s="13">
        <v>6.0651040255589897E-5</v>
      </c>
      <c r="L13" s="64">
        <v>4.3082051950925801E-8</v>
      </c>
    </row>
    <row r="14" spans="2:12" ht="12.75" customHeight="1" x14ac:dyDescent="0.2">
      <c r="B14" s="60" t="s">
        <v>2088</v>
      </c>
      <c r="C14" s="14" t="s">
        <v>2089</v>
      </c>
      <c r="D14" s="14" t="s">
        <v>523</v>
      </c>
      <c r="E14" s="14" t="s">
        <v>49</v>
      </c>
      <c r="F14" s="27">
        <v>44812</v>
      </c>
      <c r="G14" s="23">
        <v>66666</v>
      </c>
      <c r="H14" s="23">
        <v>46.934899999999999</v>
      </c>
      <c r="I14" s="23">
        <v>31.289619999999999</v>
      </c>
      <c r="J14" s="56" t="s">
        <v>2562</v>
      </c>
      <c r="K14" s="13">
        <v>5.8708368200000001E-3</v>
      </c>
      <c r="L14" s="64">
        <v>4.1702120165962103E-6</v>
      </c>
    </row>
    <row r="15" spans="2:12" ht="12.75" customHeight="1" x14ac:dyDescent="0.2">
      <c r="B15" s="60" t="s">
        <v>2090</v>
      </c>
      <c r="C15" s="14" t="s">
        <v>2091</v>
      </c>
      <c r="D15" s="14" t="s">
        <v>2092</v>
      </c>
      <c r="E15" s="14" t="s">
        <v>49</v>
      </c>
      <c r="F15" s="27">
        <v>44468</v>
      </c>
      <c r="G15" s="23">
        <v>120400</v>
      </c>
      <c r="H15" s="23">
        <v>644.072</v>
      </c>
      <c r="I15" s="23">
        <v>775.46268999999995</v>
      </c>
      <c r="J15" s="56" t="s">
        <v>2562</v>
      </c>
      <c r="K15" s="13">
        <v>0.14549920751000001</v>
      </c>
      <c r="L15" s="64">
        <v>1.03351968E-4</v>
      </c>
    </row>
    <row r="16" spans="2:12" ht="12.75" customHeight="1" x14ac:dyDescent="0.2">
      <c r="B16" s="60" t="s">
        <v>2093</v>
      </c>
      <c r="C16" s="14" t="s">
        <v>2094</v>
      </c>
      <c r="D16" s="14" t="s">
        <v>2092</v>
      </c>
      <c r="E16" s="14" t="s">
        <v>49</v>
      </c>
      <c r="F16" s="27">
        <v>44609</v>
      </c>
      <c r="G16" s="23">
        <v>300000</v>
      </c>
      <c r="H16" s="23">
        <v>6.1833</v>
      </c>
      <c r="I16" s="23">
        <v>18.549900000000001</v>
      </c>
      <c r="J16" s="56" t="s">
        <v>2562</v>
      </c>
      <c r="K16" s="13">
        <v>3.4804972359999999E-3</v>
      </c>
      <c r="L16" s="64">
        <v>2.4722900401685298E-6</v>
      </c>
    </row>
    <row r="17" spans="2:12" ht="12.75" customHeight="1" x14ac:dyDescent="0.2">
      <c r="B17" s="60" t="s">
        <v>2095</v>
      </c>
      <c r="C17" s="14" t="s">
        <v>2096</v>
      </c>
      <c r="D17" s="14" t="s">
        <v>1784</v>
      </c>
      <c r="E17" s="14" t="s">
        <v>49</v>
      </c>
      <c r="F17" s="27">
        <v>45103</v>
      </c>
      <c r="G17" s="23">
        <v>500000</v>
      </c>
      <c r="H17" s="23">
        <v>108.556</v>
      </c>
      <c r="I17" s="23">
        <v>542.78</v>
      </c>
      <c r="J17" s="13">
        <v>2.0091203609999999E-3</v>
      </c>
      <c r="K17" s="13">
        <v>0.10184121153800001</v>
      </c>
      <c r="L17" s="64">
        <v>7.2340529490869297E-5</v>
      </c>
    </row>
    <row r="18" spans="2:12" ht="12.75" customHeight="1" x14ac:dyDescent="0.2">
      <c r="B18" s="60" t="s">
        <v>2097</v>
      </c>
      <c r="C18" s="14" t="s">
        <v>2098</v>
      </c>
      <c r="D18" s="14" t="s">
        <v>1784</v>
      </c>
      <c r="E18" s="14" t="s">
        <v>49</v>
      </c>
      <c r="F18" s="27">
        <v>44817</v>
      </c>
      <c r="G18" s="23">
        <v>4765</v>
      </c>
      <c r="H18" s="23">
        <v>1359.4404999999999</v>
      </c>
      <c r="I18" s="23">
        <v>64.777339999999995</v>
      </c>
      <c r="J18" s="56" t="s">
        <v>2562</v>
      </c>
      <c r="K18" s="13">
        <v>1.2154100714000001E-2</v>
      </c>
      <c r="L18" s="64">
        <v>8.6333819864587199E-6</v>
      </c>
    </row>
    <row r="19" spans="2:12" ht="12.75" customHeight="1" x14ac:dyDescent="0.2">
      <c r="B19" s="60" t="s">
        <v>2099</v>
      </c>
      <c r="C19" s="14" t="s">
        <v>2100</v>
      </c>
      <c r="D19" s="14" t="s">
        <v>1776</v>
      </c>
      <c r="E19" s="14" t="s">
        <v>49</v>
      </c>
      <c r="F19" s="27">
        <v>44307</v>
      </c>
      <c r="G19" s="23">
        <v>350000.03</v>
      </c>
      <c r="H19" s="23">
        <v>4.1805000000000003</v>
      </c>
      <c r="I19" s="23">
        <v>14.63175</v>
      </c>
      <c r="J19" s="56" t="s">
        <v>2562</v>
      </c>
      <c r="K19" s="13">
        <v>2.745339082E-3</v>
      </c>
      <c r="L19" s="64">
        <v>1.9500875905118602E-6</v>
      </c>
    </row>
    <row r="20" spans="2:12" ht="12.75" customHeight="1" x14ac:dyDescent="0.2">
      <c r="B20" s="60" t="s">
        <v>2101</v>
      </c>
      <c r="C20" s="14" t="s">
        <v>2102</v>
      </c>
      <c r="D20" s="14" t="s">
        <v>1478</v>
      </c>
      <c r="E20" s="14" t="s">
        <v>49</v>
      </c>
      <c r="F20" s="27">
        <v>43993</v>
      </c>
      <c r="G20" s="23">
        <v>2970</v>
      </c>
      <c r="H20" s="23">
        <v>0.60140000000000005</v>
      </c>
      <c r="I20" s="23">
        <v>1.7860000000000001E-2</v>
      </c>
      <c r="J20" s="56" t="s">
        <v>2562</v>
      </c>
      <c r="K20" s="13">
        <v>3.3510520617628299E-6</v>
      </c>
      <c r="L20" s="64">
        <v>2.3803416793303498E-9</v>
      </c>
    </row>
    <row r="21" spans="2:12" ht="12.75" customHeight="1" x14ac:dyDescent="0.2">
      <c r="B21" s="60" t="s">
        <v>2103</v>
      </c>
      <c r="C21" s="14" t="s">
        <v>2104</v>
      </c>
      <c r="D21" s="14" t="s">
        <v>774</v>
      </c>
      <c r="E21" s="14" t="s">
        <v>49</v>
      </c>
      <c r="F21" s="27">
        <v>43958</v>
      </c>
      <c r="G21" s="23">
        <v>350000</v>
      </c>
      <c r="H21" s="23">
        <v>8.2827000000000002</v>
      </c>
      <c r="I21" s="23">
        <v>28.989450000000001</v>
      </c>
      <c r="J21" s="56" t="s">
        <v>2562</v>
      </c>
      <c r="K21" s="13">
        <v>5.4392584650000001E-3</v>
      </c>
      <c r="L21" s="64">
        <v>3.8636503973047602E-6</v>
      </c>
    </row>
    <row r="22" spans="2:12" ht="12.75" customHeight="1" x14ac:dyDescent="0.2">
      <c r="B22" s="60" t="s">
        <v>2105</v>
      </c>
      <c r="C22" s="14" t="s">
        <v>2106</v>
      </c>
      <c r="D22" s="14" t="s">
        <v>299</v>
      </c>
      <c r="E22" s="14" t="s">
        <v>49</v>
      </c>
      <c r="F22" s="27">
        <v>44719</v>
      </c>
      <c r="G22" s="23">
        <v>8711.42</v>
      </c>
      <c r="H22" s="23">
        <v>46.807200000000002</v>
      </c>
      <c r="I22" s="23">
        <v>4.0775699999999997</v>
      </c>
      <c r="J22" s="56" t="s">
        <v>2562</v>
      </c>
      <c r="K22" s="13">
        <v>7.6506995200000005E-4</v>
      </c>
      <c r="L22" s="64">
        <v>5.4344959806198395E-7</v>
      </c>
    </row>
    <row r="23" spans="2:12" ht="12.75" customHeight="1" x14ac:dyDescent="0.2">
      <c r="B23" s="60" t="s">
        <v>2107</v>
      </c>
      <c r="C23" s="14" t="s">
        <v>2108</v>
      </c>
      <c r="D23" s="14" t="s">
        <v>299</v>
      </c>
      <c r="E23" s="14" t="s">
        <v>49</v>
      </c>
      <c r="F23" s="27">
        <v>44735</v>
      </c>
      <c r="G23" s="23">
        <v>5000</v>
      </c>
      <c r="H23" s="23">
        <v>12.659000000000001</v>
      </c>
      <c r="I23" s="23">
        <v>0.63295000000000001</v>
      </c>
      <c r="J23" s="56" t="s">
        <v>2562</v>
      </c>
      <c r="K23" s="13">
        <v>1.18759708E-4</v>
      </c>
      <c r="L23" s="64">
        <v>8.4358189581866905E-8</v>
      </c>
    </row>
    <row r="24" spans="2:12" ht="12.75" customHeight="1" x14ac:dyDescent="0.2">
      <c r="B24" s="60" t="s">
        <v>2109</v>
      </c>
      <c r="C24" s="14" t="s">
        <v>2110</v>
      </c>
      <c r="D24" s="14" t="s">
        <v>1040</v>
      </c>
      <c r="E24" s="14" t="s">
        <v>49</v>
      </c>
      <c r="F24" s="27">
        <v>44329</v>
      </c>
      <c r="G24" s="23">
        <v>16072</v>
      </c>
      <c r="H24" s="23">
        <v>4.9500000000000002E-2</v>
      </c>
      <c r="I24" s="23">
        <v>7.9600000000000001E-3</v>
      </c>
      <c r="J24" s="56" t="s">
        <v>2562</v>
      </c>
      <c r="K24" s="13">
        <v>1.49352600289094E-6</v>
      </c>
      <c r="L24" s="64">
        <v>1.06089136436E-9</v>
      </c>
    </row>
    <row r="25" spans="2:12" ht="12.75" customHeight="1" x14ac:dyDescent="0.2">
      <c r="B25" s="59" t="s">
        <v>2111</v>
      </c>
      <c r="C25" s="56" t="s">
        <v>2562</v>
      </c>
      <c r="D25" s="56" t="s">
        <v>2562</v>
      </c>
      <c r="E25" s="56" t="s">
        <v>2562</v>
      </c>
      <c r="F25" s="56" t="s">
        <v>2562</v>
      </c>
      <c r="G25" s="56" t="s">
        <v>2562</v>
      </c>
      <c r="H25" s="56" t="s">
        <v>2562</v>
      </c>
      <c r="I25" s="22">
        <v>3848.1291700000002</v>
      </c>
      <c r="J25" s="56" t="s">
        <v>2562</v>
      </c>
      <c r="K25" s="20">
        <v>0.72202022335100002</v>
      </c>
      <c r="L25" s="63">
        <v>5.1287022599999998E-4</v>
      </c>
    </row>
    <row r="26" spans="2:12" ht="12.75" customHeight="1" x14ac:dyDescent="0.2">
      <c r="B26" s="60" t="s">
        <v>2112</v>
      </c>
      <c r="C26" s="14" t="s">
        <v>2113</v>
      </c>
      <c r="D26" s="14" t="s">
        <v>2114</v>
      </c>
      <c r="E26" s="14" t="s">
        <v>50</v>
      </c>
      <c r="F26" s="27">
        <v>44195</v>
      </c>
      <c r="G26" s="23">
        <v>3.29</v>
      </c>
      <c r="H26" s="23">
        <v>4.2960000000000003</v>
      </c>
      <c r="I26" s="23">
        <v>5.1000000000000004E-4</v>
      </c>
      <c r="J26" s="56" t="s">
        <v>2562</v>
      </c>
      <c r="K26" s="13">
        <v>9.5690736366127902E-8</v>
      </c>
      <c r="L26" s="64">
        <v>6.7971682892411895E-11</v>
      </c>
    </row>
    <row r="27" spans="2:12" ht="12.75" customHeight="1" x14ac:dyDescent="0.2">
      <c r="B27" s="60" t="s">
        <v>2115</v>
      </c>
      <c r="C27" s="14" t="s">
        <v>2116</v>
      </c>
      <c r="D27" s="14" t="s">
        <v>214</v>
      </c>
      <c r="E27" s="14" t="s">
        <v>50</v>
      </c>
      <c r="F27" s="27">
        <v>44997</v>
      </c>
      <c r="G27" s="23">
        <v>1490.7</v>
      </c>
      <c r="H27" s="23">
        <v>100.3322</v>
      </c>
      <c r="I27" s="23">
        <v>5.4247300000000003</v>
      </c>
      <c r="J27" s="56" t="s">
        <v>2562</v>
      </c>
      <c r="K27" s="13">
        <v>1.0178360940000001E-3</v>
      </c>
      <c r="L27" s="64">
        <v>7.2299613203324197E-7</v>
      </c>
    </row>
    <row r="28" spans="2:12" ht="12.75" customHeight="1" x14ac:dyDescent="0.2">
      <c r="B28" s="60" t="s">
        <v>2117</v>
      </c>
      <c r="C28" s="14" t="s">
        <v>2118</v>
      </c>
      <c r="D28" s="14" t="s">
        <v>214</v>
      </c>
      <c r="E28" s="14" t="s">
        <v>50</v>
      </c>
      <c r="F28" s="27">
        <v>44616</v>
      </c>
      <c r="G28" s="23">
        <v>37200</v>
      </c>
      <c r="H28" s="23">
        <v>100</v>
      </c>
      <c r="I28" s="23">
        <v>134.92439999999999</v>
      </c>
      <c r="J28" s="56" t="s">
        <v>2562</v>
      </c>
      <c r="K28" s="13">
        <v>2.5315716057999999E-2</v>
      </c>
      <c r="L28" s="64">
        <v>1.7982428492645E-5</v>
      </c>
    </row>
    <row r="29" spans="2:12" ht="12.75" customHeight="1" x14ac:dyDescent="0.2">
      <c r="B29" s="60" t="s">
        <v>2119</v>
      </c>
      <c r="C29" s="14" t="s">
        <v>2120</v>
      </c>
      <c r="D29" s="14" t="s">
        <v>1102</v>
      </c>
      <c r="E29" s="14" t="s">
        <v>50</v>
      </c>
      <c r="F29" s="27">
        <v>44923</v>
      </c>
      <c r="G29" s="23">
        <v>540032.93999999994</v>
      </c>
      <c r="H29" s="23">
        <v>166.65649999999999</v>
      </c>
      <c r="I29" s="23">
        <v>3264.29999</v>
      </c>
      <c r="J29" s="56" t="s">
        <v>2562</v>
      </c>
      <c r="K29" s="13">
        <v>0.61247699953500001</v>
      </c>
      <c r="L29" s="64">
        <v>4.3505875200000003E-4</v>
      </c>
    </row>
    <row r="30" spans="2:12" ht="12.75" customHeight="1" x14ac:dyDescent="0.2">
      <c r="B30" s="60" t="s">
        <v>2121</v>
      </c>
      <c r="C30" s="14" t="s">
        <v>2122</v>
      </c>
      <c r="D30" s="14" t="s">
        <v>1102</v>
      </c>
      <c r="E30" s="14" t="s">
        <v>50</v>
      </c>
      <c r="F30" s="27">
        <v>43907</v>
      </c>
      <c r="G30" s="23">
        <v>32000</v>
      </c>
      <c r="H30" s="23">
        <v>40.471400000000003</v>
      </c>
      <c r="I30" s="23">
        <v>46.972729999999999</v>
      </c>
      <c r="J30" s="56" t="s">
        <v>2562</v>
      </c>
      <c r="K30" s="13">
        <v>8.8134414170000005E-3</v>
      </c>
      <c r="L30" s="64">
        <v>6.2604225650017303E-6</v>
      </c>
    </row>
    <row r="31" spans="2:12" ht="12.75" customHeight="1" thickBot="1" x14ac:dyDescent="0.25">
      <c r="B31" s="60" t="s">
        <v>2123</v>
      </c>
      <c r="C31" s="14" t="s">
        <v>2124</v>
      </c>
      <c r="D31" s="14" t="s">
        <v>1102</v>
      </c>
      <c r="E31" s="14" t="s">
        <v>50</v>
      </c>
      <c r="F31" s="27">
        <v>44287</v>
      </c>
      <c r="G31" s="23">
        <v>33333.33</v>
      </c>
      <c r="H31" s="23">
        <v>223.2166</v>
      </c>
      <c r="I31" s="23">
        <v>269.86883999999998</v>
      </c>
      <c r="J31" s="56" t="s">
        <v>2562</v>
      </c>
      <c r="K31" s="13">
        <v>5.0635192199E-2</v>
      </c>
      <c r="L31" s="64">
        <v>3.5967527872594197E-5</v>
      </c>
    </row>
    <row r="32" spans="2:12" ht="12.75" customHeight="1" x14ac:dyDescent="0.2">
      <c r="B32" s="74" t="s">
        <v>2125</v>
      </c>
      <c r="C32" s="75" t="s">
        <v>2126</v>
      </c>
      <c r="D32" s="75" t="s">
        <v>1102</v>
      </c>
      <c r="E32" s="75" t="s">
        <v>50</v>
      </c>
      <c r="F32" s="92">
        <v>45277</v>
      </c>
      <c r="G32" s="76">
        <v>712500</v>
      </c>
      <c r="H32" s="76">
        <v>4.9004000000000003</v>
      </c>
      <c r="I32" s="76">
        <v>126.63797</v>
      </c>
      <c r="J32" s="71" t="s">
        <v>2562</v>
      </c>
      <c r="K32" s="77">
        <v>2.3760942354999998E-2</v>
      </c>
      <c r="L32" s="78">
        <v>1.6878031252899601E-5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12534</v>
      </c>
    </row>
    <row r="6" spans="2:12" ht="12.75" customHeight="1" x14ac:dyDescent="0.2">
      <c r="B6" s="47" t="s">
        <v>2127</v>
      </c>
      <c r="C6" s="48"/>
      <c r="D6" s="48"/>
      <c r="E6" s="48"/>
      <c r="F6" s="48"/>
      <c r="G6" s="48"/>
      <c r="H6" s="48"/>
      <c r="I6" s="48"/>
      <c r="J6" s="48"/>
      <c r="K6" s="48"/>
      <c r="L6" s="49"/>
    </row>
    <row r="7" spans="2:12" ht="12.75" customHeight="1" x14ac:dyDescent="0.2">
      <c r="B7" s="50" t="s">
        <v>2128</v>
      </c>
      <c r="C7" s="51"/>
      <c r="D7" s="51"/>
      <c r="E7" s="51"/>
      <c r="F7" s="51"/>
      <c r="G7" s="51"/>
      <c r="H7" s="51"/>
      <c r="I7" s="51"/>
      <c r="J7" s="51"/>
      <c r="K7" s="51"/>
      <c r="L7" s="52"/>
    </row>
    <row r="8" spans="2:12" ht="12.75" customHeight="1" x14ac:dyDescent="0.2">
      <c r="B8" s="4" t="s">
        <v>71</v>
      </c>
      <c r="C8" s="4" t="s">
        <v>72</v>
      </c>
      <c r="D8" s="4" t="s">
        <v>224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4" t="s">
        <v>226</v>
      </c>
    </row>
    <row r="9" spans="2:12" ht="12.75" customHeight="1" x14ac:dyDescent="0.2">
      <c r="B9" s="5"/>
      <c r="C9" s="5"/>
      <c r="D9" s="5"/>
      <c r="E9" s="5"/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2129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2130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2131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2132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2133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2134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2135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2136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2137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2138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2139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2140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2141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3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7.570312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12534</v>
      </c>
    </row>
    <row r="5" spans="2:12" ht="12.75" customHeight="1" x14ac:dyDescent="0.2"/>
    <row r="6" spans="2:12" ht="12.75" customHeight="1" thickBot="1" x14ac:dyDescent="0.25">
      <c r="B6" s="65" t="s">
        <v>70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</row>
    <row r="7" spans="2:12" ht="12.75" customHeight="1" thickBot="1" x14ac:dyDescent="0.25">
      <c r="B7" s="58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1" t="s">
        <v>81</v>
      </c>
    </row>
    <row r="8" spans="2:12" ht="12.75" customHeight="1" x14ac:dyDescent="0.2">
      <c r="B8" s="68" t="s">
        <v>2562</v>
      </c>
      <c r="C8" s="54" t="s">
        <v>2562</v>
      </c>
      <c r="D8" s="54" t="s">
        <v>2562</v>
      </c>
      <c r="E8" s="54" t="s">
        <v>2562</v>
      </c>
      <c r="F8" s="54" t="s">
        <v>2562</v>
      </c>
      <c r="G8" s="54" t="s">
        <v>2562</v>
      </c>
      <c r="H8" s="4" t="s">
        <v>12</v>
      </c>
      <c r="I8" s="4" t="s">
        <v>12</v>
      </c>
      <c r="J8" s="4" t="s">
        <v>11</v>
      </c>
      <c r="K8" s="4" t="s">
        <v>12</v>
      </c>
      <c r="L8" s="61" t="s">
        <v>12</v>
      </c>
    </row>
    <row r="9" spans="2:12" ht="12.75" customHeight="1" x14ac:dyDescent="0.2">
      <c r="B9" s="69" t="s">
        <v>2562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2" t="s">
        <v>89</v>
      </c>
    </row>
    <row r="10" spans="2:12" ht="12.75" customHeight="1" x14ac:dyDescent="0.2">
      <c r="B10" s="59" t="s">
        <v>90</v>
      </c>
      <c r="C10" s="56" t="s">
        <v>2562</v>
      </c>
      <c r="D10" s="56" t="s">
        <v>2562</v>
      </c>
      <c r="E10" s="56" t="s">
        <v>2562</v>
      </c>
      <c r="F10" s="56" t="s">
        <v>2562</v>
      </c>
      <c r="G10" s="56" t="s">
        <v>2562</v>
      </c>
      <c r="H10" s="56" t="s">
        <v>2562</v>
      </c>
      <c r="I10" s="56" t="s">
        <v>2562</v>
      </c>
      <c r="J10" s="19">
        <v>1318079.5845600001</v>
      </c>
      <c r="K10" s="20">
        <v>1</v>
      </c>
      <c r="L10" s="63">
        <v>0.175670759899</v>
      </c>
    </row>
    <row r="11" spans="2:12" ht="12.75" customHeight="1" x14ac:dyDescent="0.2">
      <c r="B11" s="59" t="s">
        <v>91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19">
        <v>1318079.5845600001</v>
      </c>
      <c r="K11" s="20">
        <v>1</v>
      </c>
      <c r="L11" s="63">
        <v>0.175670759899</v>
      </c>
    </row>
    <row r="12" spans="2:12" ht="12.75" customHeight="1" x14ac:dyDescent="0.2">
      <c r="B12" s="59" t="s">
        <v>92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19">
        <v>1019030.14286</v>
      </c>
      <c r="K12" s="20">
        <v>0.77311731005899997</v>
      </c>
      <c r="L12" s="63">
        <v>0.13581410534900001</v>
      </c>
    </row>
    <row r="13" spans="2:12" ht="12.75" customHeight="1" x14ac:dyDescent="0.2">
      <c r="B13" s="60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6" t="s">
        <v>2562</v>
      </c>
      <c r="I13" s="56" t="s">
        <v>2562</v>
      </c>
      <c r="J13" s="12">
        <v>1003279.70074</v>
      </c>
      <c r="K13" s="13">
        <v>0.76116777203099995</v>
      </c>
      <c r="L13" s="64">
        <v>0.133714920923</v>
      </c>
    </row>
    <row r="14" spans="2:12" ht="12.75" customHeight="1" x14ac:dyDescent="0.2">
      <c r="B14" s="60" t="s">
        <v>97</v>
      </c>
      <c r="C14" s="14" t="s">
        <v>98</v>
      </c>
      <c r="D14" s="21">
        <v>10</v>
      </c>
      <c r="E14" s="14" t="s">
        <v>95</v>
      </c>
      <c r="F14" s="14" t="s">
        <v>96</v>
      </c>
      <c r="G14" s="14" t="s">
        <v>49</v>
      </c>
      <c r="H14" s="56" t="s">
        <v>2562</v>
      </c>
      <c r="I14" s="56" t="s">
        <v>2562</v>
      </c>
      <c r="J14" s="12">
        <v>6.0000000000000002E-5</v>
      </c>
      <c r="K14" s="13">
        <v>4.5520771812901699E-11</v>
      </c>
      <c r="L14" s="64">
        <v>7.9966685755778697E-12</v>
      </c>
    </row>
    <row r="15" spans="2:12" ht="12.75" customHeight="1" x14ac:dyDescent="0.2">
      <c r="B15" s="60" t="s">
        <v>99</v>
      </c>
      <c r="C15" s="14" t="s">
        <v>100</v>
      </c>
      <c r="D15" s="21">
        <v>20</v>
      </c>
      <c r="E15" s="14" t="s">
        <v>95</v>
      </c>
      <c r="F15" s="14" t="s">
        <v>96</v>
      </c>
      <c r="G15" s="14" t="s">
        <v>49</v>
      </c>
      <c r="H15" s="56" t="s">
        <v>2562</v>
      </c>
      <c r="I15" s="56" t="s">
        <v>2562</v>
      </c>
      <c r="J15" s="12">
        <v>15750.442059999999</v>
      </c>
      <c r="K15" s="13">
        <v>1.1949537982E-2</v>
      </c>
      <c r="L15" s="64">
        <v>2.0991844170000001E-3</v>
      </c>
    </row>
    <row r="16" spans="2:12" ht="12.75" customHeight="1" x14ac:dyDescent="0.2">
      <c r="B16" s="59" t="s">
        <v>101</v>
      </c>
      <c r="C16" s="56" t="s">
        <v>2562</v>
      </c>
      <c r="D16" s="56" t="s">
        <v>2562</v>
      </c>
      <c r="E16" s="56" t="s">
        <v>2562</v>
      </c>
      <c r="F16" s="56" t="s">
        <v>2562</v>
      </c>
      <c r="G16" s="56" t="s">
        <v>2562</v>
      </c>
      <c r="H16" s="56" t="s">
        <v>2562</v>
      </c>
      <c r="I16" s="56" t="s">
        <v>2562</v>
      </c>
      <c r="J16" s="19">
        <v>188612.96982999999</v>
      </c>
      <c r="K16" s="20">
        <v>0.14309679934299999</v>
      </c>
      <c r="L16" s="63">
        <v>2.5137923478999999E-2</v>
      </c>
    </row>
    <row r="17" spans="2:12" ht="12.75" customHeight="1" x14ac:dyDescent="0.2">
      <c r="B17" s="60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6" t="s">
        <v>2562</v>
      </c>
      <c r="I17" s="56" t="s">
        <v>2562</v>
      </c>
      <c r="J17" s="12">
        <v>154297.26180000001</v>
      </c>
      <c r="K17" s="13">
        <v>0.117062174095</v>
      </c>
      <c r="L17" s="64">
        <v>2.0564401077999998E-2</v>
      </c>
    </row>
    <row r="18" spans="2:12" ht="12.75" customHeight="1" x14ac:dyDescent="0.2">
      <c r="B18" s="60" t="s">
        <v>104</v>
      </c>
      <c r="C18" s="14" t="s">
        <v>105</v>
      </c>
      <c r="D18" s="21">
        <v>12</v>
      </c>
      <c r="E18" s="14" t="s">
        <v>95</v>
      </c>
      <c r="F18" s="14" t="s">
        <v>96</v>
      </c>
      <c r="G18" s="14" t="s">
        <v>61</v>
      </c>
      <c r="H18" s="56" t="s">
        <v>2562</v>
      </c>
      <c r="I18" s="56" t="s">
        <v>2562</v>
      </c>
      <c r="J18" s="12">
        <v>12.67384</v>
      </c>
      <c r="K18" s="13">
        <v>9.6153829772204292E-6</v>
      </c>
      <c r="L18" s="64">
        <v>1.6891416343316999E-6</v>
      </c>
    </row>
    <row r="19" spans="2:12" ht="12.75" customHeight="1" x14ac:dyDescent="0.2">
      <c r="B19" s="60" t="s">
        <v>106</v>
      </c>
      <c r="C19" s="14" t="s">
        <v>107</v>
      </c>
      <c r="D19" s="21">
        <v>12</v>
      </c>
      <c r="E19" s="14" t="s">
        <v>95</v>
      </c>
      <c r="F19" s="14" t="s">
        <v>96</v>
      </c>
      <c r="G19" s="14" t="s">
        <v>52</v>
      </c>
      <c r="H19" s="56" t="s">
        <v>2562</v>
      </c>
      <c r="I19" s="56" t="s">
        <v>2562</v>
      </c>
      <c r="J19" s="12">
        <v>90.964870000000005</v>
      </c>
      <c r="K19" s="13">
        <v>6.90131848376711E-5</v>
      </c>
      <c r="L19" s="64">
        <v>1.2123598623508799E-5</v>
      </c>
    </row>
    <row r="20" spans="2:12" ht="12.75" customHeight="1" x14ac:dyDescent="0.2">
      <c r="B20" s="60" t="s">
        <v>108</v>
      </c>
      <c r="C20" s="14" t="s">
        <v>109</v>
      </c>
      <c r="D20" s="21">
        <v>12</v>
      </c>
      <c r="E20" s="14" t="s">
        <v>95</v>
      </c>
      <c r="F20" s="14" t="s">
        <v>96</v>
      </c>
      <c r="G20" s="14" t="s">
        <v>59</v>
      </c>
      <c r="H20" s="56" t="s">
        <v>2562</v>
      </c>
      <c r="I20" s="56" t="s">
        <v>2562</v>
      </c>
      <c r="J20" s="12">
        <v>4955.2575999999999</v>
      </c>
      <c r="K20" s="13">
        <v>3.7594525080000001E-3</v>
      </c>
      <c r="L20" s="64">
        <v>6.6042587800000004E-4</v>
      </c>
    </row>
    <row r="21" spans="2:12" ht="12.75" customHeight="1" x14ac:dyDescent="0.2">
      <c r="B21" s="60" t="s">
        <v>110</v>
      </c>
      <c r="C21" s="14" t="s">
        <v>111</v>
      </c>
      <c r="D21" s="21">
        <v>12</v>
      </c>
      <c r="E21" s="14" t="s">
        <v>95</v>
      </c>
      <c r="F21" s="14" t="s">
        <v>96</v>
      </c>
      <c r="G21" s="14" t="s">
        <v>53</v>
      </c>
      <c r="H21" s="56" t="s">
        <v>2562</v>
      </c>
      <c r="I21" s="56" t="s">
        <v>2562</v>
      </c>
      <c r="J21" s="12">
        <v>2671.6611899999998</v>
      </c>
      <c r="K21" s="13">
        <v>2.0269346560000002E-3</v>
      </c>
      <c r="L21" s="64">
        <v>3.5607315099999998E-4</v>
      </c>
    </row>
    <row r="22" spans="2:12" ht="12.75" customHeight="1" x14ac:dyDescent="0.2">
      <c r="B22" s="60" t="s">
        <v>112</v>
      </c>
      <c r="C22" s="14" t="s">
        <v>113</v>
      </c>
      <c r="D22" s="21">
        <v>12</v>
      </c>
      <c r="E22" s="14" t="s">
        <v>95</v>
      </c>
      <c r="F22" s="14" t="s">
        <v>96</v>
      </c>
      <c r="G22" s="14" t="s">
        <v>51</v>
      </c>
      <c r="H22" s="56" t="s">
        <v>2562</v>
      </c>
      <c r="I22" s="56" t="s">
        <v>2562</v>
      </c>
      <c r="J22" s="12">
        <v>25151.696080000002</v>
      </c>
      <c r="K22" s="13">
        <v>1.9082076965999999E-2</v>
      </c>
      <c r="L22" s="64">
        <v>3.3521629610000002E-3</v>
      </c>
    </row>
    <row r="23" spans="2:12" ht="12.75" customHeight="1" x14ac:dyDescent="0.2">
      <c r="B23" s="60" t="s">
        <v>114</v>
      </c>
      <c r="C23" s="14" t="s">
        <v>115</v>
      </c>
      <c r="D23" s="21">
        <v>12</v>
      </c>
      <c r="E23" s="14" t="s">
        <v>95</v>
      </c>
      <c r="F23" s="14" t="s">
        <v>96</v>
      </c>
      <c r="G23" s="14" t="s">
        <v>50</v>
      </c>
      <c r="H23" s="56" t="s">
        <v>2562</v>
      </c>
      <c r="I23" s="56" t="s">
        <v>2562</v>
      </c>
      <c r="J23" s="12">
        <v>-60.25441</v>
      </c>
      <c r="K23" s="13">
        <v>-4.5713787472183701E-5</v>
      </c>
      <c r="L23" s="64">
        <v>-8.0305757831164193E-6</v>
      </c>
    </row>
    <row r="24" spans="2:12" ht="12.75" customHeight="1" x14ac:dyDescent="0.2">
      <c r="B24" s="60" t="s">
        <v>116</v>
      </c>
      <c r="C24" s="14" t="s">
        <v>117</v>
      </c>
      <c r="D24" s="21">
        <v>12</v>
      </c>
      <c r="E24" s="14" t="s">
        <v>95</v>
      </c>
      <c r="F24" s="14" t="s">
        <v>96</v>
      </c>
      <c r="G24" s="14" t="s">
        <v>54</v>
      </c>
      <c r="H24" s="56" t="s">
        <v>2562</v>
      </c>
      <c r="I24" s="56" t="s">
        <v>2562</v>
      </c>
      <c r="J24" s="12">
        <v>649.21776999999997</v>
      </c>
      <c r="K24" s="13">
        <v>4.9254823200000004E-4</v>
      </c>
      <c r="L24" s="64">
        <v>8.6526322334428996E-5</v>
      </c>
    </row>
    <row r="25" spans="2:12" ht="12.75" customHeight="1" x14ac:dyDescent="0.2">
      <c r="B25" s="60" t="s">
        <v>118</v>
      </c>
      <c r="C25" s="14" t="s">
        <v>119</v>
      </c>
      <c r="D25" s="21">
        <v>12</v>
      </c>
      <c r="E25" s="14" t="s">
        <v>95</v>
      </c>
      <c r="F25" s="14" t="s">
        <v>96</v>
      </c>
      <c r="G25" s="14" t="s">
        <v>120</v>
      </c>
      <c r="H25" s="56" t="s">
        <v>2562</v>
      </c>
      <c r="I25" s="56" t="s">
        <v>2562</v>
      </c>
      <c r="J25" s="12">
        <v>842.04205999999999</v>
      </c>
      <c r="K25" s="13">
        <v>6.3884007400000003E-4</v>
      </c>
      <c r="L25" s="64">
        <v>1.12225521E-4</v>
      </c>
    </row>
    <row r="26" spans="2:12" ht="12.75" customHeight="1" x14ac:dyDescent="0.2">
      <c r="B26" s="60" t="s">
        <v>121</v>
      </c>
      <c r="C26" s="14" t="s">
        <v>122</v>
      </c>
      <c r="D26" s="21">
        <v>12</v>
      </c>
      <c r="E26" s="14" t="s">
        <v>95</v>
      </c>
      <c r="F26" s="14" t="s">
        <v>96</v>
      </c>
      <c r="G26" s="14" t="s">
        <v>123</v>
      </c>
      <c r="H26" s="56" t="s">
        <v>2562</v>
      </c>
      <c r="I26" s="56" t="s">
        <v>2562</v>
      </c>
      <c r="J26" s="12">
        <v>4.6000000000000001E-4</v>
      </c>
      <c r="K26" s="13">
        <v>3.4899258389891299E-10</v>
      </c>
      <c r="L26" s="64">
        <v>6.1307792412763705E-11</v>
      </c>
    </row>
    <row r="27" spans="2:12" ht="12.75" customHeight="1" x14ac:dyDescent="0.2">
      <c r="B27" s="60" t="s">
        <v>124</v>
      </c>
      <c r="C27" s="14" t="s">
        <v>125</v>
      </c>
      <c r="D27" s="21">
        <v>12</v>
      </c>
      <c r="E27" s="14" t="s">
        <v>95</v>
      </c>
      <c r="F27" s="14" t="s">
        <v>96</v>
      </c>
      <c r="G27" s="14" t="s">
        <v>55</v>
      </c>
      <c r="H27" s="56" t="s">
        <v>2562</v>
      </c>
      <c r="I27" s="56" t="s">
        <v>2562</v>
      </c>
      <c r="J27" s="12">
        <v>2.4485700000000001</v>
      </c>
      <c r="K27" s="13">
        <v>1.85767993729861E-6</v>
      </c>
      <c r="L27" s="64">
        <v>3.2634004623504498E-7</v>
      </c>
    </row>
    <row r="28" spans="2:12" ht="12.75" customHeight="1" x14ac:dyDescent="0.2">
      <c r="B28" s="59" t="s">
        <v>126</v>
      </c>
      <c r="C28" s="56" t="s">
        <v>2562</v>
      </c>
      <c r="D28" s="56" t="s">
        <v>2562</v>
      </c>
      <c r="E28" s="56" t="s">
        <v>2562</v>
      </c>
      <c r="F28" s="56" t="s">
        <v>2562</v>
      </c>
      <c r="G28" s="56" t="s">
        <v>2562</v>
      </c>
      <c r="H28" s="56" t="s">
        <v>2562</v>
      </c>
      <c r="I28" s="56" t="s">
        <v>2562</v>
      </c>
      <c r="J28" s="19">
        <v>110436.47186999999</v>
      </c>
      <c r="K28" s="20">
        <v>8.3785890596000001E-2</v>
      </c>
      <c r="L28" s="63">
        <v>1.4718731069999999E-2</v>
      </c>
    </row>
    <row r="29" spans="2:12" ht="12.75" customHeight="1" x14ac:dyDescent="0.2">
      <c r="B29" s="60" t="s">
        <v>127</v>
      </c>
      <c r="C29" s="14" t="s">
        <v>128</v>
      </c>
      <c r="D29" s="21">
        <v>10</v>
      </c>
      <c r="E29" s="14" t="s">
        <v>95</v>
      </c>
      <c r="F29" s="14" t="s">
        <v>96</v>
      </c>
      <c r="G29" s="14" t="s">
        <v>49</v>
      </c>
      <c r="H29" s="56" t="s">
        <v>2562</v>
      </c>
      <c r="I29" s="56" t="s">
        <v>2562</v>
      </c>
      <c r="J29" s="12">
        <v>110436.47186999999</v>
      </c>
      <c r="K29" s="13">
        <v>8.3785890596000001E-2</v>
      </c>
      <c r="L29" s="64">
        <v>1.4718731069999999E-2</v>
      </c>
    </row>
    <row r="30" spans="2:12" ht="12.75" customHeight="1" x14ac:dyDescent="0.2">
      <c r="B30" s="59" t="s">
        <v>129</v>
      </c>
      <c r="C30" s="56" t="s">
        <v>2562</v>
      </c>
      <c r="D30" s="56" t="s">
        <v>2562</v>
      </c>
      <c r="E30" s="56" t="s">
        <v>2562</v>
      </c>
      <c r="F30" s="56" t="s">
        <v>2562</v>
      </c>
      <c r="G30" s="56" t="s">
        <v>2562</v>
      </c>
      <c r="H30" s="56" t="s">
        <v>2562</v>
      </c>
      <c r="I30" s="56" t="s">
        <v>2562</v>
      </c>
      <c r="J30" s="56" t="s">
        <v>2562</v>
      </c>
      <c r="K30" s="56" t="s">
        <v>2562</v>
      </c>
      <c r="L30" s="70" t="s">
        <v>2562</v>
      </c>
    </row>
    <row r="31" spans="2:12" ht="12.75" customHeight="1" x14ac:dyDescent="0.2">
      <c r="B31" s="59" t="s">
        <v>130</v>
      </c>
      <c r="C31" s="56" t="s">
        <v>2562</v>
      </c>
      <c r="D31" s="56" t="s">
        <v>2562</v>
      </c>
      <c r="E31" s="56" t="s">
        <v>2562</v>
      </c>
      <c r="F31" s="56" t="s">
        <v>2562</v>
      </c>
      <c r="G31" s="56" t="s">
        <v>2562</v>
      </c>
      <c r="H31" s="56" t="s">
        <v>2562</v>
      </c>
      <c r="I31" s="56" t="s">
        <v>2562</v>
      </c>
      <c r="J31" s="56" t="s">
        <v>2562</v>
      </c>
      <c r="K31" s="56" t="s">
        <v>2562</v>
      </c>
      <c r="L31" s="70" t="s">
        <v>2562</v>
      </c>
    </row>
    <row r="32" spans="2:12" ht="12.75" customHeight="1" x14ac:dyDescent="0.2">
      <c r="B32" s="59" t="s">
        <v>131</v>
      </c>
      <c r="C32" s="56" t="s">
        <v>2562</v>
      </c>
      <c r="D32" s="56" t="s">
        <v>2562</v>
      </c>
      <c r="E32" s="56" t="s">
        <v>2562</v>
      </c>
      <c r="F32" s="56" t="s">
        <v>2562</v>
      </c>
      <c r="G32" s="56" t="s">
        <v>2562</v>
      </c>
      <c r="H32" s="56" t="s">
        <v>2562</v>
      </c>
      <c r="I32" s="56" t="s">
        <v>2562</v>
      </c>
      <c r="J32" s="56" t="s">
        <v>2562</v>
      </c>
      <c r="K32" s="56" t="s">
        <v>2562</v>
      </c>
      <c r="L32" s="70" t="s">
        <v>2562</v>
      </c>
    </row>
    <row r="33" spans="2:12" ht="12.75" customHeight="1" x14ac:dyDescent="0.2">
      <c r="B33" s="59" t="s">
        <v>132</v>
      </c>
      <c r="C33" s="56" t="s">
        <v>2562</v>
      </c>
      <c r="D33" s="56" t="s">
        <v>2562</v>
      </c>
      <c r="E33" s="56" t="s">
        <v>2562</v>
      </c>
      <c r="F33" s="56" t="s">
        <v>2562</v>
      </c>
      <c r="G33" s="56" t="s">
        <v>2562</v>
      </c>
      <c r="H33" s="56" t="s">
        <v>2562</v>
      </c>
      <c r="I33" s="56" t="s">
        <v>2562</v>
      </c>
      <c r="J33" s="56" t="s">
        <v>2562</v>
      </c>
      <c r="K33" s="56" t="s">
        <v>2562</v>
      </c>
      <c r="L33" s="70" t="s">
        <v>2562</v>
      </c>
    </row>
    <row r="34" spans="2:12" ht="12.75" customHeight="1" x14ac:dyDescent="0.2">
      <c r="B34" s="59" t="s">
        <v>133</v>
      </c>
      <c r="C34" s="56" t="s">
        <v>2562</v>
      </c>
      <c r="D34" s="56" t="s">
        <v>2562</v>
      </c>
      <c r="E34" s="56" t="s">
        <v>2562</v>
      </c>
      <c r="F34" s="56" t="s">
        <v>2562</v>
      </c>
      <c r="G34" s="56" t="s">
        <v>2562</v>
      </c>
      <c r="H34" s="56" t="s">
        <v>2562</v>
      </c>
      <c r="I34" s="56" t="s">
        <v>2562</v>
      </c>
      <c r="J34" s="56" t="s">
        <v>2562</v>
      </c>
      <c r="K34" s="56" t="s">
        <v>2562</v>
      </c>
      <c r="L34" s="70" t="s">
        <v>2562</v>
      </c>
    </row>
    <row r="35" spans="2:12" ht="12.75" customHeight="1" thickBot="1" x14ac:dyDescent="0.25">
      <c r="B35" s="59" t="s">
        <v>101</v>
      </c>
      <c r="C35" s="56" t="s">
        <v>2562</v>
      </c>
      <c r="D35" s="56" t="s">
        <v>2562</v>
      </c>
      <c r="E35" s="56" t="s">
        <v>2562</v>
      </c>
      <c r="F35" s="56" t="s">
        <v>2562</v>
      </c>
      <c r="G35" s="56" t="s">
        <v>2562</v>
      </c>
      <c r="H35" s="56" t="s">
        <v>2562</v>
      </c>
      <c r="I35" s="56" t="s">
        <v>2562</v>
      </c>
      <c r="J35" s="56" t="s">
        <v>2562</v>
      </c>
      <c r="K35" s="56" t="s">
        <v>2562</v>
      </c>
      <c r="L35" s="70" t="s">
        <v>2562</v>
      </c>
    </row>
    <row r="36" spans="2:12" ht="12.75" customHeight="1" x14ac:dyDescent="0.2">
      <c r="B36" s="66" t="s">
        <v>132</v>
      </c>
      <c r="C36" s="71" t="s">
        <v>2562</v>
      </c>
      <c r="D36" s="71" t="s">
        <v>2562</v>
      </c>
      <c r="E36" s="71" t="s">
        <v>2562</v>
      </c>
      <c r="F36" s="71" t="s">
        <v>2562</v>
      </c>
      <c r="G36" s="71" t="s">
        <v>2562</v>
      </c>
      <c r="H36" s="71" t="s">
        <v>2562</v>
      </c>
      <c r="I36" s="71" t="s">
        <v>2562</v>
      </c>
      <c r="J36" s="71" t="s">
        <v>2562</v>
      </c>
      <c r="K36" s="71" t="s">
        <v>2562</v>
      </c>
      <c r="L36" s="72" t="s">
        <v>2562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9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12534</v>
      </c>
    </row>
    <row r="5" spans="2:11" ht="12.75" customHeight="1" x14ac:dyDescent="0.2"/>
    <row r="6" spans="2:11" ht="12.75" customHeight="1" thickBot="1" x14ac:dyDescent="0.25">
      <c r="B6" s="65" t="s">
        <v>2142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</row>
    <row r="7" spans="2:11" ht="12.75" customHeight="1" thickBot="1" x14ac:dyDescent="0.25">
      <c r="B7" s="73" t="s">
        <v>2143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</row>
    <row r="8" spans="2:11" ht="12.75" customHeight="1" x14ac:dyDescent="0.2">
      <c r="B8" s="58" t="s">
        <v>71</v>
      </c>
      <c r="C8" s="4" t="s">
        <v>72</v>
      </c>
      <c r="D8" s="4" t="s">
        <v>224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80</v>
      </c>
      <c r="K8" s="61" t="s">
        <v>226</v>
      </c>
    </row>
    <row r="9" spans="2:11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2" t="s">
        <v>12</v>
      </c>
    </row>
    <row r="10" spans="2:11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2" t="s">
        <v>88</v>
      </c>
    </row>
    <row r="11" spans="2:11" ht="12.75" customHeight="1" x14ac:dyDescent="0.2">
      <c r="B11" s="59" t="s">
        <v>2144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22">
        <v>-3214.9964500000001</v>
      </c>
      <c r="J11" s="20">
        <v>1</v>
      </c>
      <c r="K11" s="63">
        <v>-4.28487684E-4</v>
      </c>
    </row>
    <row r="12" spans="2:11" ht="12.75" customHeight="1" x14ac:dyDescent="0.2">
      <c r="B12" s="59" t="s">
        <v>2145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22">
        <v>-3214.9964500000001</v>
      </c>
      <c r="J12" s="20">
        <v>1</v>
      </c>
      <c r="K12" s="63">
        <v>-4.28487684E-4</v>
      </c>
    </row>
    <row r="13" spans="2:11" ht="12.75" customHeight="1" x14ac:dyDescent="0.2">
      <c r="B13" s="59" t="s">
        <v>2146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70" t="s">
        <v>2562</v>
      </c>
    </row>
    <row r="14" spans="2:11" ht="12.75" customHeight="1" x14ac:dyDescent="0.2">
      <c r="B14" s="59" t="s">
        <v>2147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56" t="s">
        <v>2562</v>
      </c>
      <c r="I14" s="22">
        <v>-2592.6577600000001</v>
      </c>
      <c r="J14" s="20">
        <v>0.80642632124799996</v>
      </c>
      <c r="K14" s="63">
        <v>-3.4554374700000002E-4</v>
      </c>
    </row>
    <row r="15" spans="2:11" ht="12.75" customHeight="1" x14ac:dyDescent="0.2">
      <c r="B15" s="60" t="s">
        <v>2148</v>
      </c>
      <c r="C15" s="14" t="s">
        <v>2149</v>
      </c>
      <c r="D15" s="14" t="s">
        <v>1676</v>
      </c>
      <c r="E15" s="14" t="s">
        <v>49</v>
      </c>
      <c r="F15" s="27">
        <v>45237</v>
      </c>
      <c r="G15" s="23">
        <v>-700000</v>
      </c>
      <c r="H15" s="23">
        <v>34160.539400000001</v>
      </c>
      <c r="I15" s="23">
        <v>-2391.23776</v>
      </c>
      <c r="J15" s="13">
        <v>0.743776174309</v>
      </c>
      <c r="K15" s="64">
        <v>-3.1869892999999999E-4</v>
      </c>
    </row>
    <row r="16" spans="2:11" ht="12.75" customHeight="1" x14ac:dyDescent="0.2">
      <c r="B16" s="60" t="s">
        <v>2148</v>
      </c>
      <c r="C16" s="14" t="s">
        <v>2150</v>
      </c>
      <c r="D16" s="14" t="s">
        <v>1676</v>
      </c>
      <c r="E16" s="14" t="s">
        <v>49</v>
      </c>
      <c r="F16" s="27">
        <v>45237</v>
      </c>
      <c r="G16" s="23">
        <v>2303700</v>
      </c>
      <c r="H16" s="23">
        <v>9412.9019000000008</v>
      </c>
      <c r="I16" s="23">
        <v>2168.45021</v>
      </c>
      <c r="J16" s="13">
        <v>-0.67447981474399998</v>
      </c>
      <c r="K16" s="64">
        <v>2.8900629399999998E-4</v>
      </c>
    </row>
    <row r="17" spans="2:11" ht="12.75" customHeight="1" x14ac:dyDescent="0.2">
      <c r="B17" s="60" t="s">
        <v>2151</v>
      </c>
      <c r="C17" s="14" t="s">
        <v>2152</v>
      </c>
      <c r="D17" s="14" t="s">
        <v>1676</v>
      </c>
      <c r="E17" s="14" t="s">
        <v>49</v>
      </c>
      <c r="F17" s="27">
        <v>45237</v>
      </c>
      <c r="G17" s="23">
        <v>-1594000</v>
      </c>
      <c r="H17" s="23">
        <v>38735.155599999998</v>
      </c>
      <c r="I17" s="23">
        <v>-6174.3837999999996</v>
      </c>
      <c r="J17" s="13">
        <v>1.920494748913</v>
      </c>
      <c r="K17" s="64">
        <v>-8.2290834800000004E-4</v>
      </c>
    </row>
    <row r="18" spans="2:11" ht="12.75" customHeight="1" x14ac:dyDescent="0.2">
      <c r="B18" s="60" t="s">
        <v>2151</v>
      </c>
      <c r="C18" s="14" t="s">
        <v>2153</v>
      </c>
      <c r="D18" s="14" t="s">
        <v>1676</v>
      </c>
      <c r="E18" s="14" t="s">
        <v>49</v>
      </c>
      <c r="F18" s="27">
        <v>45237</v>
      </c>
      <c r="G18" s="23">
        <v>5223538</v>
      </c>
      <c r="H18" s="23">
        <v>10965.145399999999</v>
      </c>
      <c r="I18" s="23">
        <v>5727.6853700000001</v>
      </c>
      <c r="J18" s="13">
        <v>-1.7815526265970001</v>
      </c>
      <c r="K18" s="64">
        <v>7.6337336E-4</v>
      </c>
    </row>
    <row r="19" spans="2:11" ht="12.75" customHeight="1" x14ac:dyDescent="0.2">
      <c r="B19" s="60" t="s">
        <v>2154</v>
      </c>
      <c r="C19" s="14" t="s">
        <v>2155</v>
      </c>
      <c r="D19" s="14" t="s">
        <v>1676</v>
      </c>
      <c r="E19" s="14" t="s">
        <v>49</v>
      </c>
      <c r="F19" s="27">
        <v>45237</v>
      </c>
      <c r="G19" s="23">
        <v>-2280000</v>
      </c>
      <c r="H19" s="23">
        <v>43666.0694</v>
      </c>
      <c r="I19" s="23">
        <v>-9955.8638200000005</v>
      </c>
      <c r="J19" s="13">
        <v>3.0966951207669999</v>
      </c>
      <c r="K19" s="64">
        <v>-1.326895722E-3</v>
      </c>
    </row>
    <row r="20" spans="2:11" ht="12.75" customHeight="1" x14ac:dyDescent="0.2">
      <c r="B20" s="60" t="s">
        <v>2154</v>
      </c>
      <c r="C20" s="14" t="s">
        <v>2156</v>
      </c>
      <c r="D20" s="14" t="s">
        <v>1676</v>
      </c>
      <c r="E20" s="14" t="s">
        <v>49</v>
      </c>
      <c r="F20" s="27">
        <v>45237</v>
      </c>
      <c r="G20" s="23">
        <v>7471560</v>
      </c>
      <c r="H20" s="23">
        <v>11902.866900000001</v>
      </c>
      <c r="I20" s="23">
        <v>8893.2984199999992</v>
      </c>
      <c r="J20" s="13">
        <v>-2.766192298594</v>
      </c>
      <c r="K20" s="64">
        <v>1.185279333E-3</v>
      </c>
    </row>
    <row r="21" spans="2:11" ht="12.75" customHeight="1" x14ac:dyDescent="0.2">
      <c r="B21" s="60" t="s">
        <v>2157</v>
      </c>
      <c r="C21" s="14" t="s">
        <v>2158</v>
      </c>
      <c r="D21" s="14" t="s">
        <v>1676</v>
      </c>
      <c r="E21" s="14" t="s">
        <v>49</v>
      </c>
      <c r="F21" s="27">
        <v>45237</v>
      </c>
      <c r="G21" s="23">
        <v>-1546030</v>
      </c>
      <c r="H21" s="23">
        <v>40853.7019</v>
      </c>
      <c r="I21" s="23">
        <v>-6316.1048700000001</v>
      </c>
      <c r="J21" s="13">
        <v>1.96457600132</v>
      </c>
      <c r="K21" s="64">
        <v>-8.4179662200000002E-4</v>
      </c>
    </row>
    <row r="22" spans="2:11" ht="12.75" customHeight="1" x14ac:dyDescent="0.2">
      <c r="B22" s="60" t="s">
        <v>2157</v>
      </c>
      <c r="C22" s="14" t="s">
        <v>2159</v>
      </c>
      <c r="D22" s="14" t="s">
        <v>1676</v>
      </c>
      <c r="E22" s="14" t="s">
        <v>49</v>
      </c>
      <c r="F22" s="27">
        <v>45237</v>
      </c>
      <c r="G22" s="23">
        <v>5398736.7599999998</v>
      </c>
      <c r="H22" s="23">
        <v>10971.337600000001</v>
      </c>
      <c r="I22" s="23">
        <v>5923.1363600000004</v>
      </c>
      <c r="J22" s="13">
        <v>-1.8423461587329999</v>
      </c>
      <c r="K22" s="64">
        <v>7.8942263899999996E-4</v>
      </c>
    </row>
    <row r="23" spans="2:11" ht="12.75" customHeight="1" x14ac:dyDescent="0.2">
      <c r="B23" s="60" t="s">
        <v>2160</v>
      </c>
      <c r="C23" s="14" t="s">
        <v>2161</v>
      </c>
      <c r="D23" s="14" t="s">
        <v>1676</v>
      </c>
      <c r="E23" s="14" t="s">
        <v>49</v>
      </c>
      <c r="F23" s="27">
        <v>45237</v>
      </c>
      <c r="G23" s="23">
        <v>-500000</v>
      </c>
      <c r="H23" s="23">
        <v>41248.578200000004</v>
      </c>
      <c r="I23" s="23">
        <v>-2062.4289100000001</v>
      </c>
      <c r="J23" s="13">
        <v>0.64150270212500005</v>
      </c>
      <c r="K23" s="64">
        <v>-2.7487600699999999E-4</v>
      </c>
    </row>
    <row r="24" spans="2:11" ht="12.75" customHeight="1" x14ac:dyDescent="0.2">
      <c r="B24" s="60" t="s">
        <v>2160</v>
      </c>
      <c r="C24" s="14" t="s">
        <v>2162</v>
      </c>
      <c r="D24" s="14" t="s">
        <v>1676</v>
      </c>
      <c r="E24" s="14" t="s">
        <v>49</v>
      </c>
      <c r="F24" s="27">
        <v>45237</v>
      </c>
      <c r="G24" s="23">
        <v>1805000</v>
      </c>
      <c r="H24" s="23">
        <v>10198.353999999999</v>
      </c>
      <c r="I24" s="23">
        <v>1840.8028999999999</v>
      </c>
      <c r="J24" s="13">
        <v>-0.57256763067299998</v>
      </c>
      <c r="K24" s="64">
        <v>2.4533817799999999E-4</v>
      </c>
    </row>
    <row r="25" spans="2:11" ht="12.75" customHeight="1" x14ac:dyDescent="0.2">
      <c r="B25" s="60" t="s">
        <v>2163</v>
      </c>
      <c r="C25" s="14" t="s">
        <v>2164</v>
      </c>
      <c r="D25" s="14" t="s">
        <v>1676</v>
      </c>
      <c r="E25" s="14" t="s">
        <v>49</v>
      </c>
      <c r="F25" s="27">
        <v>45237</v>
      </c>
      <c r="G25" s="23">
        <v>-700000</v>
      </c>
      <c r="H25" s="23">
        <v>43553.235099999998</v>
      </c>
      <c r="I25" s="23">
        <v>-3048.7264599999999</v>
      </c>
      <c r="J25" s="13">
        <v>0.94828299421600004</v>
      </c>
      <c r="K25" s="64">
        <v>-4.06327584E-4</v>
      </c>
    </row>
    <row r="26" spans="2:11" ht="12.75" customHeight="1" x14ac:dyDescent="0.2">
      <c r="B26" s="60" t="s">
        <v>2163</v>
      </c>
      <c r="C26" s="14" t="s">
        <v>2165</v>
      </c>
      <c r="D26" s="14" t="s">
        <v>1676</v>
      </c>
      <c r="E26" s="14" t="s">
        <v>49</v>
      </c>
      <c r="F26" s="27">
        <v>45237</v>
      </c>
      <c r="G26" s="23">
        <v>2500400</v>
      </c>
      <c r="H26" s="23">
        <v>11303.235199999999</v>
      </c>
      <c r="I26" s="23">
        <v>2826.2609299999999</v>
      </c>
      <c r="J26" s="13">
        <v>-0.87908679650300003</v>
      </c>
      <c r="K26" s="64">
        <v>3.7667786600000002E-4</v>
      </c>
    </row>
    <row r="27" spans="2:11" ht="12.75" customHeight="1" x14ac:dyDescent="0.2">
      <c r="B27" s="60" t="s">
        <v>2163</v>
      </c>
      <c r="C27" s="14" t="s">
        <v>2166</v>
      </c>
      <c r="D27" s="14" t="s">
        <v>1676</v>
      </c>
      <c r="E27" s="14" t="s">
        <v>49</v>
      </c>
      <c r="F27" s="27">
        <v>45237</v>
      </c>
      <c r="G27" s="23">
        <v>-816670</v>
      </c>
      <c r="H27" s="23">
        <v>43552.8626</v>
      </c>
      <c r="I27" s="23">
        <v>-3556.8316300000001</v>
      </c>
      <c r="J27" s="13">
        <v>1.106325212272</v>
      </c>
      <c r="K27" s="64">
        <v>-4.7404672800000001E-4</v>
      </c>
    </row>
    <row r="28" spans="2:11" ht="12.75" customHeight="1" x14ac:dyDescent="0.2">
      <c r="B28" s="60" t="s">
        <v>2163</v>
      </c>
      <c r="C28" s="14" t="s">
        <v>2167</v>
      </c>
      <c r="D28" s="14" t="s">
        <v>1676</v>
      </c>
      <c r="E28" s="14" t="s">
        <v>49</v>
      </c>
      <c r="F28" s="27">
        <v>45237</v>
      </c>
      <c r="G28" s="23">
        <v>2909795.21</v>
      </c>
      <c r="H28" s="23">
        <v>11121.448399999999</v>
      </c>
      <c r="I28" s="23">
        <v>3236.11373</v>
      </c>
      <c r="J28" s="13">
        <v>-1.006568368061</v>
      </c>
      <c r="K28" s="64">
        <v>4.31302149E-4</v>
      </c>
    </row>
    <row r="29" spans="2:11" ht="12.75" customHeight="1" x14ac:dyDescent="0.2">
      <c r="B29" s="60" t="s">
        <v>2163</v>
      </c>
      <c r="C29" s="14" t="s">
        <v>2168</v>
      </c>
      <c r="D29" s="14" t="s">
        <v>1676</v>
      </c>
      <c r="E29" s="14" t="s">
        <v>49</v>
      </c>
      <c r="F29" s="27">
        <v>45237</v>
      </c>
      <c r="G29" s="23">
        <v>-624000</v>
      </c>
      <c r="H29" s="23">
        <v>43553.234600000003</v>
      </c>
      <c r="I29" s="23">
        <v>-2717.7218400000002</v>
      </c>
      <c r="J29" s="13">
        <v>0.84532654460599999</v>
      </c>
      <c r="K29" s="64">
        <v>-3.62212013E-4</v>
      </c>
    </row>
    <row r="30" spans="2:11" ht="12.75" customHeight="1" x14ac:dyDescent="0.2">
      <c r="B30" s="60" t="s">
        <v>2163</v>
      </c>
      <c r="C30" s="14" t="s">
        <v>2169</v>
      </c>
      <c r="D30" s="14" t="s">
        <v>1676</v>
      </c>
      <c r="E30" s="14" t="s">
        <v>49</v>
      </c>
      <c r="F30" s="27">
        <v>45237</v>
      </c>
      <c r="G30" s="23">
        <v>2223312</v>
      </c>
      <c r="H30" s="23">
        <v>11146.6185</v>
      </c>
      <c r="I30" s="23">
        <v>2478.24107</v>
      </c>
      <c r="J30" s="13">
        <v>-0.77083788692800004</v>
      </c>
      <c r="K30" s="64">
        <v>3.3029454100000003E-4</v>
      </c>
    </row>
    <row r="31" spans="2:11" ht="12.75" customHeight="1" x14ac:dyDescent="0.2">
      <c r="B31" s="60" t="s">
        <v>2163</v>
      </c>
      <c r="C31" s="14" t="s">
        <v>2170</v>
      </c>
      <c r="D31" s="14" t="s">
        <v>1676</v>
      </c>
      <c r="E31" s="14" t="s">
        <v>49</v>
      </c>
      <c r="F31" s="27">
        <v>45237</v>
      </c>
      <c r="G31" s="23">
        <v>-750000</v>
      </c>
      <c r="H31" s="23">
        <v>43553.235699999997</v>
      </c>
      <c r="I31" s="23">
        <v>-3266.4926799999998</v>
      </c>
      <c r="J31" s="13">
        <v>1.0160175075769999</v>
      </c>
      <c r="K31" s="64">
        <v>-4.3535098899999999E-4</v>
      </c>
    </row>
    <row r="32" spans="2:11" ht="12.75" customHeight="1" x14ac:dyDescent="0.2">
      <c r="B32" s="60" t="s">
        <v>2163</v>
      </c>
      <c r="C32" s="14" t="s">
        <v>2171</v>
      </c>
      <c r="D32" s="14" t="s">
        <v>1676</v>
      </c>
      <c r="E32" s="14" t="s">
        <v>49</v>
      </c>
      <c r="F32" s="27">
        <v>45237</v>
      </c>
      <c r="G32" s="23">
        <v>2619750</v>
      </c>
      <c r="H32" s="23">
        <v>11099.6335</v>
      </c>
      <c r="I32" s="23">
        <v>2907.8264899999999</v>
      </c>
      <c r="J32" s="13">
        <v>-0.90445713866900002</v>
      </c>
      <c r="K32" s="64">
        <v>3.8754874499999999E-4</v>
      </c>
    </row>
    <row r="33" spans="2:11" ht="12.75" customHeight="1" x14ac:dyDescent="0.2">
      <c r="B33" s="60" t="s">
        <v>2172</v>
      </c>
      <c r="C33" s="14" t="s">
        <v>2173</v>
      </c>
      <c r="D33" s="14" t="s">
        <v>1676</v>
      </c>
      <c r="E33" s="14" t="s">
        <v>49</v>
      </c>
      <c r="F33" s="27">
        <v>45237</v>
      </c>
      <c r="G33" s="23">
        <v>-480000</v>
      </c>
      <c r="H33" s="23">
        <v>39883.235999999997</v>
      </c>
      <c r="I33" s="23">
        <v>-1914.3953300000001</v>
      </c>
      <c r="J33" s="13">
        <v>0.59545799187399995</v>
      </c>
      <c r="K33" s="64">
        <v>-2.55146416E-4</v>
      </c>
    </row>
    <row r="34" spans="2:11" ht="12.75" customHeight="1" x14ac:dyDescent="0.2">
      <c r="B34" s="60" t="s">
        <v>2172</v>
      </c>
      <c r="C34" s="14" t="s">
        <v>2174</v>
      </c>
      <c r="D34" s="14" t="s">
        <v>1676</v>
      </c>
      <c r="E34" s="14" t="s">
        <v>49</v>
      </c>
      <c r="F34" s="27">
        <v>45237</v>
      </c>
      <c r="G34" s="23">
        <v>1762560</v>
      </c>
      <c r="H34" s="23">
        <v>9899.7054000000007</v>
      </c>
      <c r="I34" s="23">
        <v>1744.88247</v>
      </c>
      <c r="J34" s="13">
        <v>-0.54273231623600005</v>
      </c>
      <c r="K34" s="64">
        <v>2.3255411300000001E-4</v>
      </c>
    </row>
    <row r="35" spans="2:11" ht="12.75" customHeight="1" x14ac:dyDescent="0.2">
      <c r="B35" s="60" t="s">
        <v>2175</v>
      </c>
      <c r="C35" s="14" t="s">
        <v>2176</v>
      </c>
      <c r="D35" s="14" t="s">
        <v>1676</v>
      </c>
      <c r="E35" s="14" t="s">
        <v>49</v>
      </c>
      <c r="F35" s="27">
        <v>45211</v>
      </c>
      <c r="G35" s="23">
        <v>-26900000</v>
      </c>
      <c r="H35" s="23">
        <v>-395.84809999999999</v>
      </c>
      <c r="I35" s="23">
        <v>1064.8313900000001</v>
      </c>
      <c r="J35" s="13">
        <v>-0.33120764099099997</v>
      </c>
      <c r="K35" s="64">
        <v>1.4191839500000001E-4</v>
      </c>
    </row>
    <row r="36" spans="2:11" ht="12.75" customHeight="1" x14ac:dyDescent="0.2">
      <c r="B36" s="59" t="s">
        <v>2177</v>
      </c>
      <c r="C36" s="56" t="s">
        <v>2562</v>
      </c>
      <c r="D36" s="56" t="s">
        <v>2562</v>
      </c>
      <c r="E36" s="56" t="s">
        <v>2562</v>
      </c>
      <c r="F36" s="56" t="s">
        <v>2562</v>
      </c>
      <c r="G36" s="56" t="s">
        <v>2562</v>
      </c>
      <c r="H36" s="56" t="s">
        <v>2562</v>
      </c>
      <c r="I36" s="56" t="s">
        <v>2562</v>
      </c>
      <c r="J36" s="56" t="s">
        <v>2562</v>
      </c>
      <c r="K36" s="70" t="s">
        <v>2562</v>
      </c>
    </row>
    <row r="37" spans="2:11" ht="12.75" customHeight="1" x14ac:dyDescent="0.2">
      <c r="B37" s="59" t="s">
        <v>2178</v>
      </c>
      <c r="C37" s="56" t="s">
        <v>2562</v>
      </c>
      <c r="D37" s="56" t="s">
        <v>2562</v>
      </c>
      <c r="E37" s="56" t="s">
        <v>2562</v>
      </c>
      <c r="F37" s="56" t="s">
        <v>2562</v>
      </c>
      <c r="G37" s="56" t="s">
        <v>2562</v>
      </c>
      <c r="H37" s="56" t="s">
        <v>2562</v>
      </c>
      <c r="I37" s="22">
        <v>-622.33869000000004</v>
      </c>
      <c r="J37" s="20">
        <v>0.19357367875100001</v>
      </c>
      <c r="K37" s="63">
        <v>-8.2943937428154994E-5</v>
      </c>
    </row>
    <row r="38" spans="2:11" ht="12.75" customHeight="1" x14ac:dyDescent="0.2">
      <c r="B38" s="60" t="s">
        <v>2179</v>
      </c>
      <c r="C38" s="14" t="s">
        <v>2180</v>
      </c>
      <c r="D38" s="14" t="s">
        <v>1676</v>
      </c>
      <c r="E38" s="14" t="s">
        <v>49</v>
      </c>
      <c r="F38" s="27">
        <v>45237</v>
      </c>
      <c r="G38" s="23">
        <v>-10000000</v>
      </c>
      <c r="H38" s="23">
        <v>481.62950000000001</v>
      </c>
      <c r="I38" s="23">
        <v>-481.62950000000001</v>
      </c>
      <c r="J38" s="13">
        <v>0.14980716386099999</v>
      </c>
      <c r="K38" s="64">
        <v>-6.4190524795354695E-5</v>
      </c>
    </row>
    <row r="39" spans="2:11" ht="12.75" customHeight="1" x14ac:dyDescent="0.2">
      <c r="B39" s="60" t="s">
        <v>2179</v>
      </c>
      <c r="C39" s="14" t="s">
        <v>2181</v>
      </c>
      <c r="D39" s="14" t="s">
        <v>1676</v>
      </c>
      <c r="E39" s="14" t="s">
        <v>49</v>
      </c>
      <c r="F39" s="27">
        <v>45237</v>
      </c>
      <c r="G39" s="23">
        <v>10000000</v>
      </c>
      <c r="H39" s="23">
        <v>816.44529999999997</v>
      </c>
      <c r="I39" s="23">
        <v>816.44529999999997</v>
      </c>
      <c r="J39" s="13">
        <v>-0.25394905179400001</v>
      </c>
      <c r="K39" s="64">
        <v>1.08814041E-4</v>
      </c>
    </row>
    <row r="40" spans="2:11" ht="12.75" customHeight="1" x14ac:dyDescent="0.2">
      <c r="B40" s="60" t="s">
        <v>2182</v>
      </c>
      <c r="C40" s="14" t="s">
        <v>2183</v>
      </c>
      <c r="D40" s="14" t="s">
        <v>1676</v>
      </c>
      <c r="E40" s="14" t="s">
        <v>49</v>
      </c>
      <c r="F40" s="27">
        <v>45237</v>
      </c>
      <c r="G40" s="23">
        <v>-2800000</v>
      </c>
      <c r="H40" s="23">
        <v>111.5587</v>
      </c>
      <c r="I40" s="23">
        <v>-31.236440000000002</v>
      </c>
      <c r="J40" s="13">
        <v>9.7158552069999994E-3</v>
      </c>
      <c r="K40" s="64">
        <v>-4.16312430268206E-6</v>
      </c>
    </row>
    <row r="41" spans="2:11" ht="12.75" customHeight="1" x14ac:dyDescent="0.2">
      <c r="B41" s="60" t="s">
        <v>2182</v>
      </c>
      <c r="C41" s="14" t="s">
        <v>2184</v>
      </c>
      <c r="D41" s="14" t="s">
        <v>1676</v>
      </c>
      <c r="E41" s="14" t="s">
        <v>49</v>
      </c>
      <c r="F41" s="27">
        <v>45237</v>
      </c>
      <c r="G41" s="23">
        <v>2800000</v>
      </c>
      <c r="H41" s="23">
        <v>261.63529999999997</v>
      </c>
      <c r="I41" s="23">
        <v>73.25788</v>
      </c>
      <c r="J41" s="13">
        <v>-2.2786301987000001E-2</v>
      </c>
      <c r="K41" s="64">
        <v>9.7636497818242393E-6</v>
      </c>
    </row>
    <row r="42" spans="2:11" x14ac:dyDescent="0.2">
      <c r="B42" s="60" t="s">
        <v>2185</v>
      </c>
      <c r="C42" s="14" t="s">
        <v>2186</v>
      </c>
      <c r="D42" s="14" t="s">
        <v>1676</v>
      </c>
      <c r="E42" s="14" t="s">
        <v>49</v>
      </c>
      <c r="F42" s="27">
        <v>45237</v>
      </c>
      <c r="G42" s="23">
        <v>-7699000</v>
      </c>
      <c r="H42" s="23">
        <v>403.52140000000003</v>
      </c>
      <c r="I42" s="23">
        <v>-310.67113000000001</v>
      </c>
      <c r="J42" s="13">
        <v>9.6631873418999994E-2</v>
      </c>
      <c r="K42" s="64">
        <v>-4.1405567710171097E-5</v>
      </c>
    </row>
    <row r="43" spans="2:11" x14ac:dyDescent="0.2">
      <c r="B43" s="60" t="s">
        <v>2185</v>
      </c>
      <c r="C43" s="14" t="s">
        <v>2187</v>
      </c>
      <c r="D43" s="14" t="s">
        <v>1676</v>
      </c>
      <c r="E43" s="14" t="s">
        <v>49</v>
      </c>
      <c r="F43" s="27">
        <v>45237</v>
      </c>
      <c r="G43" s="23">
        <v>7699000</v>
      </c>
      <c r="H43" s="23">
        <v>45.746200000000002</v>
      </c>
      <c r="I43" s="23">
        <v>35.22</v>
      </c>
      <c r="J43" s="13">
        <v>-1.0954911007000001E-2</v>
      </c>
      <c r="K43" s="64">
        <v>4.6940444538642096E-6</v>
      </c>
    </row>
    <row r="44" spans="2:11" x14ac:dyDescent="0.2">
      <c r="B44" s="60" t="s">
        <v>2188</v>
      </c>
      <c r="C44" s="14" t="s">
        <v>2189</v>
      </c>
      <c r="D44" s="14" t="s">
        <v>1676</v>
      </c>
      <c r="E44" s="14" t="s">
        <v>49</v>
      </c>
      <c r="F44" s="27">
        <v>45237</v>
      </c>
      <c r="G44" s="23">
        <v>-21000000</v>
      </c>
      <c r="H44" s="23">
        <v>403.52140000000003</v>
      </c>
      <c r="I44" s="23">
        <v>-847.39494000000002</v>
      </c>
      <c r="J44" s="13">
        <v>0.26357570005999997</v>
      </c>
      <c r="K44" s="64">
        <v>-1.12938941E-4</v>
      </c>
    </row>
    <row r="45" spans="2:11" x14ac:dyDescent="0.2">
      <c r="B45" s="60" t="s">
        <v>2188</v>
      </c>
      <c r="C45" s="14" t="s">
        <v>2190</v>
      </c>
      <c r="D45" s="14" t="s">
        <v>1676</v>
      </c>
      <c r="E45" s="14" t="s">
        <v>49</v>
      </c>
      <c r="F45" s="27">
        <v>45237</v>
      </c>
      <c r="G45" s="23">
        <v>21000000</v>
      </c>
      <c r="H45" s="23">
        <v>75.0334</v>
      </c>
      <c r="I45" s="23">
        <v>157.57014000000001</v>
      </c>
      <c r="J45" s="13">
        <v>-4.9010984133E-2</v>
      </c>
      <c r="K45" s="64">
        <v>2.10006031164568E-5</v>
      </c>
    </row>
    <row r="46" spans="2:11" x14ac:dyDescent="0.2">
      <c r="B46" s="60" t="s">
        <v>2191</v>
      </c>
      <c r="C46" s="14" t="s">
        <v>2192</v>
      </c>
      <c r="D46" s="14" t="s">
        <v>1676</v>
      </c>
      <c r="E46" s="14" t="s">
        <v>49</v>
      </c>
      <c r="F46" s="27">
        <v>45237</v>
      </c>
      <c r="G46" s="23">
        <v>-20000000</v>
      </c>
      <c r="H46" s="23">
        <v>116.4859</v>
      </c>
      <c r="I46" s="23">
        <v>-232.9718</v>
      </c>
      <c r="J46" s="13">
        <v>7.2464092455999995E-2</v>
      </c>
      <c r="K46" s="64">
        <v>-3.1049971200930198E-5</v>
      </c>
    </row>
    <row r="47" spans="2:11" x14ac:dyDescent="0.2">
      <c r="B47" s="60" t="s">
        <v>2191</v>
      </c>
      <c r="C47" s="14" t="s">
        <v>2193</v>
      </c>
      <c r="D47" s="14" t="s">
        <v>1676</v>
      </c>
      <c r="E47" s="14" t="s">
        <v>49</v>
      </c>
      <c r="F47" s="27">
        <v>45237</v>
      </c>
      <c r="G47" s="23">
        <v>20000000</v>
      </c>
      <c r="H47" s="23">
        <v>99.535899999999998</v>
      </c>
      <c r="I47" s="23">
        <v>199.0718</v>
      </c>
      <c r="J47" s="13">
        <v>-6.1919757329E-2</v>
      </c>
      <c r="K47" s="64">
        <v>2.65318534557287E-5</v>
      </c>
    </row>
    <row r="48" spans="2:11" x14ac:dyDescent="0.2">
      <c r="B48" s="59" t="s">
        <v>2194</v>
      </c>
      <c r="C48" s="56" t="s">
        <v>2562</v>
      </c>
      <c r="D48" s="56" t="s">
        <v>2562</v>
      </c>
      <c r="E48" s="56" t="s">
        <v>2562</v>
      </c>
      <c r="F48" s="56" t="s">
        <v>2562</v>
      </c>
      <c r="G48" s="56" t="s">
        <v>2562</v>
      </c>
      <c r="H48" s="56" t="s">
        <v>2562</v>
      </c>
      <c r="I48" s="56" t="s">
        <v>2562</v>
      </c>
      <c r="J48" s="56" t="s">
        <v>2562</v>
      </c>
      <c r="K48" s="70" t="s">
        <v>2562</v>
      </c>
    </row>
    <row r="49" spans="2:11" x14ac:dyDescent="0.2">
      <c r="B49" s="59" t="s">
        <v>2195</v>
      </c>
      <c r="C49" s="56" t="s">
        <v>2562</v>
      </c>
      <c r="D49" s="56" t="s">
        <v>2562</v>
      </c>
      <c r="E49" s="56" t="s">
        <v>2562</v>
      </c>
      <c r="F49" s="56" t="s">
        <v>2562</v>
      </c>
      <c r="G49" s="56" t="s">
        <v>2562</v>
      </c>
      <c r="H49" s="56" t="s">
        <v>2562</v>
      </c>
      <c r="I49" s="56" t="s">
        <v>2562</v>
      </c>
      <c r="J49" s="56" t="s">
        <v>2562</v>
      </c>
      <c r="K49" s="70" t="s">
        <v>2562</v>
      </c>
    </row>
    <row r="50" spans="2:11" x14ac:dyDescent="0.2">
      <c r="B50" s="59" t="s">
        <v>2196</v>
      </c>
      <c r="C50" s="56" t="s">
        <v>2562</v>
      </c>
      <c r="D50" s="56" t="s">
        <v>2562</v>
      </c>
      <c r="E50" s="56" t="s">
        <v>2562</v>
      </c>
      <c r="F50" s="56" t="s">
        <v>2562</v>
      </c>
      <c r="G50" s="56" t="s">
        <v>2562</v>
      </c>
      <c r="H50" s="56" t="s">
        <v>2562</v>
      </c>
      <c r="I50" s="56" t="s">
        <v>2562</v>
      </c>
      <c r="J50" s="56" t="s">
        <v>2562</v>
      </c>
      <c r="K50" s="70" t="s">
        <v>2562</v>
      </c>
    </row>
    <row r="51" spans="2:11" x14ac:dyDescent="0.2">
      <c r="B51" s="59" t="s">
        <v>2197</v>
      </c>
      <c r="C51" s="56" t="s">
        <v>2562</v>
      </c>
      <c r="D51" s="56" t="s">
        <v>2562</v>
      </c>
      <c r="E51" s="56" t="s">
        <v>2562</v>
      </c>
      <c r="F51" s="56" t="s">
        <v>2562</v>
      </c>
      <c r="G51" s="56" t="s">
        <v>2562</v>
      </c>
      <c r="H51" s="56" t="s">
        <v>2562</v>
      </c>
      <c r="I51" s="56" t="s">
        <v>2562</v>
      </c>
      <c r="J51" s="56" t="s">
        <v>2562</v>
      </c>
      <c r="K51" s="70" t="s">
        <v>2562</v>
      </c>
    </row>
    <row r="52" spans="2:11" ht="13.5" thickBot="1" x14ac:dyDescent="0.25">
      <c r="B52" s="59" t="s">
        <v>2198</v>
      </c>
      <c r="C52" s="56" t="s">
        <v>2562</v>
      </c>
      <c r="D52" s="56" t="s">
        <v>2562</v>
      </c>
      <c r="E52" s="56" t="s">
        <v>2562</v>
      </c>
      <c r="F52" s="56" t="s">
        <v>2562</v>
      </c>
      <c r="G52" s="56" t="s">
        <v>2562</v>
      </c>
      <c r="H52" s="56" t="s">
        <v>2562</v>
      </c>
      <c r="I52" s="56" t="s">
        <v>2562</v>
      </c>
      <c r="J52" s="56" t="s">
        <v>2562</v>
      </c>
      <c r="K52" s="70" t="s">
        <v>2562</v>
      </c>
    </row>
    <row r="53" spans="2:11" x14ac:dyDescent="0.2">
      <c r="B53" s="66" t="s">
        <v>2199</v>
      </c>
      <c r="C53" s="71" t="s">
        <v>2562</v>
      </c>
      <c r="D53" s="71" t="s">
        <v>2562</v>
      </c>
      <c r="E53" s="71" t="s">
        <v>2562</v>
      </c>
      <c r="F53" s="71" t="s">
        <v>2562</v>
      </c>
      <c r="G53" s="71" t="s">
        <v>2562</v>
      </c>
      <c r="H53" s="71" t="s">
        <v>2562</v>
      </c>
      <c r="I53" s="71" t="s">
        <v>2562</v>
      </c>
      <c r="J53" s="71" t="s">
        <v>2562</v>
      </c>
      <c r="K53" s="72" t="s">
        <v>2562</v>
      </c>
    </row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3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12534</v>
      </c>
    </row>
    <row r="5" spans="2:17" ht="12.75" customHeight="1" x14ac:dyDescent="0.2"/>
    <row r="6" spans="2:17" ht="12.75" customHeight="1" thickBot="1" x14ac:dyDescent="0.25">
      <c r="B6" s="93" t="s">
        <v>2200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</row>
    <row r="7" spans="2:17" ht="12.75" customHeight="1" thickBot="1" x14ac:dyDescent="0.25">
      <c r="B7" s="73" t="s">
        <v>2201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</row>
    <row r="8" spans="2:17" ht="12.75" customHeight="1" x14ac:dyDescent="0.2">
      <c r="B8" s="58" t="s">
        <v>71</v>
      </c>
      <c r="C8" s="4" t="s">
        <v>72</v>
      </c>
      <c r="D8" s="4" t="s">
        <v>1701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245</v>
      </c>
      <c r="L8" s="4" t="s">
        <v>139</v>
      </c>
      <c r="M8" s="4" t="s">
        <v>140</v>
      </c>
      <c r="N8" s="4" t="s">
        <v>9</v>
      </c>
      <c r="O8" s="4" t="s">
        <v>142</v>
      </c>
      <c r="P8" s="4" t="s">
        <v>80</v>
      </c>
      <c r="Q8" s="61" t="s">
        <v>226</v>
      </c>
    </row>
    <row r="9" spans="2:17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144</v>
      </c>
      <c r="H9" s="6" t="s">
        <v>145</v>
      </c>
      <c r="I9" s="55" t="s">
        <v>2562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2" t="s">
        <v>12</v>
      </c>
    </row>
    <row r="10" spans="2:17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2" t="s">
        <v>152</v>
      </c>
    </row>
    <row r="11" spans="2:17" ht="12.75" customHeight="1" x14ac:dyDescent="0.2">
      <c r="B11" s="59" t="s">
        <v>2202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30">
        <v>0.56999999999999995</v>
      </c>
      <c r="I11" s="56" t="s">
        <v>2562</v>
      </c>
      <c r="J11" s="56" t="s">
        <v>2562</v>
      </c>
      <c r="K11" s="56" t="s">
        <v>2562</v>
      </c>
      <c r="L11" s="56" t="s">
        <v>2562</v>
      </c>
      <c r="M11" s="56" t="s">
        <v>2562</v>
      </c>
      <c r="N11" s="22">
        <v>3697.3638000000001</v>
      </c>
      <c r="O11" s="56" t="s">
        <v>2562</v>
      </c>
      <c r="P11" s="20">
        <v>1</v>
      </c>
      <c r="Q11" s="63">
        <v>4.9277654799999998E-4</v>
      </c>
    </row>
    <row r="12" spans="2:17" ht="12.75" customHeight="1" x14ac:dyDescent="0.2">
      <c r="B12" s="59" t="s">
        <v>2203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56" t="s">
        <v>2562</v>
      </c>
      <c r="Q12" s="70" t="s">
        <v>2562</v>
      </c>
    </row>
    <row r="13" spans="2:17" ht="12.75" customHeight="1" x14ac:dyDescent="0.2">
      <c r="B13" s="59" t="s">
        <v>2204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20">
        <v>1</v>
      </c>
      <c r="Q13" s="63">
        <v>4.9277654799999998E-4</v>
      </c>
    </row>
    <row r="14" spans="2:17" ht="12.75" customHeight="1" x14ac:dyDescent="0.2">
      <c r="B14" s="59" t="s">
        <v>2205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30">
        <v>0</v>
      </c>
      <c r="I14" s="56" t="s">
        <v>2562</v>
      </c>
      <c r="J14" s="56" t="s">
        <v>2562</v>
      </c>
      <c r="K14" s="56" t="s">
        <v>2562</v>
      </c>
      <c r="L14" s="56" t="s">
        <v>2562</v>
      </c>
      <c r="M14" s="56" t="s">
        <v>2562</v>
      </c>
      <c r="N14" s="56" t="s">
        <v>2562</v>
      </c>
      <c r="O14" s="56" t="s">
        <v>2562</v>
      </c>
      <c r="P14" s="20">
        <v>1</v>
      </c>
      <c r="Q14" s="63">
        <v>4.9277654799999998E-4</v>
      </c>
    </row>
    <row r="15" spans="2:17" ht="12.75" customHeight="1" x14ac:dyDescent="0.2">
      <c r="B15" s="59" t="s">
        <v>2206</v>
      </c>
      <c r="C15" s="56" t="s">
        <v>2562</v>
      </c>
      <c r="D15" s="56" t="s">
        <v>2562</v>
      </c>
      <c r="E15" s="56" t="s">
        <v>2562</v>
      </c>
      <c r="F15" s="56" t="s">
        <v>2562</v>
      </c>
      <c r="G15" s="56" t="s">
        <v>2562</v>
      </c>
      <c r="H15" s="56" t="s">
        <v>2562</v>
      </c>
      <c r="I15" s="56" t="s">
        <v>2562</v>
      </c>
      <c r="J15" s="56" t="s">
        <v>2562</v>
      </c>
      <c r="K15" s="56" t="s">
        <v>2562</v>
      </c>
      <c r="L15" s="56" t="s">
        <v>2562</v>
      </c>
      <c r="M15" s="56" t="s">
        <v>2562</v>
      </c>
      <c r="N15" s="56" t="s">
        <v>2562</v>
      </c>
      <c r="O15" s="56" t="s">
        <v>2562</v>
      </c>
      <c r="P15" s="56" t="s">
        <v>2562</v>
      </c>
      <c r="Q15" s="70" t="s">
        <v>2562</v>
      </c>
    </row>
    <row r="16" spans="2:17" ht="12.75" customHeight="1" x14ac:dyDescent="0.2">
      <c r="B16" s="59" t="s">
        <v>2207</v>
      </c>
      <c r="C16" s="56" t="s">
        <v>2562</v>
      </c>
      <c r="D16" s="56" t="s">
        <v>2562</v>
      </c>
      <c r="E16" s="56" t="s">
        <v>2562</v>
      </c>
      <c r="F16" s="56" t="s">
        <v>2562</v>
      </c>
      <c r="G16" s="56" t="s">
        <v>2562</v>
      </c>
      <c r="H16" s="30">
        <v>0</v>
      </c>
      <c r="I16" s="56" t="s">
        <v>2562</v>
      </c>
      <c r="J16" s="56" t="s">
        <v>2562</v>
      </c>
      <c r="K16" s="56" t="s">
        <v>2562</v>
      </c>
      <c r="L16" s="56" t="s">
        <v>2562</v>
      </c>
      <c r="M16" s="56" t="s">
        <v>2562</v>
      </c>
      <c r="N16" s="56" t="s">
        <v>2562</v>
      </c>
      <c r="O16" s="56" t="s">
        <v>2562</v>
      </c>
      <c r="P16" s="20">
        <v>1</v>
      </c>
      <c r="Q16" s="63">
        <v>4.9277654799999998E-4</v>
      </c>
    </row>
    <row r="17" spans="2:17" ht="12.75" customHeight="1" x14ac:dyDescent="0.2">
      <c r="B17" s="59" t="s">
        <v>2208</v>
      </c>
      <c r="C17" s="56" t="s">
        <v>2562</v>
      </c>
      <c r="D17" s="56" t="s">
        <v>2562</v>
      </c>
      <c r="E17" s="56" t="s">
        <v>2562</v>
      </c>
      <c r="F17" s="56" t="s">
        <v>2562</v>
      </c>
      <c r="G17" s="56" t="s">
        <v>2562</v>
      </c>
      <c r="H17" s="56" t="s">
        <v>2562</v>
      </c>
      <c r="I17" s="56" t="s">
        <v>2562</v>
      </c>
      <c r="J17" s="56" t="s">
        <v>2562</v>
      </c>
      <c r="K17" s="56" t="s">
        <v>2562</v>
      </c>
      <c r="L17" s="56" t="s">
        <v>2562</v>
      </c>
      <c r="M17" s="56" t="s">
        <v>2562</v>
      </c>
      <c r="N17" s="56" t="s">
        <v>2562</v>
      </c>
      <c r="O17" s="56" t="s">
        <v>2562</v>
      </c>
      <c r="P17" s="56" t="s">
        <v>2562</v>
      </c>
      <c r="Q17" s="70" t="s">
        <v>2562</v>
      </c>
    </row>
    <row r="18" spans="2:17" ht="12.75" customHeight="1" x14ac:dyDescent="0.2">
      <c r="B18" s="59" t="s">
        <v>2209</v>
      </c>
      <c r="C18" s="56" t="s">
        <v>2562</v>
      </c>
      <c r="D18" s="56" t="s">
        <v>2562</v>
      </c>
      <c r="E18" s="56" t="s">
        <v>2562</v>
      </c>
      <c r="F18" s="56" t="s">
        <v>2562</v>
      </c>
      <c r="G18" s="56" t="s">
        <v>2562</v>
      </c>
      <c r="H18" s="56" t="s">
        <v>2562</v>
      </c>
      <c r="I18" s="56" t="s">
        <v>2562</v>
      </c>
      <c r="J18" s="56" t="s">
        <v>2562</v>
      </c>
      <c r="K18" s="56" t="s">
        <v>2562</v>
      </c>
      <c r="L18" s="56" t="s">
        <v>2562</v>
      </c>
      <c r="M18" s="56" t="s">
        <v>2562</v>
      </c>
      <c r="N18" s="56" t="s">
        <v>2562</v>
      </c>
      <c r="O18" s="56" t="s">
        <v>2562</v>
      </c>
      <c r="P18" s="56" t="s">
        <v>2562</v>
      </c>
      <c r="Q18" s="70" t="s">
        <v>2562</v>
      </c>
    </row>
    <row r="19" spans="2:17" ht="12.75" customHeight="1" x14ac:dyDescent="0.2">
      <c r="B19" s="59" t="s">
        <v>2210</v>
      </c>
      <c r="C19" s="56" t="s">
        <v>2562</v>
      </c>
      <c r="D19" s="56" t="s">
        <v>2562</v>
      </c>
      <c r="E19" s="56" t="s">
        <v>2562</v>
      </c>
      <c r="F19" s="56" t="s">
        <v>2562</v>
      </c>
      <c r="G19" s="56" t="s">
        <v>2562</v>
      </c>
      <c r="H19" s="56" t="s">
        <v>2562</v>
      </c>
      <c r="I19" s="56" t="s">
        <v>2562</v>
      </c>
      <c r="J19" s="56" t="s">
        <v>2562</v>
      </c>
      <c r="K19" s="56" t="s">
        <v>2562</v>
      </c>
      <c r="L19" s="56" t="s">
        <v>2562</v>
      </c>
      <c r="M19" s="56" t="s">
        <v>2562</v>
      </c>
      <c r="N19" s="56" t="s">
        <v>2562</v>
      </c>
      <c r="O19" s="56" t="s">
        <v>2562</v>
      </c>
      <c r="P19" s="56" t="s">
        <v>2562</v>
      </c>
      <c r="Q19" s="70" t="s">
        <v>2562</v>
      </c>
    </row>
    <row r="20" spans="2:17" ht="12.75" customHeight="1" x14ac:dyDescent="0.2">
      <c r="B20" s="59" t="s">
        <v>2211</v>
      </c>
      <c r="C20" s="56" t="s">
        <v>2562</v>
      </c>
      <c r="D20" s="56" t="s">
        <v>2562</v>
      </c>
      <c r="E20" s="56" t="s">
        <v>2562</v>
      </c>
      <c r="F20" s="56" t="s">
        <v>2562</v>
      </c>
      <c r="G20" s="56" t="s">
        <v>2562</v>
      </c>
      <c r="H20" s="56" t="s">
        <v>2562</v>
      </c>
      <c r="I20" s="56" t="s">
        <v>2562</v>
      </c>
      <c r="J20" s="56" t="s">
        <v>2562</v>
      </c>
      <c r="K20" s="56" t="s">
        <v>2562</v>
      </c>
      <c r="L20" s="56" t="s">
        <v>2562</v>
      </c>
      <c r="M20" s="56" t="s">
        <v>2562</v>
      </c>
      <c r="N20" s="56" t="s">
        <v>2562</v>
      </c>
      <c r="O20" s="56" t="s">
        <v>2562</v>
      </c>
      <c r="P20" s="56" t="s">
        <v>2562</v>
      </c>
      <c r="Q20" s="70" t="s">
        <v>2562</v>
      </c>
    </row>
    <row r="21" spans="2:17" ht="12.75" customHeight="1" x14ac:dyDescent="0.2">
      <c r="B21" s="59" t="s">
        <v>2212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56" t="s">
        <v>2562</v>
      </c>
      <c r="J21" s="56" t="s">
        <v>2562</v>
      </c>
      <c r="K21" s="56" t="s">
        <v>2562</v>
      </c>
      <c r="L21" s="56" t="s">
        <v>2562</v>
      </c>
      <c r="M21" s="56" t="s">
        <v>2562</v>
      </c>
      <c r="N21" s="56" t="s">
        <v>2562</v>
      </c>
      <c r="O21" s="56" t="s">
        <v>2562</v>
      </c>
      <c r="P21" s="56" t="s">
        <v>2562</v>
      </c>
      <c r="Q21" s="70" t="s">
        <v>2562</v>
      </c>
    </row>
    <row r="22" spans="2:17" ht="12.75" customHeight="1" x14ac:dyDescent="0.2">
      <c r="B22" s="59" t="s">
        <v>2213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56" t="s">
        <v>2562</v>
      </c>
      <c r="H22" s="30">
        <v>0.56999999999999995</v>
      </c>
      <c r="I22" s="56" t="s">
        <v>2562</v>
      </c>
      <c r="J22" s="56" t="s">
        <v>2562</v>
      </c>
      <c r="K22" s="56" t="s">
        <v>2562</v>
      </c>
      <c r="L22" s="56" t="s">
        <v>2562</v>
      </c>
      <c r="M22" s="56" t="s">
        <v>2562</v>
      </c>
      <c r="N22" s="22">
        <v>3697.3638000000001</v>
      </c>
      <c r="O22" s="56" t="s">
        <v>2562</v>
      </c>
      <c r="P22" s="20">
        <v>1</v>
      </c>
      <c r="Q22" s="63">
        <v>4.9277654799999998E-4</v>
      </c>
    </row>
    <row r="23" spans="2:17" ht="12.75" customHeight="1" x14ac:dyDescent="0.2">
      <c r="B23" s="59" t="s">
        <v>2214</v>
      </c>
      <c r="C23" s="56" t="s">
        <v>2562</v>
      </c>
      <c r="D23" s="56" t="s">
        <v>2562</v>
      </c>
      <c r="E23" s="56" t="s">
        <v>2562</v>
      </c>
      <c r="F23" s="56" t="s">
        <v>2562</v>
      </c>
      <c r="G23" s="56" t="s">
        <v>2562</v>
      </c>
      <c r="H23" s="30">
        <v>0.56999999999999995</v>
      </c>
      <c r="I23" s="56" t="s">
        <v>2562</v>
      </c>
      <c r="J23" s="56" t="s">
        <v>2562</v>
      </c>
      <c r="K23" s="56" t="s">
        <v>2562</v>
      </c>
      <c r="L23" s="56" t="s">
        <v>2562</v>
      </c>
      <c r="M23" s="56" t="s">
        <v>2562</v>
      </c>
      <c r="N23" s="22">
        <v>3697.3638000000001</v>
      </c>
      <c r="O23" s="56" t="s">
        <v>2562</v>
      </c>
      <c r="P23" s="20">
        <v>1</v>
      </c>
      <c r="Q23" s="63">
        <v>4.9277654799999998E-4</v>
      </c>
    </row>
    <row r="24" spans="2:17" ht="12.75" customHeight="1" x14ac:dyDescent="0.2">
      <c r="B24" s="59" t="s">
        <v>2215</v>
      </c>
      <c r="C24" s="56" t="s">
        <v>2562</v>
      </c>
      <c r="D24" s="56" t="s">
        <v>2562</v>
      </c>
      <c r="E24" s="56" t="s">
        <v>2562</v>
      </c>
      <c r="F24" s="56" t="s">
        <v>2562</v>
      </c>
      <c r="G24" s="56" t="s">
        <v>2562</v>
      </c>
      <c r="H24" s="30">
        <v>0</v>
      </c>
      <c r="I24" s="56" t="s">
        <v>2562</v>
      </c>
      <c r="J24" s="56" t="s">
        <v>2562</v>
      </c>
      <c r="K24" s="56" t="s">
        <v>2562</v>
      </c>
      <c r="L24" s="56" t="s">
        <v>2562</v>
      </c>
      <c r="M24" s="56" t="s">
        <v>2562</v>
      </c>
      <c r="N24" s="22">
        <v>3697.3638000000001</v>
      </c>
      <c r="O24" s="56" t="s">
        <v>2562</v>
      </c>
      <c r="P24" s="20">
        <v>1</v>
      </c>
      <c r="Q24" s="63">
        <v>4.9277654799999998E-4</v>
      </c>
    </row>
    <row r="25" spans="2:17" ht="12.75" customHeight="1" x14ac:dyDescent="0.2">
      <c r="B25" s="60" t="s">
        <v>2216</v>
      </c>
      <c r="C25" s="14" t="s">
        <v>2217</v>
      </c>
      <c r="D25" s="26">
        <v>70136</v>
      </c>
      <c r="E25" s="14" t="s">
        <v>237</v>
      </c>
      <c r="F25" s="14" t="s">
        <v>238</v>
      </c>
      <c r="G25" s="27">
        <v>44973</v>
      </c>
      <c r="H25" s="24">
        <v>1.71</v>
      </c>
      <c r="I25" s="14" t="s">
        <v>50</v>
      </c>
      <c r="J25" s="13">
        <v>0</v>
      </c>
      <c r="K25" s="13">
        <v>3.2500000000000001E-2</v>
      </c>
      <c r="L25" s="23">
        <v>1000000</v>
      </c>
      <c r="M25" s="23">
        <v>101.94</v>
      </c>
      <c r="N25" s="23">
        <v>3697.3638000000001</v>
      </c>
      <c r="O25" s="13">
        <v>8.3333333332999998E-2</v>
      </c>
      <c r="P25" s="13">
        <v>1</v>
      </c>
      <c r="Q25" s="64">
        <v>4.9277654799999998E-4</v>
      </c>
    </row>
    <row r="26" spans="2:17" ht="12.75" customHeight="1" x14ac:dyDescent="0.2">
      <c r="B26" s="59" t="s">
        <v>2218</v>
      </c>
      <c r="C26" s="56" t="s">
        <v>2562</v>
      </c>
      <c r="D26" s="56" t="s">
        <v>2562</v>
      </c>
      <c r="E26" s="56" t="s">
        <v>2562</v>
      </c>
      <c r="F26" s="56" t="s">
        <v>2562</v>
      </c>
      <c r="G26" s="56" t="s">
        <v>2562</v>
      </c>
      <c r="H26" s="56" t="s">
        <v>2562</v>
      </c>
      <c r="I26" s="56" t="s">
        <v>2562</v>
      </c>
      <c r="J26" s="56" t="s">
        <v>2562</v>
      </c>
      <c r="K26" s="56" t="s">
        <v>2562</v>
      </c>
      <c r="L26" s="56" t="s">
        <v>2562</v>
      </c>
      <c r="M26" s="56" t="s">
        <v>2562</v>
      </c>
      <c r="N26" s="56" t="s">
        <v>2562</v>
      </c>
      <c r="O26" s="56" t="s">
        <v>2562</v>
      </c>
      <c r="P26" s="56" t="s">
        <v>2562</v>
      </c>
      <c r="Q26" s="70" t="s">
        <v>2562</v>
      </c>
    </row>
    <row r="27" spans="2:17" ht="12.75" customHeight="1" x14ac:dyDescent="0.2">
      <c r="B27" s="59" t="s">
        <v>2219</v>
      </c>
      <c r="C27" s="56" t="s">
        <v>2562</v>
      </c>
      <c r="D27" s="56" t="s">
        <v>2562</v>
      </c>
      <c r="E27" s="56" t="s">
        <v>2562</v>
      </c>
      <c r="F27" s="56" t="s">
        <v>2562</v>
      </c>
      <c r="G27" s="56" t="s">
        <v>2562</v>
      </c>
      <c r="H27" s="30">
        <v>0</v>
      </c>
      <c r="I27" s="56" t="s">
        <v>2562</v>
      </c>
      <c r="J27" s="56" t="s">
        <v>2562</v>
      </c>
      <c r="K27" s="56" t="s">
        <v>2562</v>
      </c>
      <c r="L27" s="56" t="s">
        <v>2562</v>
      </c>
      <c r="M27" s="56" t="s">
        <v>2562</v>
      </c>
      <c r="N27" s="56" t="s">
        <v>2562</v>
      </c>
      <c r="O27" s="56" t="s">
        <v>2562</v>
      </c>
      <c r="P27" s="20">
        <v>1</v>
      </c>
      <c r="Q27" s="63">
        <v>4.9277654799999998E-4</v>
      </c>
    </row>
    <row r="28" spans="2:17" ht="12.75" customHeight="1" x14ac:dyDescent="0.2">
      <c r="B28" s="59" t="s">
        <v>2220</v>
      </c>
      <c r="C28" s="56" t="s">
        <v>2562</v>
      </c>
      <c r="D28" s="56" t="s">
        <v>2562</v>
      </c>
      <c r="E28" s="56" t="s">
        <v>2562</v>
      </c>
      <c r="F28" s="56" t="s">
        <v>2562</v>
      </c>
      <c r="G28" s="56" t="s">
        <v>2562</v>
      </c>
      <c r="H28" s="56" t="s">
        <v>2562</v>
      </c>
      <c r="I28" s="56" t="s">
        <v>2562</v>
      </c>
      <c r="J28" s="56" t="s">
        <v>2562</v>
      </c>
      <c r="K28" s="56" t="s">
        <v>2562</v>
      </c>
      <c r="L28" s="56" t="s">
        <v>2562</v>
      </c>
      <c r="M28" s="56" t="s">
        <v>2562</v>
      </c>
      <c r="N28" s="56" t="s">
        <v>2562</v>
      </c>
      <c r="O28" s="56" t="s">
        <v>2562</v>
      </c>
      <c r="P28" s="56" t="s">
        <v>2562</v>
      </c>
      <c r="Q28" s="70" t="s">
        <v>2562</v>
      </c>
    </row>
    <row r="29" spans="2:17" ht="12.75" customHeight="1" x14ac:dyDescent="0.2">
      <c r="B29" s="59" t="s">
        <v>2221</v>
      </c>
      <c r="C29" s="56" t="s">
        <v>2562</v>
      </c>
      <c r="D29" s="56" t="s">
        <v>2562</v>
      </c>
      <c r="E29" s="56" t="s">
        <v>2562</v>
      </c>
      <c r="F29" s="56" t="s">
        <v>2562</v>
      </c>
      <c r="G29" s="56" t="s">
        <v>2562</v>
      </c>
      <c r="H29" s="56" t="s">
        <v>2562</v>
      </c>
      <c r="I29" s="56" t="s">
        <v>2562</v>
      </c>
      <c r="J29" s="56" t="s">
        <v>2562</v>
      </c>
      <c r="K29" s="56" t="s">
        <v>2562</v>
      </c>
      <c r="L29" s="56" t="s">
        <v>2562</v>
      </c>
      <c r="M29" s="56" t="s">
        <v>2562</v>
      </c>
      <c r="N29" s="56" t="s">
        <v>2562</v>
      </c>
      <c r="O29" s="56" t="s">
        <v>2562</v>
      </c>
      <c r="P29" s="56" t="s">
        <v>2562</v>
      </c>
      <c r="Q29" s="70" t="s">
        <v>2562</v>
      </c>
    </row>
    <row r="30" spans="2:17" ht="12.75" customHeight="1" x14ac:dyDescent="0.2">
      <c r="B30" s="59" t="s">
        <v>2222</v>
      </c>
      <c r="C30" s="56" t="s">
        <v>2562</v>
      </c>
      <c r="D30" s="56" t="s">
        <v>2562</v>
      </c>
      <c r="E30" s="56" t="s">
        <v>2562</v>
      </c>
      <c r="F30" s="56" t="s">
        <v>2562</v>
      </c>
      <c r="G30" s="56" t="s">
        <v>2562</v>
      </c>
      <c r="H30" s="56" t="s">
        <v>2562</v>
      </c>
      <c r="I30" s="56" t="s">
        <v>2562</v>
      </c>
      <c r="J30" s="56" t="s">
        <v>2562</v>
      </c>
      <c r="K30" s="56" t="s">
        <v>2562</v>
      </c>
      <c r="L30" s="56" t="s">
        <v>2562</v>
      </c>
      <c r="M30" s="56" t="s">
        <v>2562</v>
      </c>
      <c r="N30" s="56" t="s">
        <v>2562</v>
      </c>
      <c r="O30" s="56" t="s">
        <v>2562</v>
      </c>
      <c r="P30" s="56" t="s">
        <v>2562</v>
      </c>
      <c r="Q30" s="70" t="s">
        <v>2562</v>
      </c>
    </row>
    <row r="31" spans="2:17" ht="12.75" customHeight="1" thickBot="1" x14ac:dyDescent="0.25">
      <c r="B31" s="59" t="s">
        <v>2223</v>
      </c>
      <c r="C31" s="56" t="s">
        <v>2562</v>
      </c>
      <c r="D31" s="56" t="s">
        <v>2562</v>
      </c>
      <c r="E31" s="56" t="s">
        <v>2562</v>
      </c>
      <c r="F31" s="56" t="s">
        <v>2562</v>
      </c>
      <c r="G31" s="56" t="s">
        <v>2562</v>
      </c>
      <c r="H31" s="56" t="s">
        <v>2562</v>
      </c>
      <c r="I31" s="56" t="s">
        <v>2562</v>
      </c>
      <c r="J31" s="56" t="s">
        <v>2562</v>
      </c>
      <c r="K31" s="56" t="s">
        <v>2562</v>
      </c>
      <c r="L31" s="56" t="s">
        <v>2562</v>
      </c>
      <c r="M31" s="56" t="s">
        <v>2562</v>
      </c>
      <c r="N31" s="56" t="s">
        <v>2562</v>
      </c>
      <c r="O31" s="56" t="s">
        <v>2562</v>
      </c>
      <c r="P31" s="56" t="s">
        <v>2562</v>
      </c>
      <c r="Q31" s="70" t="s">
        <v>2562</v>
      </c>
    </row>
    <row r="32" spans="2:17" ht="12.75" customHeight="1" x14ac:dyDescent="0.2">
      <c r="B32" s="66" t="s">
        <v>2224</v>
      </c>
      <c r="C32" s="71" t="s">
        <v>2562</v>
      </c>
      <c r="D32" s="71" t="s">
        <v>2562</v>
      </c>
      <c r="E32" s="71" t="s">
        <v>2562</v>
      </c>
      <c r="F32" s="71" t="s">
        <v>2562</v>
      </c>
      <c r="G32" s="71" t="s">
        <v>2562</v>
      </c>
      <c r="H32" s="71" t="s">
        <v>2562</v>
      </c>
      <c r="I32" s="71" t="s">
        <v>2562</v>
      </c>
      <c r="J32" s="71" t="s">
        <v>2562</v>
      </c>
      <c r="K32" s="71" t="s">
        <v>2562</v>
      </c>
      <c r="L32" s="71" t="s">
        <v>2562</v>
      </c>
      <c r="M32" s="71" t="s">
        <v>2562</v>
      </c>
      <c r="N32" s="71" t="s">
        <v>2562</v>
      </c>
      <c r="O32" s="71" t="s">
        <v>2562</v>
      </c>
      <c r="P32" s="71" t="s">
        <v>2562</v>
      </c>
      <c r="Q32" s="72" t="s">
        <v>2562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J1" zoomScale="85" zoomScaleNormal="85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5.28515625" bestFit="1" customWidth="1"/>
    <col min="4" max="4" width="11.42578125" customWidth="1"/>
    <col min="5" max="5" width="27" bestFit="1" customWidth="1"/>
    <col min="6" max="6" width="11.42578125" customWidth="1"/>
    <col min="7" max="7" width="12.85546875" bestFit="1" customWidth="1"/>
    <col min="8" max="9" width="11.42578125" customWidth="1"/>
    <col min="10" max="10" width="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3.42578125" bestFit="1" customWidth="1"/>
    <col min="15" max="16" width="12.5703125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12534</v>
      </c>
    </row>
    <row r="5" spans="2:18" ht="12.75" customHeight="1" x14ac:dyDescent="0.2"/>
    <row r="6" spans="2:18" ht="12.75" customHeight="1" thickBot="1" x14ac:dyDescent="0.25">
      <c r="B6" s="65" t="s">
        <v>2225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</row>
    <row r="7" spans="2:18" ht="12.75" customHeight="1" thickBot="1" x14ac:dyDescent="0.25">
      <c r="B7" s="94" t="s">
        <v>2226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</row>
    <row r="8" spans="2:18" ht="12.75" customHeight="1" thickBot="1" x14ac:dyDescent="0.25">
      <c r="B8" s="58" t="s">
        <v>71</v>
      </c>
      <c r="C8" s="4" t="s">
        <v>2227</v>
      </c>
      <c r="D8" s="4" t="s">
        <v>72</v>
      </c>
      <c r="E8" s="4" t="s">
        <v>73</v>
      </c>
      <c r="F8" s="4" t="s">
        <v>74</v>
      </c>
      <c r="G8" s="4" t="s">
        <v>137</v>
      </c>
      <c r="H8" s="4" t="s">
        <v>75</v>
      </c>
      <c r="I8" s="4" t="s">
        <v>138</v>
      </c>
      <c r="J8" s="4" t="s">
        <v>2228</v>
      </c>
      <c r="K8" s="4" t="s">
        <v>76</v>
      </c>
      <c r="L8" s="4" t="s">
        <v>2229</v>
      </c>
      <c r="M8" s="4" t="s">
        <v>245</v>
      </c>
      <c r="N8" s="4" t="s">
        <v>139</v>
      </c>
      <c r="O8" s="4" t="s">
        <v>140</v>
      </c>
      <c r="P8" s="4" t="s">
        <v>9</v>
      </c>
      <c r="Q8" s="4" t="s">
        <v>80</v>
      </c>
      <c r="R8" s="61" t="s">
        <v>226</v>
      </c>
    </row>
    <row r="9" spans="2:18" ht="12.75" customHeight="1" thickBot="1" x14ac:dyDescent="0.25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144</v>
      </c>
      <c r="H9" s="55" t="s">
        <v>2562</v>
      </c>
      <c r="I9" s="6" t="s">
        <v>145</v>
      </c>
      <c r="J9" s="55" t="s">
        <v>2562</v>
      </c>
      <c r="K9" s="55" t="s">
        <v>2562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2" t="s">
        <v>12</v>
      </c>
    </row>
    <row r="10" spans="2:18" ht="12.75" customHeight="1" thickBot="1" x14ac:dyDescent="0.25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2" t="s">
        <v>153</v>
      </c>
    </row>
    <row r="11" spans="2:18" ht="12.75" customHeight="1" thickBot="1" x14ac:dyDescent="0.25">
      <c r="B11" s="59" t="s">
        <v>2230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22">
        <v>0.73340511714500001</v>
      </c>
      <c r="J11" s="56" t="s">
        <v>2562</v>
      </c>
      <c r="K11" s="56" t="s">
        <v>2562</v>
      </c>
      <c r="L11" s="56" t="s">
        <v>2562</v>
      </c>
      <c r="M11" s="56" t="s">
        <v>2562</v>
      </c>
      <c r="N11" s="56" t="s">
        <v>2562</v>
      </c>
      <c r="O11" s="56" t="s">
        <v>2562</v>
      </c>
      <c r="P11" s="22">
        <v>416709.62005999999</v>
      </c>
      <c r="Q11" s="20">
        <v>1</v>
      </c>
      <c r="R11" s="63">
        <v>5.5538145396999999E-2</v>
      </c>
    </row>
    <row r="12" spans="2:18" ht="12.75" customHeight="1" thickBot="1" x14ac:dyDescent="0.25">
      <c r="B12" s="59" t="s">
        <v>2231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22">
        <v>0.68081369415799997</v>
      </c>
      <c r="J12" s="56" t="s">
        <v>2562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22">
        <v>258463.00646999999</v>
      </c>
      <c r="Q12" s="20">
        <v>0.62024727538699997</v>
      </c>
      <c r="R12" s="63">
        <v>3.4447383363000003E-2</v>
      </c>
    </row>
    <row r="13" spans="2:18" ht="12.75" customHeight="1" thickBot="1" x14ac:dyDescent="0.25">
      <c r="B13" s="59" t="s">
        <v>2232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28" t="s">
        <v>23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22">
        <v>25415.035810000001</v>
      </c>
      <c r="Q13" s="20">
        <v>6.0989798618000003E-2</v>
      </c>
      <c r="R13" s="63">
        <v>3.3872603030000001E-3</v>
      </c>
    </row>
    <row r="14" spans="2:18" ht="12.75" customHeight="1" thickBot="1" x14ac:dyDescent="0.25">
      <c r="B14" s="60" t="s">
        <v>2234</v>
      </c>
      <c r="C14" s="14" t="s">
        <v>2233</v>
      </c>
      <c r="D14" s="21">
        <v>53089249</v>
      </c>
      <c r="E14" s="96" t="s">
        <v>2562</v>
      </c>
      <c r="F14" s="14" t="s">
        <v>237</v>
      </c>
      <c r="G14" s="27">
        <v>44374</v>
      </c>
      <c r="H14" s="14" t="s">
        <v>238</v>
      </c>
      <c r="I14" s="14">
        <v>2.56</v>
      </c>
      <c r="J14" s="14" t="s">
        <v>1025</v>
      </c>
      <c r="K14" s="14" t="s">
        <v>49</v>
      </c>
      <c r="L14" s="13">
        <v>5.8000000000000003E-2</v>
      </c>
      <c r="M14" s="39">
        <v>5.6099999999999997E-2</v>
      </c>
      <c r="N14" s="23">
        <v>25076379.309999999</v>
      </c>
      <c r="O14" s="23">
        <v>101.3505</v>
      </c>
      <c r="P14" s="23">
        <v>25415.035909999999</v>
      </c>
      <c r="Q14" s="13">
        <v>6.0989798858000002E-2</v>
      </c>
      <c r="R14" s="64">
        <v>3.387260316E-3</v>
      </c>
    </row>
    <row r="15" spans="2:18" ht="12.75" customHeight="1" thickBot="1" x14ac:dyDescent="0.25">
      <c r="B15" s="59" t="s">
        <v>2235</v>
      </c>
      <c r="C15" s="56" t="s">
        <v>2562</v>
      </c>
      <c r="D15" s="56" t="s">
        <v>2562</v>
      </c>
      <c r="E15" s="56" t="s">
        <v>2562</v>
      </c>
      <c r="F15" s="56" t="s">
        <v>2562</v>
      </c>
      <c r="G15" s="56" t="s">
        <v>2562</v>
      </c>
      <c r="H15" s="56" t="s">
        <v>2562</v>
      </c>
      <c r="I15" s="22">
        <v>1.2558786586140001</v>
      </c>
      <c r="J15" s="56" t="s">
        <v>2562</v>
      </c>
      <c r="K15" s="56" t="s">
        <v>2562</v>
      </c>
      <c r="L15" s="56" t="s">
        <v>2562</v>
      </c>
      <c r="M15" s="56" t="s">
        <v>2562</v>
      </c>
      <c r="N15" s="56" t="s">
        <v>2562</v>
      </c>
      <c r="O15" s="56" t="s">
        <v>2562</v>
      </c>
      <c r="P15" s="22">
        <v>85356.899560000005</v>
      </c>
      <c r="Q15" s="20">
        <v>0.20483544283800001</v>
      </c>
      <c r="R15" s="63">
        <v>1.1376180607E-2</v>
      </c>
    </row>
    <row r="16" spans="2:18" ht="12.75" customHeight="1" thickBot="1" x14ac:dyDescent="0.25">
      <c r="B16" s="60" t="s">
        <v>2506</v>
      </c>
      <c r="C16" s="14" t="s">
        <v>2233</v>
      </c>
      <c r="D16" s="21">
        <v>11020113</v>
      </c>
      <c r="E16" s="96" t="s">
        <v>2562</v>
      </c>
      <c r="F16" s="14" t="s">
        <v>237</v>
      </c>
      <c r="G16" s="27">
        <v>44977</v>
      </c>
      <c r="H16" s="14" t="s">
        <v>238</v>
      </c>
      <c r="I16" s="24">
        <v>1.45</v>
      </c>
      <c r="J16" s="14" t="s">
        <v>2092</v>
      </c>
      <c r="K16" s="14" t="s">
        <v>49</v>
      </c>
      <c r="L16" s="13">
        <v>6.5199999999999994E-2</v>
      </c>
      <c r="M16" s="13">
        <v>6.4500000000000002E-2</v>
      </c>
      <c r="N16" s="23">
        <v>11184911.300000001</v>
      </c>
      <c r="O16" s="23">
        <v>100.74</v>
      </c>
      <c r="P16" s="23">
        <v>11267.67964</v>
      </c>
      <c r="Q16" s="13">
        <v>2.7039643669E-2</v>
      </c>
      <c r="R16" s="64">
        <v>1.501731661E-3</v>
      </c>
    </row>
    <row r="17" spans="2:18" ht="12.75" customHeight="1" thickBot="1" x14ac:dyDescent="0.25">
      <c r="B17" s="60" t="s">
        <v>2526</v>
      </c>
      <c r="C17" s="14" t="s">
        <v>2233</v>
      </c>
      <c r="D17" s="21">
        <v>11020402</v>
      </c>
      <c r="E17" s="96" t="s">
        <v>2562</v>
      </c>
      <c r="F17" s="14" t="s">
        <v>237</v>
      </c>
      <c r="G17" s="27">
        <v>45102</v>
      </c>
      <c r="H17" s="14" t="s">
        <v>238</v>
      </c>
      <c r="I17" s="24">
        <v>1.45</v>
      </c>
      <c r="J17" s="14" t="s">
        <v>2092</v>
      </c>
      <c r="K17" s="14" t="s">
        <v>49</v>
      </c>
      <c r="L17" s="13">
        <v>6.5199999999999994E-2</v>
      </c>
      <c r="M17" s="13">
        <v>6.2399999999999997E-2</v>
      </c>
      <c r="N17" s="23">
        <v>2837523.89</v>
      </c>
      <c r="O17" s="23">
        <v>101.03</v>
      </c>
      <c r="P17" s="23">
        <v>2866.7503900000002</v>
      </c>
      <c r="Q17" s="13">
        <v>6.8794917409999998E-3</v>
      </c>
      <c r="R17" s="64">
        <v>3.8207421200000001E-4</v>
      </c>
    </row>
    <row r="18" spans="2:18" ht="12.75" customHeight="1" thickBot="1" x14ac:dyDescent="0.25">
      <c r="B18" s="60" t="s">
        <v>2548</v>
      </c>
      <c r="C18" s="14" t="s">
        <v>2233</v>
      </c>
      <c r="D18" s="21">
        <v>11020429</v>
      </c>
      <c r="E18" s="96" t="s">
        <v>2562</v>
      </c>
      <c r="F18" s="14" t="s">
        <v>237</v>
      </c>
      <c r="G18" s="27">
        <v>45257</v>
      </c>
      <c r="H18" s="14" t="s">
        <v>238</v>
      </c>
      <c r="I18" s="24">
        <v>1.42</v>
      </c>
      <c r="J18" s="14" t="s">
        <v>2092</v>
      </c>
      <c r="K18" s="14" t="s">
        <v>49</v>
      </c>
      <c r="L18" s="13">
        <v>6.5199999999999994E-2</v>
      </c>
      <c r="M18" s="13">
        <v>9.0800000000000006E-2</v>
      </c>
      <c r="N18" s="23">
        <v>2399479.63</v>
      </c>
      <c r="O18" s="23">
        <v>100</v>
      </c>
      <c r="P18" s="23">
        <v>2399.4796299999998</v>
      </c>
      <c r="Q18" s="13">
        <v>5.7581575140000004E-3</v>
      </c>
      <c r="R18" s="64">
        <v>3.1979738899999999E-4</v>
      </c>
    </row>
    <row r="19" spans="2:18" ht="12.75" customHeight="1" thickBot="1" x14ac:dyDescent="0.25">
      <c r="B19" s="60" t="s">
        <v>2496</v>
      </c>
      <c r="C19" s="14" t="s">
        <v>2233</v>
      </c>
      <c r="D19" s="21">
        <v>11019931</v>
      </c>
      <c r="E19" s="96" t="s">
        <v>2562</v>
      </c>
      <c r="F19" s="14" t="s">
        <v>237</v>
      </c>
      <c r="G19" s="27">
        <v>44896</v>
      </c>
      <c r="H19" s="14" t="s">
        <v>238</v>
      </c>
      <c r="I19" s="24">
        <v>3.92</v>
      </c>
      <c r="J19" s="14" t="s">
        <v>2092</v>
      </c>
      <c r="K19" s="14" t="s">
        <v>49</v>
      </c>
      <c r="L19" s="13">
        <v>3.7999999999999999E-2</v>
      </c>
      <c r="M19" s="13">
        <v>0.1055</v>
      </c>
      <c r="N19" s="23">
        <v>2602739.73</v>
      </c>
      <c r="O19" s="23">
        <v>96.89</v>
      </c>
      <c r="P19" s="23">
        <v>2521.7945199999999</v>
      </c>
      <c r="Q19" s="13">
        <v>6.051682991E-3</v>
      </c>
      <c r="R19" s="64">
        <v>3.36099249E-4</v>
      </c>
    </row>
    <row r="20" spans="2:18" ht="12.75" customHeight="1" thickBot="1" x14ac:dyDescent="0.25">
      <c r="B20" s="60" t="s">
        <v>2441</v>
      </c>
      <c r="C20" s="14" t="s">
        <v>2233</v>
      </c>
      <c r="D20" s="21">
        <v>11019227</v>
      </c>
      <c r="E20" s="96" t="s">
        <v>2562</v>
      </c>
      <c r="F20" s="14" t="s">
        <v>237</v>
      </c>
      <c r="G20" s="27">
        <v>44434</v>
      </c>
      <c r="H20" s="14" t="s">
        <v>238</v>
      </c>
      <c r="I20" s="24">
        <v>5.42</v>
      </c>
      <c r="J20" s="14" t="s">
        <v>2092</v>
      </c>
      <c r="K20" s="14" t="s">
        <v>49</v>
      </c>
      <c r="L20" s="13">
        <v>3.7999999999999999E-2</v>
      </c>
      <c r="M20" s="13">
        <v>7.7600000000000002E-2</v>
      </c>
      <c r="N20" s="23">
        <v>27210706.850000001</v>
      </c>
      <c r="O20" s="23">
        <v>89.09</v>
      </c>
      <c r="P20" s="23">
        <v>24242.01873</v>
      </c>
      <c r="Q20" s="13">
        <v>5.8174847814000001E-2</v>
      </c>
      <c r="R20" s="64">
        <v>3.2309231559999999E-3</v>
      </c>
    </row>
    <row r="21" spans="2:18" ht="12.75" customHeight="1" thickBot="1" x14ac:dyDescent="0.25">
      <c r="B21" s="60" t="s">
        <v>2442</v>
      </c>
      <c r="C21" s="14" t="s">
        <v>2233</v>
      </c>
      <c r="D21" s="21">
        <v>11019271</v>
      </c>
      <c r="E21" s="96" t="s">
        <v>2562</v>
      </c>
      <c r="F21" s="14" t="s">
        <v>237</v>
      </c>
      <c r="G21" s="27">
        <v>44483</v>
      </c>
      <c r="H21" s="14" t="s">
        <v>238</v>
      </c>
      <c r="I21" s="24">
        <v>5.42</v>
      </c>
      <c r="J21" s="14" t="s">
        <v>2092</v>
      </c>
      <c r="K21" s="14" t="s">
        <v>49</v>
      </c>
      <c r="L21" s="13">
        <v>3.7999999999999999E-2</v>
      </c>
      <c r="M21" s="13">
        <v>7.6799999999999993E-2</v>
      </c>
      <c r="N21" s="23">
        <v>974587.56</v>
      </c>
      <c r="O21" s="23">
        <v>89.43</v>
      </c>
      <c r="P21" s="23">
        <v>871.57365000000004</v>
      </c>
      <c r="Q21" s="13">
        <v>2.0915611439999999E-3</v>
      </c>
      <c r="R21" s="64">
        <v>1.1616142600000001E-4</v>
      </c>
    </row>
    <row r="22" spans="2:18" ht="12.75" customHeight="1" thickBot="1" x14ac:dyDescent="0.25">
      <c r="B22" s="60" t="s">
        <v>2443</v>
      </c>
      <c r="C22" s="14" t="s">
        <v>2233</v>
      </c>
      <c r="D22" s="21">
        <v>11019269</v>
      </c>
      <c r="E22" s="96" t="s">
        <v>2562</v>
      </c>
      <c r="F22" s="14" t="s">
        <v>237</v>
      </c>
      <c r="G22" s="27">
        <v>44482</v>
      </c>
      <c r="H22" s="14" t="s">
        <v>238</v>
      </c>
      <c r="I22" s="24">
        <v>5.42</v>
      </c>
      <c r="J22" s="14" t="s">
        <v>2092</v>
      </c>
      <c r="K22" s="14" t="s">
        <v>49</v>
      </c>
      <c r="L22" s="13">
        <v>3.7999999999999999E-2</v>
      </c>
      <c r="M22" s="13">
        <v>8.9899999999999994E-2</v>
      </c>
      <c r="N22" s="23">
        <v>3748413.7</v>
      </c>
      <c r="O22" s="23">
        <v>83.39</v>
      </c>
      <c r="P22" s="23">
        <v>3125.8021800000001</v>
      </c>
      <c r="Q22" s="13">
        <v>7.5011519519999998E-3</v>
      </c>
      <c r="R22" s="64">
        <v>4.1660006699999999E-4</v>
      </c>
    </row>
    <row r="23" spans="2:18" ht="12.75" customHeight="1" thickBot="1" x14ac:dyDescent="0.25">
      <c r="B23" s="60" t="s">
        <v>2448</v>
      </c>
      <c r="C23" s="14" t="s">
        <v>2233</v>
      </c>
      <c r="D23" s="21">
        <v>11019576</v>
      </c>
      <c r="E23" s="96" t="s">
        <v>2562</v>
      </c>
      <c r="F23" s="14" t="s">
        <v>237</v>
      </c>
      <c r="G23" s="27">
        <v>44616</v>
      </c>
      <c r="H23" s="14" t="s">
        <v>238</v>
      </c>
      <c r="I23" s="24">
        <v>5.42</v>
      </c>
      <c r="J23" s="14" t="s">
        <v>2092</v>
      </c>
      <c r="K23" s="14" t="s">
        <v>49</v>
      </c>
      <c r="L23" s="13">
        <v>3.7999999999999999E-2</v>
      </c>
      <c r="M23" s="13">
        <v>6.4899999999999999E-2</v>
      </c>
      <c r="N23" s="23">
        <v>22768142</v>
      </c>
      <c r="O23" s="23">
        <v>93.28</v>
      </c>
      <c r="P23" s="23">
        <v>21238.122859999999</v>
      </c>
      <c r="Q23" s="13">
        <v>5.0966240848E-2</v>
      </c>
      <c r="R23" s="64">
        <v>2.8305704939999999E-3</v>
      </c>
    </row>
    <row r="24" spans="2:18" ht="12.75" customHeight="1" thickBot="1" x14ac:dyDescent="0.25">
      <c r="B24" s="60" t="s">
        <v>2452</v>
      </c>
      <c r="C24" s="14" t="s">
        <v>2233</v>
      </c>
      <c r="D24" s="21">
        <v>11019588</v>
      </c>
      <c r="E24" s="96" t="s">
        <v>2562</v>
      </c>
      <c r="F24" s="14" t="s">
        <v>237</v>
      </c>
      <c r="G24" s="27">
        <v>44651</v>
      </c>
      <c r="H24" s="14" t="s">
        <v>238</v>
      </c>
      <c r="I24" s="14">
        <v>6.95</v>
      </c>
      <c r="J24" s="14" t="s">
        <v>2092</v>
      </c>
      <c r="K24" s="14" t="s">
        <v>49</v>
      </c>
      <c r="L24" s="13">
        <v>0</v>
      </c>
      <c r="M24" s="39">
        <v>0.1062</v>
      </c>
      <c r="N24" s="23">
        <v>15053060.029999999</v>
      </c>
      <c r="O24" s="23">
        <v>99.03</v>
      </c>
      <c r="P24" s="23">
        <v>14907.04535</v>
      </c>
      <c r="Q24" s="13">
        <v>3.5773221044999998E-2</v>
      </c>
      <c r="R24" s="64">
        <v>1.9867783510000001E-3</v>
      </c>
    </row>
    <row r="25" spans="2:18" ht="12.75" customHeight="1" thickBot="1" x14ac:dyDescent="0.25">
      <c r="B25" s="60" t="s">
        <v>2462</v>
      </c>
      <c r="C25" s="14" t="s">
        <v>2233</v>
      </c>
      <c r="D25" s="21">
        <v>11019897</v>
      </c>
      <c r="E25" s="96" t="s">
        <v>2562</v>
      </c>
      <c r="F25" s="14" t="s">
        <v>237</v>
      </c>
      <c r="G25" s="27">
        <v>44781</v>
      </c>
      <c r="H25" s="14" t="s">
        <v>238</v>
      </c>
      <c r="I25" s="14">
        <v>6.95</v>
      </c>
      <c r="J25" s="14" t="s">
        <v>2092</v>
      </c>
      <c r="K25" s="14" t="s">
        <v>49</v>
      </c>
      <c r="L25" s="13">
        <v>0</v>
      </c>
      <c r="M25" s="39">
        <v>0.1062</v>
      </c>
      <c r="N25" s="23">
        <v>1490209.49</v>
      </c>
      <c r="O25" s="23">
        <v>99.87</v>
      </c>
      <c r="P25" s="23">
        <v>1488.2722200000001</v>
      </c>
      <c r="Q25" s="13">
        <v>3.5714851499999999E-3</v>
      </c>
      <c r="R25" s="64">
        <v>1.98353661E-4</v>
      </c>
    </row>
    <row r="26" spans="2:18" ht="12.75" customHeight="1" thickBot="1" x14ac:dyDescent="0.25">
      <c r="B26" s="60" t="s">
        <v>2518</v>
      </c>
      <c r="C26" s="14" t="s">
        <v>2233</v>
      </c>
      <c r="D26" s="21">
        <v>11020126</v>
      </c>
      <c r="E26" s="96" t="s">
        <v>2562</v>
      </c>
      <c r="F26" s="14" t="s">
        <v>237</v>
      </c>
      <c r="G26" s="27">
        <v>45043</v>
      </c>
      <c r="H26" s="14" t="s">
        <v>238</v>
      </c>
      <c r="I26" s="24">
        <v>5.42</v>
      </c>
      <c r="J26" s="14" t="s">
        <v>2092</v>
      </c>
      <c r="K26" s="14" t="s">
        <v>49</v>
      </c>
      <c r="L26" s="13">
        <v>3.7999999999999999E-2</v>
      </c>
      <c r="M26" s="13">
        <v>3.7499999999999999E-2</v>
      </c>
      <c r="N26" s="23">
        <v>416490.41</v>
      </c>
      <c r="O26" s="23">
        <v>102.85</v>
      </c>
      <c r="P26" s="23">
        <v>428.36039</v>
      </c>
      <c r="Q26" s="13">
        <v>1.0279589650000001E-3</v>
      </c>
      <c r="R26" s="64">
        <v>5.7090934495587999E-5</v>
      </c>
    </row>
    <row r="27" spans="2:18" ht="12.75" customHeight="1" thickBot="1" x14ac:dyDescent="0.25">
      <c r="B27" s="59" t="s">
        <v>2236</v>
      </c>
      <c r="C27" s="56" t="s">
        <v>2562</v>
      </c>
      <c r="D27" s="56" t="s">
        <v>2562</v>
      </c>
      <c r="E27" s="56" t="s">
        <v>2562</v>
      </c>
      <c r="F27" s="56" t="s">
        <v>2562</v>
      </c>
      <c r="G27" s="56" t="s">
        <v>2562</v>
      </c>
      <c r="H27" s="56" t="s">
        <v>2562</v>
      </c>
      <c r="I27" s="28" t="s">
        <v>23</v>
      </c>
      <c r="J27" s="56" t="s">
        <v>2562</v>
      </c>
      <c r="K27" s="56" t="s">
        <v>2562</v>
      </c>
      <c r="L27" s="56" t="s">
        <v>2562</v>
      </c>
      <c r="M27" s="56" t="s">
        <v>2562</v>
      </c>
      <c r="N27" s="56" t="s">
        <v>2562</v>
      </c>
      <c r="O27" s="56" t="s">
        <v>2562</v>
      </c>
      <c r="P27" s="56" t="s">
        <v>2562</v>
      </c>
      <c r="Q27" s="56" t="s">
        <v>2562</v>
      </c>
      <c r="R27" s="70" t="s">
        <v>2562</v>
      </c>
    </row>
    <row r="28" spans="2:18" ht="12.75" customHeight="1" thickBot="1" x14ac:dyDescent="0.25">
      <c r="B28" s="59" t="s">
        <v>2237</v>
      </c>
      <c r="C28" s="56" t="s">
        <v>2562</v>
      </c>
      <c r="D28" s="56" t="s">
        <v>2562</v>
      </c>
      <c r="E28" s="56" t="s">
        <v>2562</v>
      </c>
      <c r="F28" s="56" t="s">
        <v>2562</v>
      </c>
      <c r="G28" s="56" t="s">
        <v>2562</v>
      </c>
      <c r="H28" s="56" t="s">
        <v>2562</v>
      </c>
      <c r="I28" s="22">
        <v>1.4975515917510001</v>
      </c>
      <c r="J28" s="56" t="s">
        <v>2562</v>
      </c>
      <c r="K28" s="56" t="s">
        <v>2562</v>
      </c>
      <c r="L28" s="56" t="s">
        <v>2562</v>
      </c>
      <c r="M28" s="56" t="s">
        <v>2562</v>
      </c>
      <c r="N28" s="56" t="s">
        <v>2562</v>
      </c>
      <c r="O28" s="56" t="s">
        <v>2562</v>
      </c>
      <c r="P28" s="22">
        <v>66655.070730000007</v>
      </c>
      <c r="Q28" s="20">
        <v>0.15995568021699999</v>
      </c>
      <c r="R28" s="63">
        <v>8.883641825E-3</v>
      </c>
    </row>
    <row r="29" spans="2:18" ht="12.75" customHeight="1" thickBot="1" x14ac:dyDescent="0.25">
      <c r="B29" s="60" t="s">
        <v>2530</v>
      </c>
      <c r="C29" s="14" t="s">
        <v>2233</v>
      </c>
      <c r="D29" s="21">
        <v>11020407</v>
      </c>
      <c r="E29" s="96" t="s">
        <v>2562</v>
      </c>
      <c r="F29" s="14" t="s">
        <v>237</v>
      </c>
      <c r="G29" s="27">
        <v>45118</v>
      </c>
      <c r="H29" s="14" t="s">
        <v>238</v>
      </c>
      <c r="I29" s="24">
        <v>5.37</v>
      </c>
      <c r="J29" s="14" t="s">
        <v>2092</v>
      </c>
      <c r="K29" s="14" t="s">
        <v>49</v>
      </c>
      <c r="L29" s="13">
        <v>0.06</v>
      </c>
      <c r="M29" s="13">
        <v>5.7700000000000001E-2</v>
      </c>
      <c r="N29" s="23">
        <v>1353000</v>
      </c>
      <c r="O29" s="23">
        <v>101.17</v>
      </c>
      <c r="P29" s="23">
        <v>1368.8300999999999</v>
      </c>
      <c r="Q29" s="13">
        <v>3.2848536100000001E-3</v>
      </c>
      <c r="R29" s="64">
        <v>1.8243467699999999E-4</v>
      </c>
    </row>
    <row r="30" spans="2:18" ht="12.75" customHeight="1" thickBot="1" x14ac:dyDescent="0.25">
      <c r="B30" s="60" t="s">
        <v>2463</v>
      </c>
      <c r="C30" s="14" t="s">
        <v>2233</v>
      </c>
      <c r="D30" s="21">
        <v>11019903</v>
      </c>
      <c r="E30" s="96" t="s">
        <v>2562</v>
      </c>
      <c r="F30" s="14" t="s">
        <v>237</v>
      </c>
      <c r="G30" s="27">
        <v>44791</v>
      </c>
      <c r="H30" s="14" t="s">
        <v>238</v>
      </c>
      <c r="I30" s="24">
        <v>5.27</v>
      </c>
      <c r="J30" s="14" t="s">
        <v>2092</v>
      </c>
      <c r="K30" s="14" t="s">
        <v>49</v>
      </c>
      <c r="L30" s="13">
        <v>0.06</v>
      </c>
      <c r="M30" s="13">
        <v>9.6699999999999994E-2</v>
      </c>
      <c r="N30" s="23">
        <v>82000</v>
      </c>
      <c r="O30" s="23">
        <v>83.43</v>
      </c>
      <c r="P30" s="23">
        <v>68.412599999999998</v>
      </c>
      <c r="Q30" s="13">
        <v>1.64173315E-4</v>
      </c>
      <c r="R30" s="64">
        <v>9.1178814765596395E-6</v>
      </c>
    </row>
    <row r="31" spans="2:18" ht="12.75" customHeight="1" thickBot="1" x14ac:dyDescent="0.25">
      <c r="B31" s="60" t="s">
        <v>2464</v>
      </c>
      <c r="C31" s="14" t="s">
        <v>2233</v>
      </c>
      <c r="D31" s="21">
        <v>11019909</v>
      </c>
      <c r="E31" s="96" t="s">
        <v>2562</v>
      </c>
      <c r="F31" s="14" t="s">
        <v>237</v>
      </c>
      <c r="G31" s="27">
        <v>44824</v>
      </c>
      <c r="H31" s="14" t="s">
        <v>238</v>
      </c>
      <c r="I31" s="24">
        <v>5.32</v>
      </c>
      <c r="J31" s="14" t="s">
        <v>2092</v>
      </c>
      <c r="K31" s="14" t="s">
        <v>49</v>
      </c>
      <c r="L31" s="13">
        <v>0.06</v>
      </c>
      <c r="M31" s="13">
        <v>7.8E-2</v>
      </c>
      <c r="N31" s="23">
        <v>70725</v>
      </c>
      <c r="O31" s="23">
        <v>91.39</v>
      </c>
      <c r="P31" s="23">
        <v>64.635580000000004</v>
      </c>
      <c r="Q31" s="13">
        <v>1.55109402E-4</v>
      </c>
      <c r="R31" s="64">
        <v>8.6144885241708192E-6</v>
      </c>
    </row>
    <row r="32" spans="2:18" ht="12.75" customHeight="1" thickBot="1" x14ac:dyDescent="0.25">
      <c r="B32" s="60" t="s">
        <v>2509</v>
      </c>
      <c r="C32" s="14" t="s">
        <v>2233</v>
      </c>
      <c r="D32" s="21">
        <v>11020117</v>
      </c>
      <c r="E32" s="96" t="s">
        <v>2562</v>
      </c>
      <c r="F32" s="14" t="s">
        <v>237</v>
      </c>
      <c r="G32" s="27">
        <v>44999</v>
      </c>
      <c r="H32" s="14" t="s">
        <v>238</v>
      </c>
      <c r="I32" s="24">
        <v>5.38</v>
      </c>
      <c r="J32" s="14" t="s">
        <v>2092</v>
      </c>
      <c r="K32" s="14" t="s">
        <v>49</v>
      </c>
      <c r="L32" s="13">
        <v>0.06</v>
      </c>
      <c r="M32" s="13">
        <v>5.4699999999999999E-2</v>
      </c>
      <c r="N32" s="23">
        <v>246000</v>
      </c>
      <c r="O32" s="23">
        <v>102.72</v>
      </c>
      <c r="P32" s="23">
        <v>252.69120000000001</v>
      </c>
      <c r="Q32" s="13">
        <v>6.0639636699999998E-4</v>
      </c>
      <c r="R32" s="64">
        <v>3.3678129639417702E-5</v>
      </c>
    </row>
    <row r="33" spans="2:18" ht="12.75" customHeight="1" thickBot="1" x14ac:dyDescent="0.25">
      <c r="B33" s="60" t="s">
        <v>2512</v>
      </c>
      <c r="C33" s="14" t="s">
        <v>2233</v>
      </c>
      <c r="D33" s="21">
        <v>11020121</v>
      </c>
      <c r="E33" s="96" t="s">
        <v>2562</v>
      </c>
      <c r="F33" s="14" t="s">
        <v>237</v>
      </c>
      <c r="G33" s="27">
        <v>45019</v>
      </c>
      <c r="H33" s="14" t="s">
        <v>238</v>
      </c>
      <c r="I33" s="24">
        <v>5.38</v>
      </c>
      <c r="J33" s="14" t="s">
        <v>2092</v>
      </c>
      <c r="K33" s="14" t="s">
        <v>49</v>
      </c>
      <c r="L33" s="13">
        <v>0.06</v>
      </c>
      <c r="M33" s="13">
        <v>5.45E-2</v>
      </c>
      <c r="N33" s="23">
        <v>102500</v>
      </c>
      <c r="O33" s="23">
        <v>102.84</v>
      </c>
      <c r="P33" s="23">
        <v>105.411</v>
      </c>
      <c r="Q33" s="13">
        <v>2.52960322E-4</v>
      </c>
      <c r="R33" s="64">
        <v>1.4048947187003999E-5</v>
      </c>
    </row>
    <row r="34" spans="2:18" ht="12.75" customHeight="1" thickBot="1" x14ac:dyDescent="0.25">
      <c r="B34" s="60" t="s">
        <v>2521</v>
      </c>
      <c r="C34" s="14" t="s">
        <v>2233</v>
      </c>
      <c r="D34" s="21">
        <v>11020130</v>
      </c>
      <c r="E34" s="96" t="s">
        <v>2562</v>
      </c>
      <c r="F34" s="14" t="s">
        <v>237</v>
      </c>
      <c r="G34" s="27">
        <v>45069</v>
      </c>
      <c r="H34" s="14" t="s">
        <v>238</v>
      </c>
      <c r="I34" s="24">
        <v>5.37</v>
      </c>
      <c r="J34" s="14" t="s">
        <v>2092</v>
      </c>
      <c r="K34" s="14" t="s">
        <v>49</v>
      </c>
      <c r="L34" s="13">
        <v>0.06</v>
      </c>
      <c r="M34" s="13">
        <v>5.6000000000000001E-2</v>
      </c>
      <c r="N34" s="23">
        <v>231279</v>
      </c>
      <c r="O34" s="23">
        <v>102.04</v>
      </c>
      <c r="P34" s="23">
        <v>235.99708999999999</v>
      </c>
      <c r="Q34" s="13">
        <v>5.6633463300000001E-4</v>
      </c>
      <c r="R34" s="64">
        <v>3.1453175225513697E-5</v>
      </c>
    </row>
    <row r="35" spans="2:18" ht="12.75" customHeight="1" thickBot="1" x14ac:dyDescent="0.25">
      <c r="B35" s="60" t="s">
        <v>2524</v>
      </c>
      <c r="C35" s="14" t="s">
        <v>2233</v>
      </c>
      <c r="D35" s="21">
        <v>11020133</v>
      </c>
      <c r="E35" s="96" t="s">
        <v>2562</v>
      </c>
      <c r="F35" s="14" t="s">
        <v>237</v>
      </c>
      <c r="G35" s="27">
        <v>45085</v>
      </c>
      <c r="H35" s="14" t="s">
        <v>238</v>
      </c>
      <c r="I35" s="24">
        <v>5.37</v>
      </c>
      <c r="J35" s="14" t="s">
        <v>2092</v>
      </c>
      <c r="K35" s="14" t="s">
        <v>49</v>
      </c>
      <c r="L35" s="13">
        <v>0.06</v>
      </c>
      <c r="M35" s="13">
        <v>5.6399999999999999E-2</v>
      </c>
      <c r="N35" s="23">
        <v>459200</v>
      </c>
      <c r="O35" s="23">
        <v>101.86</v>
      </c>
      <c r="P35" s="23">
        <v>467.74112000000002</v>
      </c>
      <c r="Q35" s="13">
        <v>1.1224629750000001E-3</v>
      </c>
      <c r="R35" s="64">
        <v>6.2339511930159993E-5</v>
      </c>
    </row>
    <row r="36" spans="2:18" ht="12.75" customHeight="1" thickBot="1" x14ac:dyDescent="0.25">
      <c r="B36" s="60" t="s">
        <v>2525</v>
      </c>
      <c r="C36" s="14" t="s">
        <v>2233</v>
      </c>
      <c r="D36" s="21">
        <v>11020135</v>
      </c>
      <c r="E36" s="96" t="s">
        <v>2562</v>
      </c>
      <c r="F36" s="14" t="s">
        <v>237</v>
      </c>
      <c r="G36" s="27">
        <v>45096</v>
      </c>
      <c r="H36" s="14" t="s">
        <v>238</v>
      </c>
      <c r="I36" s="24">
        <v>5.37</v>
      </c>
      <c r="J36" s="14" t="s">
        <v>2092</v>
      </c>
      <c r="K36" s="14" t="s">
        <v>49</v>
      </c>
      <c r="L36" s="13">
        <v>0.06</v>
      </c>
      <c r="M36" s="13">
        <v>5.7700000000000001E-2</v>
      </c>
      <c r="N36" s="23">
        <v>676500</v>
      </c>
      <c r="O36" s="23">
        <v>101.18</v>
      </c>
      <c r="P36" s="23">
        <v>684.48270000000002</v>
      </c>
      <c r="Q36" s="13">
        <v>1.6425891479999999E-3</v>
      </c>
      <c r="R36" s="64">
        <v>9.1226354960278195E-5</v>
      </c>
    </row>
    <row r="37" spans="2:18" ht="12.75" customHeight="1" thickBot="1" x14ac:dyDescent="0.25">
      <c r="B37" s="60" t="s">
        <v>2536</v>
      </c>
      <c r="C37" s="14" t="s">
        <v>2233</v>
      </c>
      <c r="D37" s="21">
        <v>11020415</v>
      </c>
      <c r="E37" s="96" t="s">
        <v>2562</v>
      </c>
      <c r="F37" s="14" t="s">
        <v>237</v>
      </c>
      <c r="G37" s="27">
        <v>45162</v>
      </c>
      <c r="H37" s="14" t="s">
        <v>238</v>
      </c>
      <c r="I37" s="24">
        <v>5.37</v>
      </c>
      <c r="J37" s="14" t="s">
        <v>2092</v>
      </c>
      <c r="K37" s="14" t="s">
        <v>49</v>
      </c>
      <c r="L37" s="13">
        <v>0.08</v>
      </c>
      <c r="M37" s="13">
        <v>5.8999999999999997E-2</v>
      </c>
      <c r="N37" s="23">
        <v>473461</v>
      </c>
      <c r="O37" s="23">
        <v>100.49</v>
      </c>
      <c r="P37" s="23">
        <v>475.78095999999999</v>
      </c>
      <c r="Q37" s="13">
        <v>1.141756602E-3</v>
      </c>
      <c r="R37" s="64">
        <v>6.3411044194837805E-5</v>
      </c>
    </row>
    <row r="38" spans="2:18" ht="12.75" customHeight="1" thickBot="1" x14ac:dyDescent="0.25">
      <c r="B38" s="60" t="s">
        <v>2543</v>
      </c>
      <c r="C38" s="14" t="s">
        <v>2233</v>
      </c>
      <c r="D38" s="21">
        <v>11020424</v>
      </c>
      <c r="E38" s="96" t="s">
        <v>2562</v>
      </c>
      <c r="F38" s="14" t="s">
        <v>237</v>
      </c>
      <c r="G38" s="27">
        <v>45218</v>
      </c>
      <c r="H38" s="14" t="s">
        <v>238</v>
      </c>
      <c r="I38" s="24">
        <v>5.39</v>
      </c>
      <c r="J38" s="14" t="s">
        <v>2092</v>
      </c>
      <c r="K38" s="14" t="s">
        <v>49</v>
      </c>
      <c r="L38" s="13">
        <v>0.08</v>
      </c>
      <c r="M38" s="13">
        <v>5.1299999999999998E-2</v>
      </c>
      <c r="N38" s="23">
        <v>651900</v>
      </c>
      <c r="O38" s="23">
        <v>104.53</v>
      </c>
      <c r="P38" s="23">
        <v>681.43106999999998</v>
      </c>
      <c r="Q38" s="13">
        <v>1.6352659910000001E-3</v>
      </c>
      <c r="R38" s="64">
        <v>9.0819640398190097E-5</v>
      </c>
    </row>
    <row r="39" spans="2:18" ht="12.75" customHeight="1" thickBot="1" x14ac:dyDescent="0.25">
      <c r="B39" s="60" t="s">
        <v>2553</v>
      </c>
      <c r="C39" s="14" t="s">
        <v>2233</v>
      </c>
      <c r="D39" s="21">
        <v>11020436</v>
      </c>
      <c r="E39" s="96" t="s">
        <v>2562</v>
      </c>
      <c r="F39" s="14" t="s">
        <v>237</v>
      </c>
      <c r="G39" s="27">
        <v>45287</v>
      </c>
      <c r="H39" s="14" t="s">
        <v>238</v>
      </c>
      <c r="I39" s="14">
        <v>5.36</v>
      </c>
      <c r="J39" s="14" t="s">
        <v>2092</v>
      </c>
      <c r="K39" s="14" t="s">
        <v>49</v>
      </c>
      <c r="L39" s="13">
        <v>0.08</v>
      </c>
      <c r="M39" s="39">
        <v>6.0999999999999999E-2</v>
      </c>
      <c r="N39" s="23">
        <v>1437337</v>
      </c>
      <c r="O39" s="23">
        <v>100</v>
      </c>
      <c r="P39" s="23">
        <v>1437.337</v>
      </c>
      <c r="Q39" s="13">
        <v>3.4492532220000002E-3</v>
      </c>
      <c r="R39" s="64">
        <v>1.9156512699999999E-4</v>
      </c>
    </row>
    <row r="40" spans="2:18" ht="12.75" customHeight="1" thickBot="1" x14ac:dyDescent="0.25">
      <c r="B40" s="60" t="s">
        <v>2471</v>
      </c>
      <c r="C40" s="14" t="s">
        <v>2233</v>
      </c>
      <c r="D40" s="21">
        <v>11019691</v>
      </c>
      <c r="E40" s="96" t="s">
        <v>2562</v>
      </c>
      <c r="F40" s="14" t="s">
        <v>237</v>
      </c>
      <c r="G40" s="27">
        <v>44728</v>
      </c>
      <c r="H40" s="14" t="s">
        <v>238</v>
      </c>
      <c r="I40" s="24">
        <v>5.4</v>
      </c>
      <c r="J40" s="14" t="s">
        <v>2092</v>
      </c>
      <c r="K40" s="14" t="s">
        <v>49</v>
      </c>
      <c r="L40" s="13">
        <v>0.06</v>
      </c>
      <c r="M40" s="13">
        <v>6.2300000000000001E-2</v>
      </c>
      <c r="N40" s="23">
        <v>5494</v>
      </c>
      <c r="O40" s="23">
        <v>96.65</v>
      </c>
      <c r="P40" s="23">
        <v>5.3099499999999997</v>
      </c>
      <c r="Q40" s="13">
        <v>1.2742566392480799E-5</v>
      </c>
      <c r="R40" s="64">
        <v>7.0769850504816197E-7</v>
      </c>
    </row>
    <row r="41" spans="2:18" ht="13.5" thickBot="1" x14ac:dyDescent="0.25">
      <c r="B41" s="60" t="s">
        <v>2465</v>
      </c>
      <c r="C41" s="14" t="s">
        <v>2233</v>
      </c>
      <c r="D41" s="21">
        <v>11019895</v>
      </c>
      <c r="E41" s="96" t="s">
        <v>2562</v>
      </c>
      <c r="F41" s="14" t="s">
        <v>237</v>
      </c>
      <c r="G41" s="27">
        <v>44767</v>
      </c>
      <c r="H41" s="14" t="s">
        <v>238</v>
      </c>
      <c r="I41" s="24">
        <v>5.28</v>
      </c>
      <c r="J41" s="14" t="s">
        <v>2092</v>
      </c>
      <c r="K41" s="14" t="s">
        <v>49</v>
      </c>
      <c r="L41" s="13">
        <v>0.06</v>
      </c>
      <c r="M41" s="13">
        <v>9.2100000000000001E-2</v>
      </c>
      <c r="N41" s="23">
        <v>102500</v>
      </c>
      <c r="O41" s="23">
        <v>85.31</v>
      </c>
      <c r="P41" s="23">
        <v>87.442750000000004</v>
      </c>
      <c r="Q41" s="13">
        <v>2.09840967E-4</v>
      </c>
      <c r="R41" s="64">
        <v>1.16541781847852E-5</v>
      </c>
    </row>
    <row r="42" spans="2:18" ht="13.5" thickBot="1" x14ac:dyDescent="0.25">
      <c r="B42" s="60" t="s">
        <v>2472</v>
      </c>
      <c r="C42" s="14" t="s">
        <v>2233</v>
      </c>
      <c r="D42" s="21">
        <v>11019586</v>
      </c>
      <c r="E42" s="96" t="s">
        <v>2562</v>
      </c>
      <c r="F42" s="14" t="s">
        <v>237</v>
      </c>
      <c r="G42" s="27">
        <v>44640</v>
      </c>
      <c r="H42" s="14" t="s">
        <v>238</v>
      </c>
      <c r="I42" s="24">
        <v>5.39</v>
      </c>
      <c r="J42" s="14" t="s">
        <v>2092</v>
      </c>
      <c r="K42" s="14" t="s">
        <v>49</v>
      </c>
      <c r="L42" s="13">
        <v>0.06</v>
      </c>
      <c r="M42" s="13">
        <v>9.4600000000000004E-2</v>
      </c>
      <c r="N42" s="23">
        <v>911225</v>
      </c>
      <c r="O42" s="23">
        <v>79.73</v>
      </c>
      <c r="P42" s="23">
        <v>726.51968999999997</v>
      </c>
      <c r="Q42" s="13">
        <v>1.7434675249999999E-3</v>
      </c>
      <c r="R42" s="64">
        <v>9.6828952909359603E-5</v>
      </c>
    </row>
    <row r="43" spans="2:18" ht="13.5" thickBot="1" x14ac:dyDescent="0.25">
      <c r="B43" s="60" t="s">
        <v>2487</v>
      </c>
      <c r="C43" s="14" t="s">
        <v>2233</v>
      </c>
      <c r="D43" s="21">
        <v>11019979</v>
      </c>
      <c r="E43" s="96" t="s">
        <v>2562</v>
      </c>
      <c r="F43" s="14" t="s">
        <v>237</v>
      </c>
      <c r="G43" s="27">
        <v>44861</v>
      </c>
      <c r="H43" s="14" t="s">
        <v>238</v>
      </c>
      <c r="I43" s="24">
        <v>5.35</v>
      </c>
      <c r="J43" s="14" t="s">
        <v>2092</v>
      </c>
      <c r="K43" s="14" t="s">
        <v>49</v>
      </c>
      <c r="L43" s="13">
        <v>0.06</v>
      </c>
      <c r="M43" s="13">
        <v>6.6699999999999995E-2</v>
      </c>
      <c r="N43" s="23">
        <v>172200</v>
      </c>
      <c r="O43" s="23">
        <v>96.67</v>
      </c>
      <c r="P43" s="23">
        <v>166.46574000000001</v>
      </c>
      <c r="Q43" s="13">
        <v>3.9947659400000002E-4</v>
      </c>
      <c r="R43" s="64">
        <v>2.21861891994719E-5</v>
      </c>
    </row>
    <row r="44" spans="2:18" ht="13.5" thickBot="1" x14ac:dyDescent="0.25">
      <c r="B44" s="60" t="s">
        <v>2498</v>
      </c>
      <c r="C44" s="14" t="s">
        <v>2233</v>
      </c>
      <c r="D44" s="21">
        <v>11019936</v>
      </c>
      <c r="E44" s="96" t="s">
        <v>2562</v>
      </c>
      <c r="F44" s="14" t="s">
        <v>237</v>
      </c>
      <c r="G44" s="27">
        <v>44917</v>
      </c>
      <c r="H44" s="14" t="s">
        <v>238</v>
      </c>
      <c r="I44" s="14" t="s">
        <v>23</v>
      </c>
      <c r="J44" s="14" t="s">
        <v>2092</v>
      </c>
      <c r="K44" s="14" t="s">
        <v>49</v>
      </c>
      <c r="L44" s="13">
        <v>0.06</v>
      </c>
      <c r="M44" s="14" t="s">
        <v>24</v>
      </c>
      <c r="N44" s="23">
        <v>221933</v>
      </c>
      <c r="O44" s="23">
        <v>99.52</v>
      </c>
      <c r="P44" s="23">
        <v>220.86771999999999</v>
      </c>
      <c r="Q44" s="13">
        <v>5.30027888E-4</v>
      </c>
      <c r="R44" s="64">
        <v>2.9436765931392201E-5</v>
      </c>
    </row>
    <row r="45" spans="2:18" ht="13.5" thickBot="1" x14ac:dyDescent="0.25">
      <c r="B45" s="60" t="s">
        <v>2507</v>
      </c>
      <c r="C45" s="14" t="s">
        <v>2233</v>
      </c>
      <c r="D45" s="21">
        <v>11020115</v>
      </c>
      <c r="E45" s="96" t="s">
        <v>2562</v>
      </c>
      <c r="F45" s="14" t="s">
        <v>237</v>
      </c>
      <c r="G45" s="27">
        <v>44987</v>
      </c>
      <c r="H45" s="14" t="s">
        <v>238</v>
      </c>
      <c r="I45" s="24">
        <v>5.39</v>
      </c>
      <c r="J45" s="14" t="s">
        <v>2092</v>
      </c>
      <c r="K45" s="14" t="s">
        <v>49</v>
      </c>
      <c r="L45" s="13">
        <v>0.06</v>
      </c>
      <c r="M45" s="13">
        <v>5.0900000000000001E-2</v>
      </c>
      <c r="N45" s="23">
        <v>143500</v>
      </c>
      <c r="O45" s="23">
        <v>104.71</v>
      </c>
      <c r="P45" s="23">
        <v>150.25885</v>
      </c>
      <c r="Q45" s="13">
        <v>3.60584068E-4</v>
      </c>
      <c r="R45" s="64">
        <v>2.00261703999578E-5</v>
      </c>
    </row>
    <row r="46" spans="2:18" ht="13.5" thickBot="1" x14ac:dyDescent="0.25">
      <c r="B46" s="60" t="s">
        <v>2473</v>
      </c>
      <c r="C46" s="14" t="s">
        <v>2233</v>
      </c>
      <c r="D46" s="21">
        <v>11019661</v>
      </c>
      <c r="E46" s="96" t="s">
        <v>2562</v>
      </c>
      <c r="F46" s="14" t="s">
        <v>237</v>
      </c>
      <c r="G46" s="27">
        <v>44665</v>
      </c>
      <c r="H46" s="14" t="s">
        <v>238</v>
      </c>
      <c r="I46" s="24">
        <v>5.4</v>
      </c>
      <c r="J46" s="14" t="s">
        <v>2092</v>
      </c>
      <c r="K46" s="14" t="s">
        <v>49</v>
      </c>
      <c r="L46" s="13">
        <v>0.06</v>
      </c>
      <c r="M46" s="13">
        <v>9.1800000000000007E-2</v>
      </c>
      <c r="N46" s="23">
        <v>630990</v>
      </c>
      <c r="O46" s="23">
        <v>80.84</v>
      </c>
      <c r="P46" s="23">
        <v>510.09231999999997</v>
      </c>
      <c r="Q46" s="13">
        <v>1.2240953779999999E-3</v>
      </c>
      <c r="R46" s="64">
        <v>6.7983987099793494E-5</v>
      </c>
    </row>
    <row r="47" spans="2:18" ht="13.5" thickBot="1" x14ac:dyDescent="0.25">
      <c r="B47" s="60" t="s">
        <v>2513</v>
      </c>
      <c r="C47" s="14" t="s">
        <v>2233</v>
      </c>
      <c r="D47" s="21">
        <v>11020122</v>
      </c>
      <c r="E47" s="96" t="s">
        <v>2562</v>
      </c>
      <c r="F47" s="14" t="s">
        <v>237</v>
      </c>
      <c r="G47" s="27">
        <v>45032</v>
      </c>
      <c r="H47" s="14" t="s">
        <v>238</v>
      </c>
      <c r="I47" s="24">
        <v>5.38</v>
      </c>
      <c r="J47" s="14" t="s">
        <v>2092</v>
      </c>
      <c r="K47" s="14" t="s">
        <v>49</v>
      </c>
      <c r="L47" s="13">
        <v>0.06</v>
      </c>
      <c r="M47" s="13">
        <v>5.4300000000000001E-2</v>
      </c>
      <c r="N47" s="23">
        <v>1394000</v>
      </c>
      <c r="O47" s="23">
        <v>102.95</v>
      </c>
      <c r="P47" s="23">
        <v>1435.123</v>
      </c>
      <c r="Q47" s="13">
        <v>3.4439401700000001E-3</v>
      </c>
      <c r="R47" s="64">
        <v>1.91270049E-4</v>
      </c>
    </row>
    <row r="48" spans="2:18" ht="13.5" thickBot="1" x14ac:dyDescent="0.25">
      <c r="B48" s="60" t="s">
        <v>2474</v>
      </c>
      <c r="C48" s="14" t="s">
        <v>2233</v>
      </c>
      <c r="D48" s="21">
        <v>11019677</v>
      </c>
      <c r="E48" s="96" t="s">
        <v>2562</v>
      </c>
      <c r="F48" s="14" t="s">
        <v>237</v>
      </c>
      <c r="G48" s="27">
        <v>44684</v>
      </c>
      <c r="H48" s="14" t="s">
        <v>238</v>
      </c>
      <c r="I48" s="24">
        <v>5.41</v>
      </c>
      <c r="J48" s="14" t="s">
        <v>2092</v>
      </c>
      <c r="K48" s="14" t="s">
        <v>49</v>
      </c>
      <c r="L48" s="13">
        <v>0.06</v>
      </c>
      <c r="M48" s="13">
        <v>8.6499999999999994E-2</v>
      </c>
      <c r="N48" s="23">
        <v>143500</v>
      </c>
      <c r="O48" s="23">
        <v>82.99</v>
      </c>
      <c r="P48" s="23">
        <v>119.09065</v>
      </c>
      <c r="Q48" s="13">
        <v>2.8578809800000002E-4</v>
      </c>
      <c r="R48" s="64">
        <v>1.58721409750024E-5</v>
      </c>
    </row>
    <row r="49" spans="2:18" ht="13.5" thickBot="1" x14ac:dyDescent="0.25">
      <c r="B49" s="60" t="s">
        <v>2475</v>
      </c>
      <c r="C49" s="14" t="s">
        <v>2233</v>
      </c>
      <c r="D49" s="21">
        <v>11019678</v>
      </c>
      <c r="E49" s="96" t="s">
        <v>2562</v>
      </c>
      <c r="F49" s="14" t="s">
        <v>237</v>
      </c>
      <c r="G49" s="27">
        <v>44703</v>
      </c>
      <c r="H49" s="14" t="s">
        <v>238</v>
      </c>
      <c r="I49" s="24">
        <v>5.46</v>
      </c>
      <c r="J49" s="14" t="s">
        <v>2092</v>
      </c>
      <c r="K49" s="14" t="s">
        <v>49</v>
      </c>
      <c r="L49" s="13">
        <v>0.06</v>
      </c>
      <c r="M49" s="13">
        <v>6.2199999999999998E-2</v>
      </c>
      <c r="N49" s="23">
        <v>1378549.15</v>
      </c>
      <c r="O49" s="23">
        <v>93.84</v>
      </c>
      <c r="P49" s="23">
        <v>1293.6305199999999</v>
      </c>
      <c r="Q49" s="13">
        <v>3.104393221E-3</v>
      </c>
      <c r="R49" s="64">
        <v>1.72412242E-4</v>
      </c>
    </row>
    <row r="50" spans="2:18" ht="13.5" thickBot="1" x14ac:dyDescent="0.25">
      <c r="B50" s="60" t="s">
        <v>2476</v>
      </c>
      <c r="C50" s="14" t="s">
        <v>2233</v>
      </c>
      <c r="D50" s="21">
        <v>11019682</v>
      </c>
      <c r="E50" s="96" t="s">
        <v>2562</v>
      </c>
      <c r="F50" s="14" t="s">
        <v>237</v>
      </c>
      <c r="G50" s="27">
        <v>44710</v>
      </c>
      <c r="H50" s="14" t="s">
        <v>238</v>
      </c>
      <c r="I50" s="24">
        <v>5.4</v>
      </c>
      <c r="J50" s="14" t="s">
        <v>2092</v>
      </c>
      <c r="K50" s="14" t="s">
        <v>49</v>
      </c>
      <c r="L50" s="13">
        <v>0.06</v>
      </c>
      <c r="M50" s="13">
        <v>6.5100000000000005E-2</v>
      </c>
      <c r="N50" s="23">
        <v>212250.85</v>
      </c>
      <c r="O50" s="23">
        <v>94.95</v>
      </c>
      <c r="P50" s="23">
        <v>201.53218000000001</v>
      </c>
      <c r="Q50" s="13">
        <v>4.83627375E-4</v>
      </c>
      <c r="R50" s="64">
        <v>2.6859767512895E-5</v>
      </c>
    </row>
    <row r="51" spans="2:18" ht="13.5" thickBot="1" x14ac:dyDescent="0.25">
      <c r="B51" s="60" t="s">
        <v>2477</v>
      </c>
      <c r="C51" s="14" t="s">
        <v>2233</v>
      </c>
      <c r="D51" s="21">
        <v>11019686</v>
      </c>
      <c r="E51" s="96" t="s">
        <v>2562</v>
      </c>
      <c r="F51" s="14" t="s">
        <v>237</v>
      </c>
      <c r="G51" s="27">
        <v>44713</v>
      </c>
      <c r="H51" s="14" t="s">
        <v>238</v>
      </c>
      <c r="I51" s="24">
        <v>5.38</v>
      </c>
      <c r="J51" s="14" t="s">
        <v>2092</v>
      </c>
      <c r="K51" s="14" t="s">
        <v>49</v>
      </c>
      <c r="L51" s="13">
        <v>0.06</v>
      </c>
      <c r="M51" s="13">
        <v>7.2700000000000001E-2</v>
      </c>
      <c r="N51" s="23">
        <v>1263456</v>
      </c>
      <c r="O51" s="23">
        <v>91.37</v>
      </c>
      <c r="P51" s="23">
        <v>1154.41975</v>
      </c>
      <c r="Q51" s="13">
        <v>2.7703218119999999E-3</v>
      </c>
      <c r="R51" s="64">
        <v>1.5385853499999999E-4</v>
      </c>
    </row>
    <row r="52" spans="2:18" ht="13.5" thickBot="1" x14ac:dyDescent="0.25">
      <c r="B52" s="60" t="s">
        <v>2466</v>
      </c>
      <c r="C52" s="14" t="s">
        <v>2233</v>
      </c>
      <c r="D52" s="21">
        <v>11019892</v>
      </c>
      <c r="E52" s="96" t="s">
        <v>2562</v>
      </c>
      <c r="F52" s="14" t="s">
        <v>237</v>
      </c>
      <c r="G52" s="27">
        <v>44763</v>
      </c>
      <c r="H52" s="14" t="s">
        <v>238</v>
      </c>
      <c r="I52" s="24">
        <v>5.28</v>
      </c>
      <c r="J52" s="14" t="s">
        <v>2092</v>
      </c>
      <c r="K52" s="14" t="s">
        <v>49</v>
      </c>
      <c r="L52" s="13">
        <v>0.06</v>
      </c>
      <c r="M52" s="13">
        <v>9.2299999999999993E-2</v>
      </c>
      <c r="N52" s="23">
        <v>41000</v>
      </c>
      <c r="O52" s="23">
        <v>85.23</v>
      </c>
      <c r="P52" s="23">
        <v>34.944299999999998</v>
      </c>
      <c r="Q52" s="13">
        <v>8.3857675267896497E-5</v>
      </c>
      <c r="R52" s="64">
        <v>4.65729976175943E-6</v>
      </c>
    </row>
    <row r="53" spans="2:18" ht="13.5" thickBot="1" x14ac:dyDescent="0.25">
      <c r="B53" s="60" t="s">
        <v>2500</v>
      </c>
      <c r="C53" s="14" t="s">
        <v>2233</v>
      </c>
      <c r="D53" s="21">
        <v>11020101</v>
      </c>
      <c r="E53" s="96" t="s">
        <v>2562</v>
      </c>
      <c r="F53" s="14" t="s">
        <v>237</v>
      </c>
      <c r="G53" s="27">
        <v>44931</v>
      </c>
      <c r="H53" s="14" t="s">
        <v>238</v>
      </c>
      <c r="I53" s="24">
        <v>5.36</v>
      </c>
      <c r="J53" s="14" t="s">
        <v>2092</v>
      </c>
      <c r="K53" s="14" t="s">
        <v>49</v>
      </c>
      <c r="L53" s="13">
        <v>0.06</v>
      </c>
      <c r="M53" s="13">
        <v>6.1400000000000003E-2</v>
      </c>
      <c r="N53" s="23">
        <v>34030</v>
      </c>
      <c r="O53" s="23">
        <v>99.31</v>
      </c>
      <c r="P53" s="23">
        <v>33.795189999999998</v>
      </c>
      <c r="Q53" s="13">
        <v>8.1100095541672399E-5</v>
      </c>
      <c r="R53" s="64">
        <v>4.5041488979780601E-6</v>
      </c>
    </row>
    <row r="54" spans="2:18" ht="13.5" thickBot="1" x14ac:dyDescent="0.25">
      <c r="B54" s="60" t="s">
        <v>2502</v>
      </c>
      <c r="C54" s="14" t="s">
        <v>2233</v>
      </c>
      <c r="D54" s="21">
        <v>11020103</v>
      </c>
      <c r="E54" s="96" t="s">
        <v>2562</v>
      </c>
      <c r="F54" s="14" t="s">
        <v>237</v>
      </c>
      <c r="G54" s="27">
        <v>44942</v>
      </c>
      <c r="H54" s="14" t="s">
        <v>238</v>
      </c>
      <c r="I54" s="24">
        <v>5.35</v>
      </c>
      <c r="J54" s="14" t="s">
        <v>2092</v>
      </c>
      <c r="K54" s="14" t="s">
        <v>49</v>
      </c>
      <c r="L54" s="13">
        <v>0.06</v>
      </c>
      <c r="M54" s="13">
        <v>6.4699999999999994E-2</v>
      </c>
      <c r="N54" s="23">
        <v>54530</v>
      </c>
      <c r="O54" s="23">
        <v>97.65</v>
      </c>
      <c r="P54" s="23">
        <v>53.248539999999998</v>
      </c>
      <c r="Q54" s="13">
        <v>1.27783323E-4</v>
      </c>
      <c r="R54" s="64">
        <v>7.0968487752233499E-6</v>
      </c>
    </row>
    <row r="55" spans="2:18" ht="13.5" thickBot="1" x14ac:dyDescent="0.25">
      <c r="B55" s="60" t="s">
        <v>2505</v>
      </c>
      <c r="C55" s="14" t="s">
        <v>2233</v>
      </c>
      <c r="D55" s="21">
        <v>11020107</v>
      </c>
      <c r="E55" s="96" t="s">
        <v>2562</v>
      </c>
      <c r="F55" s="14" t="s">
        <v>237</v>
      </c>
      <c r="G55" s="27">
        <v>44952</v>
      </c>
      <c r="H55" s="14" t="s">
        <v>238</v>
      </c>
      <c r="I55" s="24">
        <v>5.36</v>
      </c>
      <c r="J55" s="14" t="s">
        <v>2092</v>
      </c>
      <c r="K55" s="14" t="s">
        <v>49</v>
      </c>
      <c r="L55" s="13">
        <v>0.06</v>
      </c>
      <c r="M55" s="13">
        <v>6.3600000000000004E-2</v>
      </c>
      <c r="N55" s="23">
        <v>181015</v>
      </c>
      <c r="O55" s="23">
        <v>98.19</v>
      </c>
      <c r="P55" s="23">
        <v>177.73863</v>
      </c>
      <c r="Q55" s="13">
        <v>4.2652874099999999E-4</v>
      </c>
      <c r="R55" s="64">
        <v>2.36886152864544E-5</v>
      </c>
    </row>
    <row r="56" spans="2:18" ht="13.5" thickBot="1" x14ac:dyDescent="0.25">
      <c r="B56" s="60" t="s">
        <v>2510</v>
      </c>
      <c r="C56" s="14" t="s">
        <v>2233</v>
      </c>
      <c r="D56" s="21">
        <v>11020118</v>
      </c>
      <c r="E56" s="96" t="s">
        <v>2562</v>
      </c>
      <c r="F56" s="14" t="s">
        <v>237</v>
      </c>
      <c r="G56" s="27">
        <v>45000</v>
      </c>
      <c r="H56" s="14" t="s">
        <v>238</v>
      </c>
      <c r="I56" s="24">
        <v>1.1299999999999999</v>
      </c>
      <c r="J56" s="14" t="s">
        <v>2092</v>
      </c>
      <c r="K56" s="14" t="s">
        <v>49</v>
      </c>
      <c r="L56" s="13">
        <v>0.08</v>
      </c>
      <c r="M56" s="13">
        <v>8.0100000000000005E-2</v>
      </c>
      <c r="N56" s="23">
        <v>12775146.6</v>
      </c>
      <c r="O56" s="23">
        <v>100.25</v>
      </c>
      <c r="P56" s="23">
        <v>12807.08447</v>
      </c>
      <c r="Q56" s="13">
        <v>3.0733834434000001E-2</v>
      </c>
      <c r="R56" s="64">
        <v>1.7069001649999999E-3</v>
      </c>
    </row>
    <row r="57" spans="2:18" ht="13.5" thickBot="1" x14ac:dyDescent="0.25">
      <c r="B57" s="60" t="s">
        <v>2508</v>
      </c>
      <c r="C57" s="14" t="s">
        <v>2233</v>
      </c>
      <c r="D57" s="21">
        <v>11020116</v>
      </c>
      <c r="E57" s="96" t="s">
        <v>2562</v>
      </c>
      <c r="F57" s="14" t="s">
        <v>237</v>
      </c>
      <c r="G57" s="27">
        <v>44987</v>
      </c>
      <c r="H57" s="14" t="s">
        <v>238</v>
      </c>
      <c r="I57" s="24">
        <v>1.1299999999999999</v>
      </c>
      <c r="J57" s="14" t="s">
        <v>2092</v>
      </c>
      <c r="K57" s="14" t="s">
        <v>49</v>
      </c>
      <c r="L57" s="13">
        <v>0.08</v>
      </c>
      <c r="M57" s="13">
        <v>8.3500000000000005E-2</v>
      </c>
      <c r="N57" s="23">
        <v>23924853.399999999</v>
      </c>
      <c r="O57" s="23">
        <v>99.89</v>
      </c>
      <c r="P57" s="23">
        <v>23898.536059999999</v>
      </c>
      <c r="Q57" s="13">
        <v>5.7350574378999999E-2</v>
      </c>
      <c r="R57" s="64">
        <v>3.185144538E-3</v>
      </c>
    </row>
    <row r="58" spans="2:18" ht="13.5" thickBot="1" x14ac:dyDescent="0.25">
      <c r="B58" s="60" t="s">
        <v>2528</v>
      </c>
      <c r="C58" s="14" t="s">
        <v>2233</v>
      </c>
      <c r="D58" s="21">
        <v>11020406</v>
      </c>
      <c r="E58" s="96" t="s">
        <v>2562</v>
      </c>
      <c r="F58" s="14" t="s">
        <v>237</v>
      </c>
      <c r="G58" s="27">
        <v>45105</v>
      </c>
      <c r="H58" s="14" t="s">
        <v>238</v>
      </c>
      <c r="I58" s="24">
        <v>1.43</v>
      </c>
      <c r="J58" s="14" t="s">
        <v>2092</v>
      </c>
      <c r="K58" s="14" t="s">
        <v>49</v>
      </c>
      <c r="L58" s="13">
        <v>0.1095</v>
      </c>
      <c r="M58" s="13">
        <v>0.1128</v>
      </c>
      <c r="N58" s="23">
        <v>6950000</v>
      </c>
      <c r="O58" s="23">
        <v>99.76</v>
      </c>
      <c r="P58" s="23">
        <v>6933.32</v>
      </c>
      <c r="Q58" s="13">
        <v>1.6638252793000002E-2</v>
      </c>
      <c r="R58" s="64">
        <v>9.2405770199999995E-4</v>
      </c>
    </row>
    <row r="59" spans="2:18" ht="13.5" thickBot="1" x14ac:dyDescent="0.25">
      <c r="B59" s="60" t="s">
        <v>2478</v>
      </c>
      <c r="C59" s="14" t="s">
        <v>2233</v>
      </c>
      <c r="D59" s="21">
        <v>11019683</v>
      </c>
      <c r="E59" s="96" t="s">
        <v>2562</v>
      </c>
      <c r="F59" s="14" t="s">
        <v>237</v>
      </c>
      <c r="G59" s="27">
        <v>44711</v>
      </c>
      <c r="H59" s="14" t="s">
        <v>238</v>
      </c>
      <c r="I59" s="24">
        <v>2.2599999999999998</v>
      </c>
      <c r="J59" s="14" t="s">
        <v>65</v>
      </c>
      <c r="K59" s="14" t="s">
        <v>49</v>
      </c>
      <c r="L59" s="13">
        <v>6.9000000000000006E-2</v>
      </c>
      <c r="M59" s="13">
        <v>0.1125</v>
      </c>
      <c r="N59" s="23">
        <v>5900000</v>
      </c>
      <c r="O59" s="23">
        <v>91.61</v>
      </c>
      <c r="P59" s="23">
        <v>5404.99</v>
      </c>
      <c r="Q59" s="13">
        <v>1.297063888E-2</v>
      </c>
      <c r="R59" s="64">
        <v>7.20365228E-4</v>
      </c>
    </row>
    <row r="60" spans="2:18" ht="13.5" thickBot="1" x14ac:dyDescent="0.25">
      <c r="B60" s="60" t="s">
        <v>2479</v>
      </c>
      <c r="C60" s="14" t="s">
        <v>2233</v>
      </c>
      <c r="D60" s="21">
        <v>11019685</v>
      </c>
      <c r="E60" s="96" t="s">
        <v>2562</v>
      </c>
      <c r="F60" s="14" t="s">
        <v>237</v>
      </c>
      <c r="G60" s="27">
        <v>44711</v>
      </c>
      <c r="H60" s="14" t="s">
        <v>238</v>
      </c>
      <c r="I60" s="24">
        <v>2.2599999999999998</v>
      </c>
      <c r="J60" s="14" t="s">
        <v>65</v>
      </c>
      <c r="K60" s="14" t="s">
        <v>49</v>
      </c>
      <c r="L60" s="13">
        <v>6.9000000000000006E-2</v>
      </c>
      <c r="M60" s="13">
        <v>0.1125</v>
      </c>
      <c r="N60" s="23">
        <v>2950000</v>
      </c>
      <c r="O60" s="23">
        <v>91.61</v>
      </c>
      <c r="P60" s="23">
        <v>2702.4949999999999</v>
      </c>
      <c r="Q60" s="13">
        <v>6.4853194399999998E-3</v>
      </c>
      <c r="R60" s="64">
        <v>3.60182614E-4</v>
      </c>
    </row>
    <row r="61" spans="2:18" ht="13.5" thickBot="1" x14ac:dyDescent="0.25">
      <c r="B61" s="60" t="s">
        <v>2467</v>
      </c>
      <c r="C61" s="14" t="s">
        <v>2233</v>
      </c>
      <c r="D61" s="21">
        <v>11019896</v>
      </c>
      <c r="E61" s="96" t="s">
        <v>2562</v>
      </c>
      <c r="F61" s="14" t="s">
        <v>237</v>
      </c>
      <c r="G61" s="27">
        <v>44767</v>
      </c>
      <c r="H61" s="14" t="s">
        <v>238</v>
      </c>
      <c r="I61" s="24">
        <v>2.23</v>
      </c>
      <c r="J61" s="14" t="s">
        <v>65</v>
      </c>
      <c r="K61" s="14" t="s">
        <v>49</v>
      </c>
      <c r="L61" s="13">
        <v>6.9000000000000006E-2</v>
      </c>
      <c r="M61" s="13">
        <v>0.12509999999999999</v>
      </c>
      <c r="N61" s="23">
        <v>2950000</v>
      </c>
      <c r="O61" s="23">
        <v>91.37</v>
      </c>
      <c r="P61" s="23">
        <v>2695.415</v>
      </c>
      <c r="Q61" s="13">
        <v>6.4683291909999998E-3</v>
      </c>
      <c r="R61" s="64">
        <v>3.5923900699999999E-4</v>
      </c>
    </row>
    <row r="62" spans="2:18" ht="13.5" thickBot="1" x14ac:dyDescent="0.25">
      <c r="B62" s="59" t="s">
        <v>2238</v>
      </c>
      <c r="C62" s="56" t="s">
        <v>2562</v>
      </c>
      <c r="D62" s="56" t="s">
        <v>2562</v>
      </c>
      <c r="E62" s="56" t="s">
        <v>2562</v>
      </c>
      <c r="F62" s="56" t="s">
        <v>2562</v>
      </c>
      <c r="G62" s="56" t="s">
        <v>2562</v>
      </c>
      <c r="H62" s="56" t="s">
        <v>2562</v>
      </c>
      <c r="I62" s="22">
        <v>1.2709337103130001</v>
      </c>
      <c r="J62" s="56" t="s">
        <v>2562</v>
      </c>
      <c r="K62" s="56" t="s">
        <v>2562</v>
      </c>
      <c r="L62" s="56" t="s">
        <v>2562</v>
      </c>
      <c r="M62" s="56" t="s">
        <v>2562</v>
      </c>
      <c r="N62" s="56" t="s">
        <v>2562</v>
      </c>
      <c r="O62" s="56" t="s">
        <v>2562</v>
      </c>
      <c r="P62" s="22">
        <v>81036.000369999994</v>
      </c>
      <c r="Q62" s="20">
        <v>0.194466353712</v>
      </c>
      <c r="R62" s="63">
        <v>1.0800300626999999E-2</v>
      </c>
    </row>
    <row r="63" spans="2:18" ht="13.5" thickBot="1" x14ac:dyDescent="0.25">
      <c r="B63" s="60" t="s">
        <v>2541</v>
      </c>
      <c r="C63" s="14" t="s">
        <v>2233</v>
      </c>
      <c r="D63" s="21">
        <v>11020489</v>
      </c>
      <c r="E63" s="96" t="s">
        <v>2562</v>
      </c>
      <c r="F63" s="14" t="s">
        <v>237</v>
      </c>
      <c r="G63" s="27">
        <v>45201</v>
      </c>
      <c r="H63" s="14" t="s">
        <v>238</v>
      </c>
      <c r="I63" s="26">
        <v>1</v>
      </c>
      <c r="J63" s="14" t="s">
        <v>2239</v>
      </c>
      <c r="K63" s="14" t="s">
        <v>50</v>
      </c>
      <c r="L63" s="13">
        <v>0.1</v>
      </c>
      <c r="M63" s="13">
        <v>0.1018</v>
      </c>
      <c r="N63" s="23">
        <v>93000</v>
      </c>
      <c r="O63" s="23">
        <v>102.07</v>
      </c>
      <c r="P63" s="23">
        <v>344.29334</v>
      </c>
      <c r="Q63" s="13">
        <v>8.2621884199999998E-4</v>
      </c>
      <c r="R63" s="64">
        <v>4.5886662212645797E-5</v>
      </c>
    </row>
    <row r="64" spans="2:18" ht="13.5" thickBot="1" x14ac:dyDescent="0.25">
      <c r="B64" s="60" t="s">
        <v>2539</v>
      </c>
      <c r="C64" s="14" t="s">
        <v>2233</v>
      </c>
      <c r="D64" s="21">
        <v>11020420</v>
      </c>
      <c r="E64" s="96" t="s">
        <v>2562</v>
      </c>
      <c r="F64" s="14" t="s">
        <v>237</v>
      </c>
      <c r="G64" s="27">
        <v>45195</v>
      </c>
      <c r="H64" s="14" t="s">
        <v>238</v>
      </c>
      <c r="I64" s="24">
        <v>3.09</v>
      </c>
      <c r="J64" s="14" t="s">
        <v>2239</v>
      </c>
      <c r="K64" s="14" t="s">
        <v>49</v>
      </c>
      <c r="L64" s="13">
        <v>0.08</v>
      </c>
      <c r="M64" s="13">
        <v>7.9299999999999995E-2</v>
      </c>
      <c r="N64" s="23">
        <v>228000</v>
      </c>
      <c r="O64" s="23">
        <v>100.92</v>
      </c>
      <c r="P64" s="23">
        <v>230.0976</v>
      </c>
      <c r="Q64" s="13">
        <v>5.5217731699999998E-4</v>
      </c>
      <c r="R64" s="64">
        <v>3.0666904120598098E-5</v>
      </c>
    </row>
    <row r="65" spans="2:18" ht="13.5" thickBot="1" x14ac:dyDescent="0.25">
      <c r="B65" s="60" t="s">
        <v>2449</v>
      </c>
      <c r="C65" s="14" t="s">
        <v>2233</v>
      </c>
      <c r="D65" s="21">
        <v>53089173</v>
      </c>
      <c r="E65" s="96" t="s">
        <v>2562</v>
      </c>
      <c r="F65" s="14" t="s">
        <v>237</v>
      </c>
      <c r="G65" s="27">
        <v>44370</v>
      </c>
      <c r="H65" s="14" t="s">
        <v>238</v>
      </c>
      <c r="I65" s="24">
        <v>3.25</v>
      </c>
      <c r="J65" s="14" t="s">
        <v>2092</v>
      </c>
      <c r="K65" s="14" t="s">
        <v>49</v>
      </c>
      <c r="L65" s="13">
        <v>0.1</v>
      </c>
      <c r="M65" s="13">
        <v>0.24030000000000001</v>
      </c>
      <c r="N65" s="23">
        <v>7222996</v>
      </c>
      <c r="O65" s="23">
        <v>95.53</v>
      </c>
      <c r="P65" s="23">
        <v>6900.1280800000004</v>
      </c>
      <c r="Q65" s="13">
        <v>1.6558600396E-2</v>
      </c>
      <c r="R65" s="64">
        <v>9.1963395599999997E-4</v>
      </c>
    </row>
    <row r="66" spans="2:18" ht="13.5" thickBot="1" x14ac:dyDescent="0.25">
      <c r="B66" s="60" t="s">
        <v>2550</v>
      </c>
      <c r="C66" s="14" t="s">
        <v>2233</v>
      </c>
      <c r="D66" s="21">
        <v>11020498</v>
      </c>
      <c r="E66" s="96" t="s">
        <v>2562</v>
      </c>
      <c r="F66" s="14" t="s">
        <v>237</v>
      </c>
      <c r="G66" s="27">
        <v>45260</v>
      </c>
      <c r="H66" s="14" t="s">
        <v>238</v>
      </c>
      <c r="I66" s="26">
        <v>1</v>
      </c>
      <c r="J66" s="14" t="s">
        <v>2239</v>
      </c>
      <c r="K66" s="14" t="s">
        <v>50</v>
      </c>
      <c r="L66" s="13">
        <v>0.1</v>
      </c>
      <c r="M66" s="13">
        <v>9.4899999999999998E-2</v>
      </c>
      <c r="N66" s="23">
        <v>46500</v>
      </c>
      <c r="O66" s="23">
        <v>100</v>
      </c>
      <c r="P66" s="23">
        <v>168.65549999999999</v>
      </c>
      <c r="Q66" s="13">
        <v>4.0473147600000002E-4</v>
      </c>
      <c r="R66" s="64">
        <v>2.24780356158062E-5</v>
      </c>
    </row>
    <row r="67" spans="2:18" ht="13.5" thickBot="1" x14ac:dyDescent="0.25">
      <c r="B67" s="60" t="s">
        <v>2468</v>
      </c>
      <c r="C67" s="14" t="s">
        <v>2233</v>
      </c>
      <c r="D67" s="21">
        <v>11019891</v>
      </c>
      <c r="E67" s="96" t="s">
        <v>2562</v>
      </c>
      <c r="F67" s="14" t="s">
        <v>237</v>
      </c>
      <c r="G67" s="27">
        <v>44761</v>
      </c>
      <c r="H67" s="14" t="s">
        <v>238</v>
      </c>
      <c r="I67" s="24">
        <v>3.25</v>
      </c>
      <c r="J67" s="14" t="s">
        <v>2092</v>
      </c>
      <c r="K67" s="14" t="s">
        <v>49</v>
      </c>
      <c r="L67" s="13">
        <v>0.1</v>
      </c>
      <c r="M67" s="13">
        <v>0.18840000000000001</v>
      </c>
      <c r="N67" s="23">
        <v>647667.86</v>
      </c>
      <c r="O67" s="23">
        <v>97.23</v>
      </c>
      <c r="P67" s="23">
        <v>629.72745999999995</v>
      </c>
      <c r="Q67" s="13">
        <v>1.5111901180000001E-3</v>
      </c>
      <c r="R67" s="64">
        <v>8.3928696509341197E-5</v>
      </c>
    </row>
    <row r="68" spans="2:18" ht="13.5" thickBot="1" x14ac:dyDescent="0.25">
      <c r="B68" s="60" t="s">
        <v>2469</v>
      </c>
      <c r="C68" s="14" t="s">
        <v>2233</v>
      </c>
      <c r="D68" s="21">
        <v>11019910</v>
      </c>
      <c r="E68" s="96" t="s">
        <v>2562</v>
      </c>
      <c r="F68" s="14" t="s">
        <v>237</v>
      </c>
      <c r="G68" s="27">
        <v>44824</v>
      </c>
      <c r="H68" s="14" t="s">
        <v>238</v>
      </c>
      <c r="I68" s="24">
        <v>3.06</v>
      </c>
      <c r="J68" s="14" t="s">
        <v>2239</v>
      </c>
      <c r="K68" s="14" t="s">
        <v>49</v>
      </c>
      <c r="L68" s="13">
        <v>0.08</v>
      </c>
      <c r="M68" s="13">
        <v>0.1232</v>
      </c>
      <c r="N68" s="23">
        <v>0.01</v>
      </c>
      <c r="O68" s="23">
        <v>89.27</v>
      </c>
      <c r="P68" s="23">
        <v>1.0000000000000001E-5</v>
      </c>
      <c r="Q68" s="13">
        <v>2.3997526139569701E-11</v>
      </c>
      <c r="R68" s="64">
        <v>1.3327780959296399E-12</v>
      </c>
    </row>
    <row r="69" spans="2:18" ht="13.5" thickBot="1" x14ac:dyDescent="0.25">
      <c r="B69" s="60" t="s">
        <v>2470</v>
      </c>
      <c r="C69" s="14" t="s">
        <v>2233</v>
      </c>
      <c r="D69" s="21">
        <v>11019911</v>
      </c>
      <c r="E69" s="96" t="s">
        <v>2562</v>
      </c>
      <c r="F69" s="14" t="s">
        <v>237</v>
      </c>
      <c r="G69" s="27">
        <v>44824</v>
      </c>
      <c r="H69" s="14" t="s">
        <v>238</v>
      </c>
      <c r="I69" s="24">
        <v>3.06</v>
      </c>
      <c r="J69" s="14" t="s">
        <v>2239</v>
      </c>
      <c r="K69" s="14" t="s">
        <v>49</v>
      </c>
      <c r="L69" s="13">
        <v>0.08</v>
      </c>
      <c r="M69" s="13">
        <v>0.1232</v>
      </c>
      <c r="N69" s="23">
        <v>183845.71</v>
      </c>
      <c r="O69" s="23">
        <v>89.27</v>
      </c>
      <c r="P69" s="23">
        <v>164.11906999999999</v>
      </c>
      <c r="Q69" s="13">
        <v>3.9384516700000002E-4</v>
      </c>
      <c r="R69" s="64">
        <v>2.1873430162034399E-5</v>
      </c>
    </row>
    <row r="70" spans="2:18" ht="13.5" thickBot="1" x14ac:dyDescent="0.25">
      <c r="B70" s="60" t="s">
        <v>2485</v>
      </c>
      <c r="C70" s="14" t="s">
        <v>2233</v>
      </c>
      <c r="D70" s="21">
        <v>11019917</v>
      </c>
      <c r="E70" s="96" t="s">
        <v>2562</v>
      </c>
      <c r="F70" s="14" t="s">
        <v>237</v>
      </c>
      <c r="G70" s="27">
        <v>44852</v>
      </c>
      <c r="H70" s="14" t="s">
        <v>238</v>
      </c>
      <c r="I70" s="24">
        <v>3.07</v>
      </c>
      <c r="J70" s="14" t="s">
        <v>2239</v>
      </c>
      <c r="K70" s="14" t="s">
        <v>49</v>
      </c>
      <c r="L70" s="13">
        <v>0.08</v>
      </c>
      <c r="M70" s="13">
        <v>0.10440000000000001</v>
      </c>
      <c r="N70" s="23">
        <v>272000</v>
      </c>
      <c r="O70" s="23">
        <v>94.01</v>
      </c>
      <c r="P70" s="23">
        <v>255.7072</v>
      </c>
      <c r="Q70" s="13">
        <v>6.1363402099999997E-4</v>
      </c>
      <c r="R70" s="64">
        <v>3.4080095513150102E-5</v>
      </c>
    </row>
    <row r="71" spans="2:18" ht="13.5" thickBot="1" x14ac:dyDescent="0.25">
      <c r="B71" s="60" t="s">
        <v>2486</v>
      </c>
      <c r="C71" s="14" t="s">
        <v>2233</v>
      </c>
      <c r="D71" s="21">
        <v>11019918</v>
      </c>
      <c r="E71" s="96" t="s">
        <v>2562</v>
      </c>
      <c r="F71" s="14" t="s">
        <v>237</v>
      </c>
      <c r="G71" s="27">
        <v>44852</v>
      </c>
      <c r="H71" s="14" t="s">
        <v>238</v>
      </c>
      <c r="I71" s="24">
        <v>3.07</v>
      </c>
      <c r="J71" s="14" t="s">
        <v>2239</v>
      </c>
      <c r="K71" s="14" t="s">
        <v>49</v>
      </c>
      <c r="L71" s="13">
        <v>0.08</v>
      </c>
      <c r="M71" s="13">
        <v>0.10440000000000001</v>
      </c>
      <c r="N71" s="23">
        <v>64600</v>
      </c>
      <c r="O71" s="23">
        <v>94.01</v>
      </c>
      <c r="P71" s="23">
        <v>60.730460000000001</v>
      </c>
      <c r="Q71" s="13">
        <v>1.4573808E-4</v>
      </c>
      <c r="R71" s="64">
        <v>8.0940226843731507E-6</v>
      </c>
    </row>
    <row r="72" spans="2:18" ht="13.5" thickBot="1" x14ac:dyDescent="0.25">
      <c r="B72" s="60" t="s">
        <v>2488</v>
      </c>
      <c r="C72" s="14" t="s">
        <v>2233</v>
      </c>
      <c r="D72" s="21">
        <v>11019922</v>
      </c>
      <c r="E72" s="96" t="s">
        <v>2562</v>
      </c>
      <c r="F72" s="14" t="s">
        <v>237</v>
      </c>
      <c r="G72" s="27">
        <v>44875</v>
      </c>
      <c r="H72" s="14" t="s">
        <v>238</v>
      </c>
      <c r="I72" s="24">
        <v>3.07</v>
      </c>
      <c r="J72" s="14" t="s">
        <v>2239</v>
      </c>
      <c r="K72" s="14" t="s">
        <v>49</v>
      </c>
      <c r="L72" s="13">
        <v>0.08</v>
      </c>
      <c r="M72" s="13">
        <v>0.1046</v>
      </c>
      <c r="N72" s="23">
        <v>12800</v>
      </c>
      <c r="O72" s="23">
        <v>93.95</v>
      </c>
      <c r="P72" s="23">
        <v>12.025600000000001</v>
      </c>
      <c r="Q72" s="13">
        <v>2.8858465034400901E-5</v>
      </c>
      <c r="R72" s="64">
        <v>1.6027456270411501E-6</v>
      </c>
    </row>
    <row r="73" spans="2:18" ht="13.5" thickBot="1" x14ac:dyDescent="0.25">
      <c r="B73" s="60" t="s">
        <v>2489</v>
      </c>
      <c r="C73" s="14" t="s">
        <v>2233</v>
      </c>
      <c r="D73" s="21">
        <v>11019923</v>
      </c>
      <c r="E73" s="96" t="s">
        <v>2562</v>
      </c>
      <c r="F73" s="14" t="s">
        <v>237</v>
      </c>
      <c r="G73" s="27">
        <v>44875</v>
      </c>
      <c r="H73" s="14" t="s">
        <v>238</v>
      </c>
      <c r="I73" s="24">
        <v>3.07</v>
      </c>
      <c r="J73" s="14" t="s">
        <v>2239</v>
      </c>
      <c r="K73" s="14" t="s">
        <v>49</v>
      </c>
      <c r="L73" s="13">
        <v>0.08</v>
      </c>
      <c r="M73" s="13">
        <v>0.1046</v>
      </c>
      <c r="N73" s="23">
        <v>133520</v>
      </c>
      <c r="O73" s="23">
        <v>93.95</v>
      </c>
      <c r="P73" s="23">
        <v>125.44204000000001</v>
      </c>
      <c r="Q73" s="13">
        <v>3.0102986299999999E-4</v>
      </c>
      <c r="R73" s="64">
        <v>1.6718640322073001E-5</v>
      </c>
    </row>
    <row r="74" spans="2:18" ht="13.5" thickBot="1" x14ac:dyDescent="0.25">
      <c r="B74" s="60" t="s">
        <v>2447</v>
      </c>
      <c r="C74" s="14" t="s">
        <v>2233</v>
      </c>
      <c r="D74" s="21">
        <v>11019397</v>
      </c>
      <c r="E74" s="96" t="s">
        <v>2562</v>
      </c>
      <c r="F74" s="14" t="s">
        <v>237</v>
      </c>
      <c r="G74" s="27">
        <v>44531</v>
      </c>
      <c r="H74" s="14" t="s">
        <v>238</v>
      </c>
      <c r="I74" s="24">
        <v>3.02</v>
      </c>
      <c r="J74" s="14" t="s">
        <v>2239</v>
      </c>
      <c r="K74" s="14" t="s">
        <v>49</v>
      </c>
      <c r="L74" s="13">
        <v>0</v>
      </c>
      <c r="M74" s="13">
        <v>0.16719999999999999</v>
      </c>
      <c r="N74" s="23">
        <v>0.01</v>
      </c>
      <c r="O74" s="23">
        <v>79.44</v>
      </c>
      <c r="P74" s="23">
        <v>1.0000000000000001E-5</v>
      </c>
      <c r="Q74" s="13">
        <v>2.3997526139569701E-11</v>
      </c>
      <c r="R74" s="64">
        <v>1.3327780959296399E-12</v>
      </c>
    </row>
    <row r="75" spans="2:18" ht="13.5" thickBot="1" x14ac:dyDescent="0.25">
      <c r="B75" s="60" t="s">
        <v>2490</v>
      </c>
      <c r="C75" s="14" t="s">
        <v>2233</v>
      </c>
      <c r="D75" s="21">
        <v>11019925</v>
      </c>
      <c r="E75" s="96" t="s">
        <v>2562</v>
      </c>
      <c r="F75" s="14" t="s">
        <v>237</v>
      </c>
      <c r="G75" s="27">
        <v>44875</v>
      </c>
      <c r="H75" s="14" t="s">
        <v>238</v>
      </c>
      <c r="I75" s="24">
        <v>3.07</v>
      </c>
      <c r="J75" s="14" t="s">
        <v>2239</v>
      </c>
      <c r="K75" s="14" t="s">
        <v>49</v>
      </c>
      <c r="L75" s="13">
        <v>0.08</v>
      </c>
      <c r="M75" s="13">
        <v>0.1046</v>
      </c>
      <c r="N75" s="23">
        <v>10000</v>
      </c>
      <c r="O75" s="23">
        <v>93.95</v>
      </c>
      <c r="P75" s="23">
        <v>9.3949999999999996</v>
      </c>
      <c r="Q75" s="13">
        <v>2.25456758081257E-5</v>
      </c>
      <c r="R75" s="64">
        <v>1.2521450211259E-6</v>
      </c>
    </row>
    <row r="76" spans="2:18" ht="13.5" thickBot="1" x14ac:dyDescent="0.25">
      <c r="B76" s="60" t="s">
        <v>2491</v>
      </c>
      <c r="C76" s="14" t="s">
        <v>2233</v>
      </c>
      <c r="D76" s="21">
        <v>11019926</v>
      </c>
      <c r="E76" s="96" t="s">
        <v>2562</v>
      </c>
      <c r="F76" s="14" t="s">
        <v>237</v>
      </c>
      <c r="G76" s="27">
        <v>44875</v>
      </c>
      <c r="H76" s="14" t="s">
        <v>238</v>
      </c>
      <c r="I76" s="24">
        <v>3.07</v>
      </c>
      <c r="J76" s="14" t="s">
        <v>2239</v>
      </c>
      <c r="K76" s="14" t="s">
        <v>49</v>
      </c>
      <c r="L76" s="13">
        <v>0.08</v>
      </c>
      <c r="M76" s="13">
        <v>0.1046</v>
      </c>
      <c r="N76" s="23">
        <v>32000</v>
      </c>
      <c r="O76" s="23">
        <v>93.95</v>
      </c>
      <c r="P76" s="23">
        <v>30.064</v>
      </c>
      <c r="Q76" s="13">
        <v>7.2146162586002302E-5</v>
      </c>
      <c r="R76" s="64">
        <v>4.0068640676028798E-6</v>
      </c>
    </row>
    <row r="77" spans="2:18" ht="13.5" thickBot="1" x14ac:dyDescent="0.25">
      <c r="B77" s="60" t="s">
        <v>2494</v>
      </c>
      <c r="C77" s="14" t="s">
        <v>2233</v>
      </c>
      <c r="D77" s="21">
        <v>11019928</v>
      </c>
      <c r="E77" s="96" t="s">
        <v>2562</v>
      </c>
      <c r="F77" s="14" t="s">
        <v>237</v>
      </c>
      <c r="G77" s="27">
        <v>44892</v>
      </c>
      <c r="H77" s="14" t="s">
        <v>238</v>
      </c>
      <c r="I77" s="24">
        <v>3.07</v>
      </c>
      <c r="J77" s="14" t="s">
        <v>2239</v>
      </c>
      <c r="K77" s="14" t="s">
        <v>49</v>
      </c>
      <c r="L77" s="13">
        <v>0.08</v>
      </c>
      <c r="M77" s="13">
        <v>0.1045</v>
      </c>
      <c r="N77" s="23">
        <v>32000</v>
      </c>
      <c r="O77" s="23">
        <v>93.98</v>
      </c>
      <c r="P77" s="23">
        <v>30.073599999999999</v>
      </c>
      <c r="Q77" s="13">
        <v>7.2169200211096298E-5</v>
      </c>
      <c r="R77" s="64">
        <v>4.0081435345749799E-6</v>
      </c>
    </row>
    <row r="78" spans="2:18" ht="13.5" thickBot="1" x14ac:dyDescent="0.25">
      <c r="B78" s="60" t="s">
        <v>2495</v>
      </c>
      <c r="C78" s="14" t="s">
        <v>2233</v>
      </c>
      <c r="D78" s="21">
        <v>11019929</v>
      </c>
      <c r="E78" s="96" t="s">
        <v>2562</v>
      </c>
      <c r="F78" s="14" t="s">
        <v>237</v>
      </c>
      <c r="G78" s="27">
        <v>44892</v>
      </c>
      <c r="H78" s="14" t="s">
        <v>238</v>
      </c>
      <c r="I78" s="24">
        <v>3.07</v>
      </c>
      <c r="J78" s="14" t="s">
        <v>2239</v>
      </c>
      <c r="K78" s="14" t="s">
        <v>49</v>
      </c>
      <c r="L78" s="13">
        <v>0.08</v>
      </c>
      <c r="M78" s="13">
        <v>0.1045</v>
      </c>
      <c r="N78" s="23">
        <v>72800</v>
      </c>
      <c r="O78" s="23">
        <v>93.98</v>
      </c>
      <c r="P78" s="23">
        <v>68.417439999999999</v>
      </c>
      <c r="Q78" s="13">
        <v>1.6418493E-4</v>
      </c>
      <c r="R78" s="64">
        <v>9.1185265411580695E-6</v>
      </c>
    </row>
    <row r="79" spans="2:18" ht="13.5" thickBot="1" x14ac:dyDescent="0.25">
      <c r="B79" s="60" t="s">
        <v>2497</v>
      </c>
      <c r="C79" s="14" t="s">
        <v>2233</v>
      </c>
      <c r="D79" s="21">
        <v>11019933</v>
      </c>
      <c r="E79" s="96" t="s">
        <v>2562</v>
      </c>
      <c r="F79" s="14" t="s">
        <v>237</v>
      </c>
      <c r="G79" s="27">
        <v>44906</v>
      </c>
      <c r="H79" s="14" t="s">
        <v>238</v>
      </c>
      <c r="I79" s="26">
        <v>0</v>
      </c>
      <c r="J79" s="14" t="s">
        <v>2239</v>
      </c>
      <c r="K79" s="14" t="s">
        <v>49</v>
      </c>
      <c r="L79" s="13">
        <v>0.08</v>
      </c>
      <c r="M79" s="13">
        <v>0</v>
      </c>
      <c r="N79" s="23">
        <v>170000</v>
      </c>
      <c r="O79" s="23">
        <v>96.76</v>
      </c>
      <c r="P79" s="23">
        <v>164.49199999999999</v>
      </c>
      <c r="Q79" s="13">
        <v>3.9474010599999999E-4</v>
      </c>
      <c r="R79" s="64">
        <v>2.19231334555659E-5</v>
      </c>
    </row>
    <row r="80" spans="2:18" ht="13.5" thickBot="1" x14ac:dyDescent="0.25">
      <c r="B80" s="60" t="s">
        <v>2499</v>
      </c>
      <c r="C80" s="14" t="s">
        <v>2233</v>
      </c>
      <c r="D80" s="21">
        <v>11019937</v>
      </c>
      <c r="E80" s="96" t="s">
        <v>2562</v>
      </c>
      <c r="F80" s="14" t="s">
        <v>237</v>
      </c>
      <c r="G80" s="27">
        <v>44920</v>
      </c>
      <c r="H80" s="14" t="s">
        <v>238</v>
      </c>
      <c r="I80" s="24">
        <v>3.08</v>
      </c>
      <c r="J80" s="14" t="s">
        <v>1025</v>
      </c>
      <c r="K80" s="14" t="s">
        <v>49</v>
      </c>
      <c r="L80" s="13">
        <v>0.08</v>
      </c>
      <c r="M80" s="13">
        <v>9.5699999999999993E-2</v>
      </c>
      <c r="N80" s="23">
        <v>215400</v>
      </c>
      <c r="O80" s="23">
        <v>96.32</v>
      </c>
      <c r="P80" s="23">
        <v>207.47327999999999</v>
      </c>
      <c r="Q80" s="13">
        <v>4.9788454599999997E-4</v>
      </c>
      <c r="R80" s="64">
        <v>2.7651584307467801E-5</v>
      </c>
    </row>
    <row r="81" spans="2:18" ht="13.5" thickBot="1" x14ac:dyDescent="0.25">
      <c r="B81" s="60" t="s">
        <v>2501</v>
      </c>
      <c r="C81" s="14" t="s">
        <v>2233</v>
      </c>
      <c r="D81" s="21">
        <v>11020102</v>
      </c>
      <c r="E81" s="96" t="s">
        <v>2562</v>
      </c>
      <c r="F81" s="14" t="s">
        <v>237</v>
      </c>
      <c r="G81" s="27">
        <v>44936</v>
      </c>
      <c r="H81" s="14" t="s">
        <v>238</v>
      </c>
      <c r="I81" s="24">
        <v>3.07</v>
      </c>
      <c r="J81" s="14" t="s">
        <v>2239</v>
      </c>
      <c r="K81" s="14" t="s">
        <v>49</v>
      </c>
      <c r="L81" s="13">
        <v>0.08</v>
      </c>
      <c r="M81" s="13">
        <v>9.98E-2</v>
      </c>
      <c r="N81" s="23">
        <v>40000</v>
      </c>
      <c r="O81" s="23">
        <v>95.23</v>
      </c>
      <c r="P81" s="23">
        <v>38.091999999999999</v>
      </c>
      <c r="Q81" s="13">
        <v>9.14113765708488E-5</v>
      </c>
      <c r="R81" s="64">
        <v>5.0768183230151999E-6</v>
      </c>
    </row>
    <row r="82" spans="2:18" ht="13.5" thickBot="1" x14ac:dyDescent="0.25">
      <c r="B82" s="60" t="s">
        <v>2504</v>
      </c>
      <c r="C82" s="14" t="s">
        <v>2233</v>
      </c>
      <c r="D82" s="21">
        <v>11020106</v>
      </c>
      <c r="E82" s="96" t="s">
        <v>2562</v>
      </c>
      <c r="F82" s="14" t="s">
        <v>237</v>
      </c>
      <c r="G82" s="27">
        <v>44951</v>
      </c>
      <c r="H82" s="14" t="s">
        <v>238</v>
      </c>
      <c r="I82" s="24">
        <v>3.07</v>
      </c>
      <c r="J82" s="14" t="s">
        <v>1025</v>
      </c>
      <c r="K82" s="14" t="s">
        <v>49</v>
      </c>
      <c r="L82" s="13">
        <v>0.08</v>
      </c>
      <c r="M82" s="13">
        <v>0.1022</v>
      </c>
      <c r="N82" s="23">
        <v>974240</v>
      </c>
      <c r="O82" s="23">
        <v>94.59</v>
      </c>
      <c r="P82" s="23">
        <v>921.53362000000004</v>
      </c>
      <c r="Q82" s="13">
        <v>2.2114527129999998E-3</v>
      </c>
      <c r="R82" s="64">
        <v>1.2281998200000001E-4</v>
      </c>
    </row>
    <row r="83" spans="2:18" ht="13.5" thickBot="1" x14ac:dyDescent="0.25">
      <c r="B83" s="60" t="s">
        <v>2506</v>
      </c>
      <c r="C83" s="14" t="s">
        <v>2233</v>
      </c>
      <c r="D83" s="21">
        <v>11020111</v>
      </c>
      <c r="E83" s="96" t="s">
        <v>2562</v>
      </c>
      <c r="F83" s="14" t="s">
        <v>237</v>
      </c>
      <c r="G83" s="27">
        <v>44969</v>
      </c>
      <c r="H83" s="14" t="s">
        <v>238</v>
      </c>
      <c r="I83" s="24">
        <v>3.08</v>
      </c>
      <c r="J83" s="14" t="s">
        <v>2239</v>
      </c>
      <c r="K83" s="14" t="s">
        <v>49</v>
      </c>
      <c r="L83" s="13">
        <v>0.08</v>
      </c>
      <c r="M83" s="13">
        <v>9.5299999999999996E-2</v>
      </c>
      <c r="N83" s="23">
        <v>392000</v>
      </c>
      <c r="O83" s="23">
        <v>96.43</v>
      </c>
      <c r="P83" s="23">
        <v>378.00560000000002</v>
      </c>
      <c r="Q83" s="13">
        <v>9.0711992600000005E-4</v>
      </c>
      <c r="R83" s="64">
        <v>5.0379758381874301E-5</v>
      </c>
    </row>
    <row r="84" spans="2:18" ht="13.5" thickBot="1" x14ac:dyDescent="0.25">
      <c r="B84" s="60" t="s">
        <v>2506</v>
      </c>
      <c r="C84" s="14" t="s">
        <v>2233</v>
      </c>
      <c r="D84" s="21">
        <v>11020114</v>
      </c>
      <c r="E84" s="96" t="s">
        <v>2562</v>
      </c>
      <c r="F84" s="14" t="s">
        <v>237</v>
      </c>
      <c r="G84" s="27">
        <v>44983</v>
      </c>
      <c r="H84" s="14" t="s">
        <v>238</v>
      </c>
      <c r="I84" s="24">
        <v>3.09</v>
      </c>
      <c r="J84" s="14" t="s">
        <v>2239</v>
      </c>
      <c r="K84" s="14" t="s">
        <v>49</v>
      </c>
      <c r="L84" s="13">
        <v>0.08</v>
      </c>
      <c r="M84" s="13">
        <v>7.6300000000000007E-2</v>
      </c>
      <c r="N84" s="23">
        <v>299600</v>
      </c>
      <c r="O84" s="23">
        <v>101.79</v>
      </c>
      <c r="P84" s="23">
        <v>304.96284000000003</v>
      </c>
      <c r="Q84" s="13">
        <v>7.3183537200000005E-4</v>
      </c>
      <c r="R84" s="64">
        <v>4.0644779322449698E-5</v>
      </c>
    </row>
    <row r="85" spans="2:18" ht="13.5" thickBot="1" x14ac:dyDescent="0.25">
      <c r="B85" s="60" t="s">
        <v>2511</v>
      </c>
      <c r="C85" s="14" t="s">
        <v>2233</v>
      </c>
      <c r="D85" s="21">
        <v>11020119</v>
      </c>
      <c r="E85" s="96" t="s">
        <v>2562</v>
      </c>
      <c r="F85" s="14" t="s">
        <v>237</v>
      </c>
      <c r="G85" s="27">
        <v>45011</v>
      </c>
      <c r="H85" s="14" t="s">
        <v>238</v>
      </c>
      <c r="I85" s="24">
        <v>3.1</v>
      </c>
      <c r="J85" s="14" t="s">
        <v>2239</v>
      </c>
      <c r="K85" s="14" t="s">
        <v>49</v>
      </c>
      <c r="L85" s="13">
        <v>0.08</v>
      </c>
      <c r="M85" s="13">
        <v>6.3700000000000007E-2</v>
      </c>
      <c r="N85" s="23">
        <v>214000</v>
      </c>
      <c r="O85" s="23">
        <v>105.55</v>
      </c>
      <c r="P85" s="23">
        <v>225.87700000000001</v>
      </c>
      <c r="Q85" s="13">
        <v>5.4204892099999995E-4</v>
      </c>
      <c r="R85" s="64">
        <v>3.0104391797430001E-5</v>
      </c>
    </row>
    <row r="86" spans="2:18" ht="13.5" thickBot="1" x14ac:dyDescent="0.25">
      <c r="B86" s="60" t="s">
        <v>2515</v>
      </c>
      <c r="C86" s="14" t="s">
        <v>2233</v>
      </c>
      <c r="D86" s="21">
        <v>11020125</v>
      </c>
      <c r="E86" s="96" t="s">
        <v>2562</v>
      </c>
      <c r="F86" s="14" t="s">
        <v>237</v>
      </c>
      <c r="G86" s="27">
        <v>45035</v>
      </c>
      <c r="H86" s="14" t="s">
        <v>238</v>
      </c>
      <c r="I86" s="24">
        <v>3.09</v>
      </c>
      <c r="J86" s="14" t="s">
        <v>1025</v>
      </c>
      <c r="K86" s="14" t="s">
        <v>49</v>
      </c>
      <c r="L86" s="13">
        <v>0.08</v>
      </c>
      <c r="M86" s="13">
        <v>7.0099999999999996E-2</v>
      </c>
      <c r="N86" s="23">
        <v>96000</v>
      </c>
      <c r="O86" s="23">
        <v>103.62</v>
      </c>
      <c r="P86" s="23">
        <v>99.475200000000001</v>
      </c>
      <c r="Q86" s="13">
        <v>2.3871587100000001E-4</v>
      </c>
      <c r="R86" s="64">
        <v>1.32578367648221E-5</v>
      </c>
    </row>
    <row r="87" spans="2:18" ht="13.5" thickBot="1" x14ac:dyDescent="0.25">
      <c r="B87" s="60" t="s">
        <v>2519</v>
      </c>
      <c r="C87" s="14" t="s">
        <v>2233</v>
      </c>
      <c r="D87" s="21">
        <v>11020127</v>
      </c>
      <c r="E87" s="96" t="s">
        <v>2562</v>
      </c>
      <c r="F87" s="14" t="s">
        <v>237</v>
      </c>
      <c r="G87" s="27">
        <v>45044</v>
      </c>
      <c r="H87" s="14" t="s">
        <v>238</v>
      </c>
      <c r="I87" s="24">
        <v>3.09</v>
      </c>
      <c r="J87" s="14" t="s">
        <v>2239</v>
      </c>
      <c r="K87" s="14" t="s">
        <v>49</v>
      </c>
      <c r="L87" s="13">
        <v>0.08</v>
      </c>
      <c r="M87" s="13">
        <v>7.1499999999999994E-2</v>
      </c>
      <c r="N87" s="23">
        <v>64400</v>
      </c>
      <c r="O87" s="23">
        <v>103.2</v>
      </c>
      <c r="P87" s="23">
        <v>66.460800000000006</v>
      </c>
      <c r="Q87" s="13">
        <v>1.59489478E-4</v>
      </c>
      <c r="R87" s="64">
        <v>8.8577498477960907E-6</v>
      </c>
    </row>
    <row r="88" spans="2:18" ht="13.5" thickBot="1" x14ac:dyDescent="0.25">
      <c r="B88" s="60" t="s">
        <v>2520</v>
      </c>
      <c r="C88" s="14" t="s">
        <v>2233</v>
      </c>
      <c r="D88" s="21">
        <v>11020129</v>
      </c>
      <c r="E88" s="96" t="s">
        <v>2562</v>
      </c>
      <c r="F88" s="14" t="s">
        <v>237</v>
      </c>
      <c r="G88" s="27">
        <v>45061</v>
      </c>
      <c r="H88" s="14" t="s">
        <v>238</v>
      </c>
      <c r="I88" s="24">
        <v>3.09</v>
      </c>
      <c r="J88" s="14" t="s">
        <v>2239</v>
      </c>
      <c r="K88" s="14" t="s">
        <v>49</v>
      </c>
      <c r="L88" s="13">
        <v>0.08</v>
      </c>
      <c r="M88" s="13">
        <v>7.9200000000000007E-2</v>
      </c>
      <c r="N88" s="23">
        <v>64000</v>
      </c>
      <c r="O88" s="23">
        <v>100.93</v>
      </c>
      <c r="P88" s="23">
        <v>64.595200000000006</v>
      </c>
      <c r="Q88" s="13">
        <v>1.5501250000000001E-4</v>
      </c>
      <c r="R88" s="64">
        <v>8.6091067662194599E-6</v>
      </c>
    </row>
    <row r="89" spans="2:18" ht="13.5" thickBot="1" x14ac:dyDescent="0.25">
      <c r="B89" s="60" t="s">
        <v>2522</v>
      </c>
      <c r="C89" s="14" t="s">
        <v>2233</v>
      </c>
      <c r="D89" s="21">
        <v>11020131</v>
      </c>
      <c r="E89" s="96" t="s">
        <v>2562</v>
      </c>
      <c r="F89" s="14" t="s">
        <v>237</v>
      </c>
      <c r="G89" s="27">
        <v>45070</v>
      </c>
      <c r="H89" s="14" t="s">
        <v>238</v>
      </c>
      <c r="I89" s="24">
        <v>3.09</v>
      </c>
      <c r="J89" s="14" t="s">
        <v>2239</v>
      </c>
      <c r="K89" s="14" t="s">
        <v>49</v>
      </c>
      <c r="L89" s="13">
        <v>0.08</v>
      </c>
      <c r="M89" s="13">
        <v>7.6399999999999996E-2</v>
      </c>
      <c r="N89" s="23">
        <v>140000</v>
      </c>
      <c r="O89" s="23">
        <v>101.74</v>
      </c>
      <c r="P89" s="23">
        <v>142.43600000000001</v>
      </c>
      <c r="Q89" s="13">
        <v>3.4181116300000002E-4</v>
      </c>
      <c r="R89" s="64">
        <v>1.8983558087183499E-5</v>
      </c>
    </row>
    <row r="90" spans="2:18" ht="13.5" thickBot="1" x14ac:dyDescent="0.25">
      <c r="B90" s="60" t="s">
        <v>2527</v>
      </c>
      <c r="C90" s="14" t="s">
        <v>2233</v>
      </c>
      <c r="D90" s="21">
        <v>11020403</v>
      </c>
      <c r="E90" s="96" t="s">
        <v>2562</v>
      </c>
      <c r="F90" s="14" t="s">
        <v>237</v>
      </c>
      <c r="G90" s="27">
        <v>45102</v>
      </c>
      <c r="H90" s="14" t="s">
        <v>238</v>
      </c>
      <c r="I90" s="24">
        <v>3.08</v>
      </c>
      <c r="J90" s="14" t="s">
        <v>2239</v>
      </c>
      <c r="K90" s="14" t="s">
        <v>49</v>
      </c>
      <c r="L90" s="13">
        <v>0.08</v>
      </c>
      <c r="M90" s="13">
        <v>8.4599999999999995E-2</v>
      </c>
      <c r="N90" s="23">
        <v>48000</v>
      </c>
      <c r="O90" s="23">
        <v>99.39</v>
      </c>
      <c r="P90" s="23">
        <v>47.7072</v>
      </c>
      <c r="Q90" s="13">
        <v>1.14485477E-4</v>
      </c>
      <c r="R90" s="64">
        <v>6.3583111178134796E-6</v>
      </c>
    </row>
    <row r="91" spans="2:18" ht="13.5" thickBot="1" x14ac:dyDescent="0.25">
      <c r="B91" s="60" t="s">
        <v>2531</v>
      </c>
      <c r="C91" s="14" t="s">
        <v>2233</v>
      </c>
      <c r="D91" s="21">
        <v>11020408</v>
      </c>
      <c r="E91" s="96" t="s">
        <v>2562</v>
      </c>
      <c r="F91" s="14" t="s">
        <v>237</v>
      </c>
      <c r="G91" s="27">
        <v>45119</v>
      </c>
      <c r="H91" s="14" t="s">
        <v>238</v>
      </c>
      <c r="I91" s="24">
        <v>3.09</v>
      </c>
      <c r="J91" s="14" t="s">
        <v>2239</v>
      </c>
      <c r="K91" s="14" t="s">
        <v>49</v>
      </c>
      <c r="L91" s="13">
        <v>0.08</v>
      </c>
      <c r="M91" s="13">
        <v>8.1299999999999997E-2</v>
      </c>
      <c r="N91" s="23">
        <v>82285.710000000006</v>
      </c>
      <c r="O91" s="23">
        <v>100.34</v>
      </c>
      <c r="P91" s="23">
        <v>82.565479999999994</v>
      </c>
      <c r="Q91" s="13">
        <v>1.9813672599999999E-4</v>
      </c>
      <c r="R91" s="64">
        <v>1.10041463223917E-5</v>
      </c>
    </row>
    <row r="92" spans="2:18" ht="13.5" thickBot="1" x14ac:dyDescent="0.25">
      <c r="B92" s="60" t="s">
        <v>2532</v>
      </c>
      <c r="C92" s="14" t="s">
        <v>2233</v>
      </c>
      <c r="D92" s="21">
        <v>11020410</v>
      </c>
      <c r="E92" s="96" t="s">
        <v>2562</v>
      </c>
      <c r="F92" s="14" t="s">
        <v>237</v>
      </c>
      <c r="G92" s="27">
        <v>45132</v>
      </c>
      <c r="H92" s="14" t="s">
        <v>238</v>
      </c>
      <c r="I92" s="24">
        <v>3.09</v>
      </c>
      <c r="J92" s="14" t="s">
        <v>2239</v>
      </c>
      <c r="K92" s="14" t="s">
        <v>49</v>
      </c>
      <c r="L92" s="13">
        <v>0.08</v>
      </c>
      <c r="M92" s="13">
        <v>8.2199999999999995E-2</v>
      </c>
      <c r="N92" s="23">
        <v>78857.14</v>
      </c>
      <c r="O92" s="23">
        <v>100.09</v>
      </c>
      <c r="P92" s="23">
        <v>78.928110000000004</v>
      </c>
      <c r="Q92" s="13">
        <v>1.8940793799999999E-4</v>
      </c>
      <c r="R92" s="64">
        <v>1.05193656161126E-5</v>
      </c>
    </row>
    <row r="93" spans="2:18" ht="13.5" thickBot="1" x14ac:dyDescent="0.25">
      <c r="B93" s="60" t="s">
        <v>2534</v>
      </c>
      <c r="C93" s="14" t="s">
        <v>2233</v>
      </c>
      <c r="D93" s="21">
        <v>11020412</v>
      </c>
      <c r="E93" s="96" t="s">
        <v>2562</v>
      </c>
      <c r="F93" s="14" t="s">
        <v>237</v>
      </c>
      <c r="G93" s="27">
        <v>45148</v>
      </c>
      <c r="H93" s="14" t="s">
        <v>238</v>
      </c>
      <c r="I93" s="24">
        <v>3.09</v>
      </c>
      <c r="J93" s="14" t="s">
        <v>2239</v>
      </c>
      <c r="K93" s="14" t="s">
        <v>49</v>
      </c>
      <c r="L93" s="13">
        <v>0.08</v>
      </c>
      <c r="M93" s="13">
        <v>8.3199999999999996E-2</v>
      </c>
      <c r="N93" s="23">
        <v>308571.43</v>
      </c>
      <c r="O93" s="23">
        <v>99.8</v>
      </c>
      <c r="P93" s="23">
        <v>307.95429000000001</v>
      </c>
      <c r="Q93" s="13">
        <v>7.3901411199999995E-4</v>
      </c>
      <c r="R93" s="64">
        <v>4.1043473225956603E-5</v>
      </c>
    </row>
    <row r="94" spans="2:18" ht="13.5" thickBot="1" x14ac:dyDescent="0.25">
      <c r="B94" s="60" t="s">
        <v>2535</v>
      </c>
      <c r="C94" s="14" t="s">
        <v>2233</v>
      </c>
      <c r="D94" s="21">
        <v>11020413</v>
      </c>
      <c r="E94" s="96" t="s">
        <v>2562</v>
      </c>
      <c r="F94" s="14" t="s">
        <v>237</v>
      </c>
      <c r="G94" s="27">
        <v>45161</v>
      </c>
      <c r="H94" s="14" t="s">
        <v>238</v>
      </c>
      <c r="I94" s="24">
        <v>3.09</v>
      </c>
      <c r="J94" s="14" t="s">
        <v>1025</v>
      </c>
      <c r="K94" s="14" t="s">
        <v>49</v>
      </c>
      <c r="L94" s="13">
        <v>0.08</v>
      </c>
      <c r="M94" s="13">
        <v>8.3099999999999993E-2</v>
      </c>
      <c r="N94" s="23">
        <v>1080520</v>
      </c>
      <c r="O94" s="23">
        <v>99.83</v>
      </c>
      <c r="P94" s="23">
        <v>1078.6831199999999</v>
      </c>
      <c r="Q94" s="13">
        <v>2.588572636E-3</v>
      </c>
      <c r="R94" s="64">
        <v>1.43764523E-4</v>
      </c>
    </row>
    <row r="95" spans="2:18" ht="13.5" thickBot="1" x14ac:dyDescent="0.25">
      <c r="B95" s="60" t="s">
        <v>2445</v>
      </c>
      <c r="C95" s="14" t="s">
        <v>2233</v>
      </c>
      <c r="D95" s="21">
        <v>11019377</v>
      </c>
      <c r="E95" s="96" t="s">
        <v>2562</v>
      </c>
      <c r="F95" s="14" t="s">
        <v>237</v>
      </c>
      <c r="G95" s="27">
        <v>44598</v>
      </c>
      <c r="H95" s="14" t="s">
        <v>238</v>
      </c>
      <c r="I95" s="24">
        <v>3.02</v>
      </c>
      <c r="J95" s="14" t="s">
        <v>2239</v>
      </c>
      <c r="K95" s="14" t="s">
        <v>49</v>
      </c>
      <c r="L95" s="13">
        <v>0.08</v>
      </c>
      <c r="M95" s="13">
        <v>0.16980000000000001</v>
      </c>
      <c r="N95" s="23">
        <v>0.11</v>
      </c>
      <c r="O95" s="23">
        <v>78.900000000000006</v>
      </c>
      <c r="P95" s="23">
        <v>9.0000000000000006E-5</v>
      </c>
      <c r="Q95" s="13">
        <v>2.1597773525612699E-10</v>
      </c>
      <c r="R95" s="64">
        <v>1.1995002863366801E-11</v>
      </c>
    </row>
    <row r="96" spans="2:18" ht="13.5" thickBot="1" x14ac:dyDescent="0.25">
      <c r="B96" s="60" t="s">
        <v>2538</v>
      </c>
      <c r="C96" s="14" t="s">
        <v>2233</v>
      </c>
      <c r="D96" s="21">
        <v>11020418</v>
      </c>
      <c r="E96" s="96" t="s">
        <v>2562</v>
      </c>
      <c r="F96" s="14" t="s">
        <v>237</v>
      </c>
      <c r="G96" s="27">
        <v>45179</v>
      </c>
      <c r="H96" s="14" t="s">
        <v>238</v>
      </c>
      <c r="I96" s="24">
        <v>3.09</v>
      </c>
      <c r="J96" s="14" t="s">
        <v>2239</v>
      </c>
      <c r="K96" s="14" t="s">
        <v>49</v>
      </c>
      <c r="L96" s="13">
        <v>0.08</v>
      </c>
      <c r="M96" s="13">
        <v>7.9799999999999996E-2</v>
      </c>
      <c r="N96" s="23">
        <v>76000</v>
      </c>
      <c r="O96" s="23">
        <v>100.77</v>
      </c>
      <c r="P96" s="23">
        <v>76.5852</v>
      </c>
      <c r="Q96" s="13">
        <v>1.8378553299999999E-4</v>
      </c>
      <c r="R96" s="64">
        <v>1.0207107703239099E-5</v>
      </c>
    </row>
    <row r="97" spans="2:18" ht="13.5" thickBot="1" x14ac:dyDescent="0.25">
      <c r="B97" s="60" t="s">
        <v>2542</v>
      </c>
      <c r="C97" s="14" t="s">
        <v>2233</v>
      </c>
      <c r="D97" s="21">
        <v>11020422</v>
      </c>
      <c r="E97" s="96" t="s">
        <v>2562</v>
      </c>
      <c r="F97" s="14" t="s">
        <v>237</v>
      </c>
      <c r="G97" s="27">
        <v>45209</v>
      </c>
      <c r="H97" s="14" t="s">
        <v>238</v>
      </c>
      <c r="I97" s="24">
        <v>3.09</v>
      </c>
      <c r="J97" s="14" t="s">
        <v>2239</v>
      </c>
      <c r="K97" s="14" t="s">
        <v>49</v>
      </c>
      <c r="L97" s="13">
        <v>0.08</v>
      </c>
      <c r="M97" s="13">
        <v>7.4300000000000005E-2</v>
      </c>
      <c r="N97" s="23">
        <v>360000</v>
      </c>
      <c r="O97" s="23">
        <v>102.36</v>
      </c>
      <c r="P97" s="23">
        <v>368.49599999999998</v>
      </c>
      <c r="Q97" s="13">
        <v>8.8429923899999998E-4</v>
      </c>
      <c r="R97" s="64">
        <v>4.9112339723769E-5</v>
      </c>
    </row>
    <row r="98" spans="2:18" ht="13.5" thickBot="1" x14ac:dyDescent="0.25">
      <c r="B98" s="60" t="s">
        <v>2544</v>
      </c>
      <c r="C98" s="14" t="s">
        <v>2233</v>
      </c>
      <c r="D98" s="21">
        <v>11020425</v>
      </c>
      <c r="E98" s="96" t="s">
        <v>2562</v>
      </c>
      <c r="F98" s="14" t="s">
        <v>237</v>
      </c>
      <c r="G98" s="27">
        <v>45224</v>
      </c>
      <c r="H98" s="14" t="s">
        <v>238</v>
      </c>
      <c r="I98" s="24">
        <v>3.1</v>
      </c>
      <c r="J98" s="14" t="s">
        <v>2239</v>
      </c>
      <c r="K98" s="14" t="s">
        <v>49</v>
      </c>
      <c r="L98" s="13">
        <v>0.08</v>
      </c>
      <c r="M98" s="13">
        <v>6.59E-2</v>
      </c>
      <c r="N98" s="23">
        <v>84000</v>
      </c>
      <c r="O98" s="23">
        <v>104.87</v>
      </c>
      <c r="P98" s="23">
        <v>88.090800000000002</v>
      </c>
      <c r="Q98" s="13">
        <v>2.1139612699999999E-4</v>
      </c>
      <c r="R98" s="64">
        <v>1.1740548869291899E-5</v>
      </c>
    </row>
    <row r="99" spans="2:18" ht="13.5" thickBot="1" x14ac:dyDescent="0.25">
      <c r="B99" s="60" t="s">
        <v>2546</v>
      </c>
      <c r="C99" s="14" t="s">
        <v>2233</v>
      </c>
      <c r="D99" s="21">
        <v>11020426</v>
      </c>
      <c r="E99" s="96" t="s">
        <v>2562</v>
      </c>
      <c r="F99" s="14" t="s">
        <v>237</v>
      </c>
      <c r="G99" s="27">
        <v>45239</v>
      </c>
      <c r="H99" s="14" t="s">
        <v>238</v>
      </c>
      <c r="I99" s="24">
        <v>3.1</v>
      </c>
      <c r="J99" s="14" t="s">
        <v>2239</v>
      </c>
      <c r="K99" s="14" t="s">
        <v>49</v>
      </c>
      <c r="L99" s="13">
        <v>0.08</v>
      </c>
      <c r="M99" s="13">
        <v>6.9400000000000003E-2</v>
      </c>
      <c r="N99" s="23">
        <v>152000</v>
      </c>
      <c r="O99" s="23">
        <v>103.82</v>
      </c>
      <c r="P99" s="23">
        <v>157.8064</v>
      </c>
      <c r="Q99" s="13">
        <v>3.7869632E-4</v>
      </c>
      <c r="R99" s="64">
        <v>2.1032091331751201E-5</v>
      </c>
    </row>
    <row r="100" spans="2:18" ht="13.5" thickBot="1" x14ac:dyDescent="0.25">
      <c r="B100" s="60" t="s">
        <v>2547</v>
      </c>
      <c r="C100" s="14" t="s">
        <v>2233</v>
      </c>
      <c r="D100" s="21">
        <v>11020428</v>
      </c>
      <c r="E100" s="96" t="s">
        <v>2562</v>
      </c>
      <c r="F100" s="14" t="s">
        <v>237</v>
      </c>
      <c r="G100" s="27">
        <v>45253</v>
      </c>
      <c r="H100" s="14" t="s">
        <v>238</v>
      </c>
      <c r="I100" s="24">
        <v>3.08</v>
      </c>
      <c r="J100" s="14" t="s">
        <v>2239</v>
      </c>
      <c r="K100" s="14" t="s">
        <v>49</v>
      </c>
      <c r="L100" s="13">
        <v>0.08</v>
      </c>
      <c r="M100" s="13">
        <v>8.5000000000000006E-2</v>
      </c>
      <c r="N100" s="23">
        <v>164000</v>
      </c>
      <c r="O100" s="23">
        <v>99.28</v>
      </c>
      <c r="P100" s="23">
        <v>162.8192</v>
      </c>
      <c r="Q100" s="13">
        <v>3.9072580000000003E-4</v>
      </c>
      <c r="R100" s="64">
        <v>2.1700186335678799E-5</v>
      </c>
    </row>
    <row r="101" spans="2:18" ht="13.5" thickBot="1" x14ac:dyDescent="0.25">
      <c r="B101" s="60" t="s">
        <v>2552</v>
      </c>
      <c r="C101" s="14" t="s">
        <v>2233</v>
      </c>
      <c r="D101" s="21">
        <v>11020431</v>
      </c>
      <c r="E101" s="96" t="s">
        <v>2562</v>
      </c>
      <c r="F101" s="14" t="s">
        <v>237</v>
      </c>
      <c r="G101" s="27">
        <v>45285</v>
      </c>
      <c r="H101" s="14" t="s">
        <v>238</v>
      </c>
      <c r="I101" s="24">
        <v>3.5</v>
      </c>
      <c r="J101" s="14" t="s">
        <v>2239</v>
      </c>
      <c r="K101" s="14" t="s">
        <v>49</v>
      </c>
      <c r="L101" s="13">
        <v>0.08</v>
      </c>
      <c r="M101" s="13">
        <v>3.6299999999999999E-2</v>
      </c>
      <c r="N101" s="23">
        <v>36000</v>
      </c>
      <c r="O101" s="23">
        <v>97.1</v>
      </c>
      <c r="P101" s="23">
        <v>34.956000000000003</v>
      </c>
      <c r="Q101" s="13">
        <v>8.3885752373479802E-5</v>
      </c>
      <c r="R101" s="64">
        <v>4.6588591121316699E-6</v>
      </c>
    </row>
    <row r="102" spans="2:18" ht="13.5" thickBot="1" x14ac:dyDescent="0.25">
      <c r="B102" s="60" t="s">
        <v>2446</v>
      </c>
      <c r="C102" s="14" t="s">
        <v>2233</v>
      </c>
      <c r="D102" s="21">
        <v>11019573</v>
      </c>
      <c r="E102" s="96" t="s">
        <v>2562</v>
      </c>
      <c r="F102" s="14" t="s">
        <v>237</v>
      </c>
      <c r="G102" s="27">
        <v>44607</v>
      </c>
      <c r="H102" s="14" t="s">
        <v>238</v>
      </c>
      <c r="I102" s="24">
        <v>3.01</v>
      </c>
      <c r="J102" s="14" t="s">
        <v>2239</v>
      </c>
      <c r="K102" s="14" t="s">
        <v>49</v>
      </c>
      <c r="L102" s="13">
        <v>0.08</v>
      </c>
      <c r="M102" s="13">
        <v>0.17829999999999999</v>
      </c>
      <c r="N102" s="23">
        <v>-0.11</v>
      </c>
      <c r="O102" s="23">
        <v>77.19</v>
      </c>
      <c r="P102" s="23">
        <v>-8.0000000000000007E-5</v>
      </c>
      <c r="Q102" s="13">
        <v>-1.9198020911655699E-10</v>
      </c>
      <c r="R102" s="64">
        <v>-1.06622247674372E-11</v>
      </c>
    </row>
    <row r="103" spans="2:18" ht="13.5" thickBot="1" x14ac:dyDescent="0.25">
      <c r="B103" s="60" t="s">
        <v>2450</v>
      </c>
      <c r="C103" s="14" t="s">
        <v>2233</v>
      </c>
      <c r="D103" s="21">
        <v>11019581</v>
      </c>
      <c r="E103" s="96" t="s">
        <v>2562</v>
      </c>
      <c r="F103" s="14" t="s">
        <v>237</v>
      </c>
      <c r="G103" s="27">
        <v>44629</v>
      </c>
      <c r="H103" s="14" t="s">
        <v>238</v>
      </c>
      <c r="I103" s="24">
        <v>4.7</v>
      </c>
      <c r="J103" s="14" t="s">
        <v>2092</v>
      </c>
      <c r="K103" s="14" t="s">
        <v>49</v>
      </c>
      <c r="L103" s="13">
        <v>3.7999999999999999E-2</v>
      </c>
      <c r="M103" s="13">
        <v>6.54E-2</v>
      </c>
      <c r="N103" s="23">
        <v>2382424.89</v>
      </c>
      <c r="O103" s="23">
        <v>88.65</v>
      </c>
      <c r="P103" s="23">
        <v>2112.0196599999999</v>
      </c>
      <c r="Q103" s="13">
        <v>5.0683246990000002E-3</v>
      </c>
      <c r="R103" s="64">
        <v>2.8148535399999999E-4</v>
      </c>
    </row>
    <row r="104" spans="2:18" ht="13.5" thickBot="1" x14ac:dyDescent="0.25">
      <c r="B104" s="60" t="s">
        <v>2451</v>
      </c>
      <c r="C104" s="14" t="s">
        <v>2233</v>
      </c>
      <c r="D104" s="21">
        <v>11019587</v>
      </c>
      <c r="E104" s="96" t="s">
        <v>2562</v>
      </c>
      <c r="F104" s="14" t="s">
        <v>237</v>
      </c>
      <c r="G104" s="27">
        <v>44644</v>
      </c>
      <c r="H104" s="14" t="s">
        <v>238</v>
      </c>
      <c r="I104" s="24">
        <v>4.71</v>
      </c>
      <c r="J104" s="14" t="s">
        <v>2092</v>
      </c>
      <c r="K104" s="14" t="s">
        <v>49</v>
      </c>
      <c r="L104" s="13">
        <v>3.7999999999999999E-2</v>
      </c>
      <c r="M104" s="13">
        <v>5.7799999999999997E-2</v>
      </c>
      <c r="N104" s="23">
        <v>37861238.789999999</v>
      </c>
      <c r="O104" s="23">
        <v>91.68</v>
      </c>
      <c r="P104" s="23">
        <v>34711.183720000001</v>
      </c>
      <c r="Q104" s="13">
        <v>8.3298253865000005E-2</v>
      </c>
      <c r="R104" s="64">
        <v>4.6262305339999999E-3</v>
      </c>
    </row>
    <row r="105" spans="2:18" ht="13.5" thickBot="1" x14ac:dyDescent="0.25">
      <c r="B105" s="60" t="s">
        <v>2481</v>
      </c>
      <c r="C105" s="14" t="s">
        <v>2233</v>
      </c>
      <c r="D105" s="21">
        <v>11019675</v>
      </c>
      <c r="E105" s="96" t="s">
        <v>2562</v>
      </c>
      <c r="F105" s="14" t="s">
        <v>237</v>
      </c>
      <c r="G105" s="27">
        <v>44683</v>
      </c>
      <c r="H105" s="14" t="s">
        <v>238</v>
      </c>
      <c r="I105" s="24">
        <v>4.72</v>
      </c>
      <c r="J105" s="14" t="s">
        <v>2092</v>
      </c>
      <c r="K105" s="14" t="s">
        <v>49</v>
      </c>
      <c r="L105" s="13">
        <v>3.7999999999999999E-2</v>
      </c>
      <c r="M105" s="13">
        <v>5.2200000000000003E-2</v>
      </c>
      <c r="N105" s="23">
        <v>2524082.59</v>
      </c>
      <c r="O105" s="23">
        <v>93.99</v>
      </c>
      <c r="P105" s="23">
        <v>2372.3852299999999</v>
      </c>
      <c r="Q105" s="13">
        <v>5.6931376569999996E-3</v>
      </c>
      <c r="R105" s="64">
        <v>3.1618630600000001E-4</v>
      </c>
    </row>
    <row r="106" spans="2:18" ht="13.5" thickBot="1" x14ac:dyDescent="0.25">
      <c r="B106" s="60" t="s">
        <v>2503</v>
      </c>
      <c r="C106" s="14" t="s">
        <v>2233</v>
      </c>
      <c r="D106" s="21">
        <v>11020105</v>
      </c>
      <c r="E106" s="96" t="s">
        <v>2562</v>
      </c>
      <c r="F106" s="14" t="s">
        <v>237</v>
      </c>
      <c r="G106" s="27">
        <v>44943</v>
      </c>
      <c r="H106" s="14" t="s">
        <v>238</v>
      </c>
      <c r="I106" s="24">
        <v>2.98</v>
      </c>
      <c r="J106" s="14" t="s">
        <v>2092</v>
      </c>
      <c r="K106" s="14" t="s">
        <v>49</v>
      </c>
      <c r="L106" s="13">
        <v>4.2500000000000003E-2</v>
      </c>
      <c r="M106" s="13">
        <v>6.9099999999999995E-2</v>
      </c>
      <c r="N106" s="23">
        <v>9000000</v>
      </c>
      <c r="O106" s="23">
        <v>100.19</v>
      </c>
      <c r="P106" s="23">
        <v>9017.1</v>
      </c>
      <c r="Q106" s="13">
        <v>2.1638809294999999E-2</v>
      </c>
      <c r="R106" s="64">
        <v>1.201779336E-3</v>
      </c>
    </row>
    <row r="107" spans="2:18" ht="13.5" thickBot="1" x14ac:dyDescent="0.25">
      <c r="B107" s="60" t="s">
        <v>2492</v>
      </c>
      <c r="C107" s="14" t="s">
        <v>2233</v>
      </c>
      <c r="D107" s="21">
        <v>11019927</v>
      </c>
      <c r="E107" s="96" t="s">
        <v>2562</v>
      </c>
      <c r="F107" s="14" t="s">
        <v>2240</v>
      </c>
      <c r="G107" s="27">
        <v>44882</v>
      </c>
      <c r="H107" s="14" t="s">
        <v>280</v>
      </c>
      <c r="I107" s="24">
        <v>2.89</v>
      </c>
      <c r="J107" s="14" t="s">
        <v>2092</v>
      </c>
      <c r="K107" s="14" t="s">
        <v>49</v>
      </c>
      <c r="L107" s="13">
        <v>4.3999999999999997E-2</v>
      </c>
      <c r="M107" s="13">
        <v>6.93E-2</v>
      </c>
      <c r="N107" s="23">
        <v>9800000</v>
      </c>
      <c r="O107" s="23">
        <v>97.91</v>
      </c>
      <c r="P107" s="23">
        <v>9595.18</v>
      </c>
      <c r="Q107" s="13">
        <v>2.3026058286E-2</v>
      </c>
      <c r="R107" s="64">
        <v>1.2788245729999999E-3</v>
      </c>
    </row>
    <row r="108" spans="2:18" ht="13.5" thickBot="1" x14ac:dyDescent="0.25">
      <c r="B108" s="60" t="s">
        <v>2480</v>
      </c>
      <c r="C108" s="14" t="s">
        <v>2233</v>
      </c>
      <c r="D108" s="21">
        <v>11019112</v>
      </c>
      <c r="E108" s="96" t="s">
        <v>2562</v>
      </c>
      <c r="F108" s="14" t="s">
        <v>2240</v>
      </c>
      <c r="G108" s="27">
        <v>44678</v>
      </c>
      <c r="H108" s="14" t="s">
        <v>280</v>
      </c>
      <c r="I108" s="24">
        <v>2.41</v>
      </c>
      <c r="J108" s="14" t="s">
        <v>2092</v>
      </c>
      <c r="K108" s="14" t="s">
        <v>49</v>
      </c>
      <c r="L108" s="13">
        <v>4.2500000000000003E-2</v>
      </c>
      <c r="M108" s="13">
        <v>8.8099999999999998E-2</v>
      </c>
      <c r="N108" s="23">
        <v>9800000</v>
      </c>
      <c r="O108" s="23">
        <v>92.87</v>
      </c>
      <c r="P108" s="23">
        <v>9101.26</v>
      </c>
      <c r="Q108" s="13">
        <v>2.1840772474999999E-2</v>
      </c>
      <c r="R108" s="64">
        <v>1.2129959970000001E-3</v>
      </c>
    </row>
    <row r="109" spans="2:18" ht="13.5" thickBot="1" x14ac:dyDescent="0.25">
      <c r="B109" s="59" t="s">
        <v>2241</v>
      </c>
      <c r="C109" s="56" t="s">
        <v>2562</v>
      </c>
      <c r="D109" s="56" t="s">
        <v>2562</v>
      </c>
      <c r="E109" s="56" t="s">
        <v>2562</v>
      </c>
      <c r="F109" s="56" t="s">
        <v>2562</v>
      </c>
      <c r="G109" s="56" t="s">
        <v>2562</v>
      </c>
      <c r="H109" s="56" t="s">
        <v>2562</v>
      </c>
      <c r="I109" s="22">
        <v>0.86135050617800002</v>
      </c>
      <c r="J109" s="56" t="s">
        <v>2562</v>
      </c>
      <c r="K109" s="56" t="s">
        <v>2562</v>
      </c>
      <c r="L109" s="56" t="s">
        <v>2562</v>
      </c>
      <c r="M109" s="56" t="s">
        <v>2562</v>
      </c>
      <c r="N109" s="56" t="s">
        <v>2562</v>
      </c>
      <c r="O109" s="56" t="s">
        <v>2562</v>
      </c>
      <c r="P109" s="22">
        <v>158246.61358999999</v>
      </c>
      <c r="Q109" s="20">
        <v>0.37975272461199999</v>
      </c>
      <c r="R109" s="63">
        <v>2.1090762034E-2</v>
      </c>
    </row>
    <row r="110" spans="2:18" ht="13.5" thickBot="1" x14ac:dyDescent="0.25">
      <c r="B110" s="59" t="s">
        <v>2242</v>
      </c>
      <c r="C110" s="56" t="s">
        <v>2562</v>
      </c>
      <c r="D110" s="56" t="s">
        <v>2562</v>
      </c>
      <c r="E110" s="56" t="s">
        <v>2562</v>
      </c>
      <c r="F110" s="56" t="s">
        <v>2562</v>
      </c>
      <c r="G110" s="56" t="s">
        <v>2562</v>
      </c>
      <c r="H110" s="56" t="s">
        <v>2562</v>
      </c>
      <c r="I110" s="22">
        <v>0.83421640605500003</v>
      </c>
      <c r="J110" s="56" t="s">
        <v>2562</v>
      </c>
      <c r="K110" s="56" t="s">
        <v>2562</v>
      </c>
      <c r="L110" s="56" t="s">
        <v>2562</v>
      </c>
      <c r="M110" s="56" t="s">
        <v>2562</v>
      </c>
      <c r="N110" s="56" t="s">
        <v>2562</v>
      </c>
      <c r="O110" s="56" t="s">
        <v>2562</v>
      </c>
      <c r="P110" s="22">
        <v>40190.108010000004</v>
      </c>
      <c r="Q110" s="20">
        <v>9.6446316751999994E-2</v>
      </c>
      <c r="R110" s="63">
        <v>5.3564495619999996E-3</v>
      </c>
    </row>
    <row r="111" spans="2:18" ht="13.5" thickBot="1" x14ac:dyDescent="0.25">
      <c r="B111" s="60" t="s">
        <v>2454</v>
      </c>
      <c r="C111" s="14" t="s">
        <v>2233</v>
      </c>
      <c r="D111" s="21">
        <v>53089165</v>
      </c>
      <c r="E111" s="96" t="s">
        <v>2562</v>
      </c>
      <c r="F111" s="14" t="s">
        <v>237</v>
      </c>
      <c r="G111" s="27">
        <v>44349</v>
      </c>
      <c r="H111" s="14" t="s">
        <v>238</v>
      </c>
      <c r="I111" s="24">
        <v>1.92</v>
      </c>
      <c r="J111" s="14" t="s">
        <v>1131</v>
      </c>
      <c r="K111" s="14" t="s">
        <v>51</v>
      </c>
      <c r="L111" s="13">
        <v>5.1999999999999998E-2</v>
      </c>
      <c r="M111" s="13">
        <v>9.5500000000000002E-2</v>
      </c>
      <c r="N111" s="23">
        <v>2962500</v>
      </c>
      <c r="O111" s="23">
        <v>115.24</v>
      </c>
      <c r="P111" s="23">
        <v>13695.542229999999</v>
      </c>
      <c r="Q111" s="13">
        <v>3.2865913266000003E-2</v>
      </c>
      <c r="R111" s="64">
        <v>1.825311869E-3</v>
      </c>
    </row>
    <row r="112" spans="2:18" ht="13.5" thickBot="1" x14ac:dyDescent="0.25">
      <c r="B112" s="60" t="s">
        <v>2453</v>
      </c>
      <c r="C112" s="14" t="s">
        <v>2233</v>
      </c>
      <c r="D112" s="21">
        <v>53089660</v>
      </c>
      <c r="E112" s="96" t="s">
        <v>2562</v>
      </c>
      <c r="F112" s="14" t="s">
        <v>237</v>
      </c>
      <c r="G112" s="27">
        <v>44390</v>
      </c>
      <c r="H112" s="14" t="s">
        <v>238</v>
      </c>
      <c r="I112" s="24">
        <v>2.5299999999999998</v>
      </c>
      <c r="J112" s="14" t="s">
        <v>1131</v>
      </c>
      <c r="K112" s="14" t="s">
        <v>52</v>
      </c>
      <c r="L112" s="13">
        <v>5.5E-2</v>
      </c>
      <c r="M112" s="13">
        <v>9.2299999999999993E-2</v>
      </c>
      <c r="N112" s="23">
        <v>2696296</v>
      </c>
      <c r="O112" s="23">
        <v>106.3</v>
      </c>
      <c r="P112" s="23">
        <v>13244.250980000001</v>
      </c>
      <c r="Q112" s="13">
        <v>3.1782925908999997E-2</v>
      </c>
      <c r="R112" s="64">
        <v>1.7651647600000001E-3</v>
      </c>
    </row>
    <row r="113" spans="2:18" ht="13.5" thickBot="1" x14ac:dyDescent="0.25">
      <c r="B113" s="60" t="s">
        <v>2455</v>
      </c>
      <c r="C113" s="14" t="s">
        <v>2233</v>
      </c>
      <c r="D113" s="21">
        <v>53089678</v>
      </c>
      <c r="E113" s="96" t="s">
        <v>2562</v>
      </c>
      <c r="F113" s="14" t="s">
        <v>237</v>
      </c>
      <c r="G113" s="27">
        <v>44488</v>
      </c>
      <c r="H113" s="14" t="s">
        <v>238</v>
      </c>
      <c r="I113" s="24">
        <v>2.33</v>
      </c>
      <c r="J113" s="14" t="s">
        <v>1131</v>
      </c>
      <c r="K113" s="14" t="s">
        <v>51</v>
      </c>
      <c r="L113" s="13">
        <v>7.0000000000000007E-2</v>
      </c>
      <c r="M113" s="13">
        <v>0.127</v>
      </c>
      <c r="N113" s="23">
        <v>3000000</v>
      </c>
      <c r="O113" s="23">
        <v>110.1</v>
      </c>
      <c r="P113" s="23">
        <v>13250.3148</v>
      </c>
      <c r="Q113" s="13">
        <v>3.1797477577000001E-2</v>
      </c>
      <c r="R113" s="64">
        <v>1.7659729319999999E-3</v>
      </c>
    </row>
    <row r="114" spans="2:18" ht="13.5" thickBot="1" x14ac:dyDescent="0.25">
      <c r="B114" s="59" t="s">
        <v>2243</v>
      </c>
      <c r="C114" s="56" t="s">
        <v>2562</v>
      </c>
      <c r="D114" s="56" t="s">
        <v>2562</v>
      </c>
      <c r="E114" s="56" t="s">
        <v>2562</v>
      </c>
      <c r="F114" s="56" t="s">
        <v>2562</v>
      </c>
      <c r="G114" s="56" t="s">
        <v>2562</v>
      </c>
      <c r="H114" s="56" t="s">
        <v>2562</v>
      </c>
      <c r="I114" s="28" t="s">
        <v>23</v>
      </c>
      <c r="J114" s="56" t="s">
        <v>2562</v>
      </c>
      <c r="K114" s="56" t="s">
        <v>2562</v>
      </c>
      <c r="L114" s="56" t="s">
        <v>2562</v>
      </c>
      <c r="M114" s="56" t="s">
        <v>2562</v>
      </c>
      <c r="N114" s="56" t="s">
        <v>2562</v>
      </c>
      <c r="O114" s="56" t="s">
        <v>2562</v>
      </c>
      <c r="P114" s="56" t="s">
        <v>2562</v>
      </c>
      <c r="Q114" s="56" t="s">
        <v>2562</v>
      </c>
      <c r="R114" s="70" t="s">
        <v>2562</v>
      </c>
    </row>
    <row r="115" spans="2:18" ht="13.5" thickBot="1" x14ac:dyDescent="0.25">
      <c r="B115" s="59" t="s">
        <v>2244</v>
      </c>
      <c r="C115" s="56" t="s">
        <v>2562</v>
      </c>
      <c r="D115" s="56" t="s">
        <v>2562</v>
      </c>
      <c r="E115" s="56" t="s">
        <v>2562</v>
      </c>
      <c r="F115" s="56" t="s">
        <v>2562</v>
      </c>
      <c r="G115" s="56" t="s">
        <v>2562</v>
      </c>
      <c r="H115" s="56" t="s">
        <v>2562</v>
      </c>
      <c r="I115" s="22">
        <v>0.328706908879</v>
      </c>
      <c r="J115" s="56" t="s">
        <v>2562</v>
      </c>
      <c r="K115" s="56" t="s">
        <v>2562</v>
      </c>
      <c r="L115" s="56" t="s">
        <v>2562</v>
      </c>
      <c r="M115" s="56" t="s">
        <v>2562</v>
      </c>
      <c r="N115" s="56" t="s">
        <v>2562</v>
      </c>
      <c r="O115" s="56" t="s">
        <v>2562</v>
      </c>
      <c r="P115" s="22">
        <v>14991.299220000001</v>
      </c>
      <c r="Q115" s="20">
        <v>3.5975409489E-2</v>
      </c>
      <c r="R115" s="63">
        <v>1.9980075220000001E-3</v>
      </c>
    </row>
    <row r="116" spans="2:18" ht="13.5" thickBot="1" x14ac:dyDescent="0.25">
      <c r="B116" s="60" t="s">
        <v>2555</v>
      </c>
      <c r="C116" s="14" t="s">
        <v>2233</v>
      </c>
      <c r="D116" s="21">
        <v>11020506</v>
      </c>
      <c r="E116" s="96" t="s">
        <v>2562</v>
      </c>
      <c r="F116" s="14" t="s">
        <v>237</v>
      </c>
      <c r="G116" s="27">
        <v>45288</v>
      </c>
      <c r="H116" s="14" t="s">
        <v>238</v>
      </c>
      <c r="I116" s="24">
        <v>3.06</v>
      </c>
      <c r="J116" s="14" t="s">
        <v>2245</v>
      </c>
      <c r="K116" s="14" t="s">
        <v>50</v>
      </c>
      <c r="L116" s="13">
        <v>0.1022</v>
      </c>
      <c r="M116" s="13">
        <v>8.8300000000000003E-2</v>
      </c>
      <c r="N116" s="23">
        <v>642586.86</v>
      </c>
      <c r="O116" s="23">
        <v>100</v>
      </c>
      <c r="P116" s="23">
        <v>2330.6625399999998</v>
      </c>
      <c r="Q116" s="13">
        <v>5.5930135219999996E-3</v>
      </c>
      <c r="R116" s="64">
        <v>3.1062559800000002E-4</v>
      </c>
    </row>
    <row r="117" spans="2:18" ht="13.5" thickBot="1" x14ac:dyDescent="0.25">
      <c r="B117" s="60" t="s">
        <v>2551</v>
      </c>
      <c r="C117" s="14" t="s">
        <v>2233</v>
      </c>
      <c r="D117" s="21">
        <v>11020501</v>
      </c>
      <c r="E117" s="96" t="s">
        <v>2562</v>
      </c>
      <c r="F117" s="14" t="s">
        <v>237</v>
      </c>
      <c r="G117" s="27">
        <v>45260</v>
      </c>
      <c r="H117" s="14" t="s">
        <v>238</v>
      </c>
      <c r="I117" s="24">
        <v>3.06</v>
      </c>
      <c r="J117" s="14" t="s">
        <v>2245</v>
      </c>
      <c r="K117" s="14" t="s">
        <v>50</v>
      </c>
      <c r="L117" s="13">
        <v>0.1022</v>
      </c>
      <c r="M117" s="13">
        <v>8.8200000000000001E-2</v>
      </c>
      <c r="N117" s="23">
        <v>382800.98</v>
      </c>
      <c r="O117" s="23">
        <v>100.05</v>
      </c>
      <c r="P117" s="23">
        <v>1389.1133600000001</v>
      </c>
      <c r="Q117" s="13">
        <v>3.3335284160000002E-3</v>
      </c>
      <c r="R117" s="64">
        <v>1.8513798500000001E-4</v>
      </c>
    </row>
    <row r="118" spans="2:18" ht="13.5" thickBot="1" x14ac:dyDescent="0.25">
      <c r="B118" s="60" t="s">
        <v>2554</v>
      </c>
      <c r="C118" s="14" t="s">
        <v>2233</v>
      </c>
      <c r="D118" s="21">
        <v>11020504</v>
      </c>
      <c r="E118" s="96" t="s">
        <v>2562</v>
      </c>
      <c r="F118" s="14" t="s">
        <v>237</v>
      </c>
      <c r="G118" s="27">
        <v>45287</v>
      </c>
      <c r="H118" s="14" t="s">
        <v>238</v>
      </c>
      <c r="I118" s="24">
        <v>2.79</v>
      </c>
      <c r="J118" s="14" t="s">
        <v>2245</v>
      </c>
      <c r="K118" s="14" t="s">
        <v>50</v>
      </c>
      <c r="L118" s="13">
        <v>0.1022</v>
      </c>
      <c r="M118" s="13">
        <v>0.1852</v>
      </c>
      <c r="N118" s="23">
        <v>27083.759999999998</v>
      </c>
      <c r="O118" s="23">
        <v>100</v>
      </c>
      <c r="P118" s="23">
        <v>98.232799999999997</v>
      </c>
      <c r="Q118" s="13">
        <v>2.3573441800000001E-4</v>
      </c>
      <c r="R118" s="64">
        <v>1.3092252414183801E-5</v>
      </c>
    </row>
    <row r="119" spans="2:18" ht="13.5" thickBot="1" x14ac:dyDescent="0.25">
      <c r="B119" s="60" t="s">
        <v>2540</v>
      </c>
      <c r="C119" s="14" t="s">
        <v>2233</v>
      </c>
      <c r="D119" s="21">
        <v>11020486</v>
      </c>
      <c r="E119" s="96" t="s">
        <v>2562</v>
      </c>
      <c r="F119" s="14" t="s">
        <v>237</v>
      </c>
      <c r="G119" s="27">
        <v>45195</v>
      </c>
      <c r="H119" s="14" t="s">
        <v>238</v>
      </c>
      <c r="I119" s="24">
        <v>2.79</v>
      </c>
      <c r="J119" s="14" t="s">
        <v>2245</v>
      </c>
      <c r="K119" s="14" t="s">
        <v>50</v>
      </c>
      <c r="L119" s="13">
        <v>0.1022</v>
      </c>
      <c r="M119" s="13">
        <v>0.1852</v>
      </c>
      <c r="N119" s="23">
        <v>72268.42</v>
      </c>
      <c r="O119" s="23">
        <v>100.05</v>
      </c>
      <c r="P119" s="23">
        <v>262.24862000000002</v>
      </c>
      <c r="Q119" s="13">
        <v>6.2933181100000002E-4</v>
      </c>
      <c r="R119" s="64">
        <v>3.4951921642377702E-5</v>
      </c>
    </row>
    <row r="120" spans="2:18" ht="13.5" thickBot="1" x14ac:dyDescent="0.25">
      <c r="B120" s="60" t="s">
        <v>2549</v>
      </c>
      <c r="C120" s="14" t="s">
        <v>2233</v>
      </c>
      <c r="D120" s="21">
        <v>11020497</v>
      </c>
      <c r="E120" s="96" t="s">
        <v>2562</v>
      </c>
      <c r="F120" s="14" t="s">
        <v>237</v>
      </c>
      <c r="G120" s="27">
        <v>45259</v>
      </c>
      <c r="H120" s="14" t="s">
        <v>238</v>
      </c>
      <c r="I120" s="24">
        <v>2.3199999999999998</v>
      </c>
      <c r="J120" s="14" t="s">
        <v>2245</v>
      </c>
      <c r="K120" s="14" t="s">
        <v>50</v>
      </c>
      <c r="L120" s="13">
        <v>0.1022</v>
      </c>
      <c r="M120" s="13">
        <v>0.1847</v>
      </c>
      <c r="N120" s="23">
        <v>16326.03</v>
      </c>
      <c r="O120" s="23">
        <v>100.05</v>
      </c>
      <c r="P120" s="23">
        <v>59.244120000000002</v>
      </c>
      <c r="Q120" s="13">
        <v>1.4217123099999999E-4</v>
      </c>
      <c r="R120" s="64">
        <v>7.8959265448627401E-6</v>
      </c>
    </row>
    <row r="121" spans="2:18" ht="13.5" thickBot="1" x14ac:dyDescent="0.25">
      <c r="B121" s="60" t="s">
        <v>2529</v>
      </c>
      <c r="C121" s="14" t="s">
        <v>2233</v>
      </c>
      <c r="D121" s="21">
        <v>11020460</v>
      </c>
      <c r="E121" s="96" t="s">
        <v>2562</v>
      </c>
      <c r="F121" s="14" t="s">
        <v>237</v>
      </c>
      <c r="G121" s="27">
        <v>45105</v>
      </c>
      <c r="H121" s="14" t="s">
        <v>238</v>
      </c>
      <c r="I121" s="24">
        <v>2.79</v>
      </c>
      <c r="J121" s="14" t="s">
        <v>2245</v>
      </c>
      <c r="K121" s="14" t="s">
        <v>50</v>
      </c>
      <c r="L121" s="13">
        <v>0.1022</v>
      </c>
      <c r="M121" s="13">
        <v>0.1852</v>
      </c>
      <c r="N121" s="23">
        <v>14407.31</v>
      </c>
      <c r="O121" s="23">
        <v>100.05</v>
      </c>
      <c r="P121" s="23">
        <v>52.281440000000003</v>
      </c>
      <c r="Q121" s="13">
        <v>1.2546252199999999E-4</v>
      </c>
      <c r="R121" s="64">
        <v>6.9679558055659998E-6</v>
      </c>
    </row>
    <row r="122" spans="2:18" ht="13.5" thickBot="1" x14ac:dyDescent="0.25">
      <c r="B122" s="60" t="s">
        <v>2537</v>
      </c>
      <c r="C122" s="14" t="s">
        <v>2233</v>
      </c>
      <c r="D122" s="21">
        <v>11020478</v>
      </c>
      <c r="E122" s="96" t="s">
        <v>2562</v>
      </c>
      <c r="F122" s="14" t="s">
        <v>237</v>
      </c>
      <c r="G122" s="27">
        <v>45166</v>
      </c>
      <c r="H122" s="14" t="s">
        <v>238</v>
      </c>
      <c r="I122" s="24">
        <v>2.79</v>
      </c>
      <c r="J122" s="14" t="s">
        <v>2245</v>
      </c>
      <c r="K122" s="14" t="s">
        <v>50</v>
      </c>
      <c r="L122" s="13">
        <v>0.1022</v>
      </c>
      <c r="M122" s="13">
        <v>0.1852</v>
      </c>
      <c r="N122" s="23">
        <v>55987.59</v>
      </c>
      <c r="O122" s="23">
        <v>100.05</v>
      </c>
      <c r="P122" s="23">
        <v>203.16852</v>
      </c>
      <c r="Q122" s="13">
        <v>4.8755418599999998E-4</v>
      </c>
      <c r="R122" s="64">
        <v>2.70778553238444E-5</v>
      </c>
    </row>
    <row r="123" spans="2:18" ht="13.5" thickBot="1" x14ac:dyDescent="0.25">
      <c r="B123" s="60" t="s">
        <v>2545</v>
      </c>
      <c r="C123" s="14" t="s">
        <v>2233</v>
      </c>
      <c r="D123" s="21">
        <v>11020493</v>
      </c>
      <c r="E123" s="96" t="s">
        <v>2562</v>
      </c>
      <c r="F123" s="14" t="s">
        <v>237</v>
      </c>
      <c r="G123" s="27">
        <v>45229</v>
      </c>
      <c r="H123" s="14" t="s">
        <v>238</v>
      </c>
      <c r="I123" s="24">
        <v>2.65</v>
      </c>
      <c r="J123" s="14" t="s">
        <v>2245</v>
      </c>
      <c r="K123" s="14" t="s">
        <v>50</v>
      </c>
      <c r="L123" s="13">
        <v>0.1022</v>
      </c>
      <c r="M123" s="13">
        <v>0.18490000000000001</v>
      </c>
      <c r="N123" s="23">
        <v>113543.33</v>
      </c>
      <c r="O123" s="23">
        <v>100.05</v>
      </c>
      <c r="P123" s="23">
        <v>412.02757000000003</v>
      </c>
      <c r="Q123" s="13">
        <v>9.8876423799999997E-4</v>
      </c>
      <c r="R123" s="64">
        <v>5.4914132021511802E-5</v>
      </c>
    </row>
    <row r="124" spans="2:18" ht="13.5" thickBot="1" x14ac:dyDescent="0.25">
      <c r="B124" s="60" t="s">
        <v>2517</v>
      </c>
      <c r="C124" s="14" t="s">
        <v>2233</v>
      </c>
      <c r="D124" s="21">
        <v>11020020</v>
      </c>
      <c r="E124" s="96" t="s">
        <v>2562</v>
      </c>
      <c r="F124" s="14" t="s">
        <v>237</v>
      </c>
      <c r="G124" s="27">
        <v>45041</v>
      </c>
      <c r="H124" s="14" t="s">
        <v>238</v>
      </c>
      <c r="I124" s="24">
        <v>3.1</v>
      </c>
      <c r="J124" s="14" t="s">
        <v>2245</v>
      </c>
      <c r="K124" s="14" t="s">
        <v>50</v>
      </c>
      <c r="L124" s="13">
        <v>0.1022</v>
      </c>
      <c r="M124" s="13">
        <v>0.1822</v>
      </c>
      <c r="N124" s="23">
        <v>273227.14</v>
      </c>
      <c r="O124" s="23">
        <v>100.24</v>
      </c>
      <c r="P124" s="23">
        <v>993.37321999999995</v>
      </c>
      <c r="Q124" s="13">
        <v>2.3838499809999999E-3</v>
      </c>
      <c r="R124" s="64">
        <v>1.32394606E-4</v>
      </c>
    </row>
    <row r="125" spans="2:18" ht="13.5" thickBot="1" x14ac:dyDescent="0.25">
      <c r="B125" s="60" t="s">
        <v>2533</v>
      </c>
      <c r="C125" s="14" t="s">
        <v>2233</v>
      </c>
      <c r="D125" s="21">
        <v>11020465</v>
      </c>
      <c r="E125" s="96" t="s">
        <v>2562</v>
      </c>
      <c r="F125" s="14" t="s">
        <v>237</v>
      </c>
      <c r="G125" s="27">
        <v>45132</v>
      </c>
      <c r="H125" s="14" t="s">
        <v>238</v>
      </c>
      <c r="I125" s="24">
        <v>3.1</v>
      </c>
      <c r="J125" s="14" t="s">
        <v>2245</v>
      </c>
      <c r="K125" s="14" t="s">
        <v>50</v>
      </c>
      <c r="L125" s="13">
        <v>0.1022</v>
      </c>
      <c r="M125" s="13">
        <v>0.1822</v>
      </c>
      <c r="N125" s="23">
        <v>36460.410000000003</v>
      </c>
      <c r="O125" s="23">
        <v>100.05</v>
      </c>
      <c r="P125" s="23">
        <v>132.30803</v>
      </c>
      <c r="Q125" s="13">
        <v>3.1750654000000002E-4</v>
      </c>
      <c r="R125" s="64">
        <v>1.7633724429960201E-5</v>
      </c>
    </row>
    <row r="126" spans="2:18" ht="13.5" thickBot="1" x14ac:dyDescent="0.25">
      <c r="B126" s="60" t="s">
        <v>2540</v>
      </c>
      <c r="C126" s="14" t="s">
        <v>2233</v>
      </c>
      <c r="D126" s="21">
        <v>11020485</v>
      </c>
      <c r="E126" s="96" t="s">
        <v>2562</v>
      </c>
      <c r="F126" s="14" t="s">
        <v>237</v>
      </c>
      <c r="G126" s="27">
        <v>45195</v>
      </c>
      <c r="H126" s="14" t="s">
        <v>238</v>
      </c>
      <c r="I126" s="24">
        <v>3.1</v>
      </c>
      <c r="J126" s="14" t="s">
        <v>2245</v>
      </c>
      <c r="K126" s="14" t="s">
        <v>50</v>
      </c>
      <c r="L126" s="13">
        <v>0.1022</v>
      </c>
      <c r="M126" s="13">
        <v>0.1822</v>
      </c>
      <c r="N126" s="23">
        <v>0.01</v>
      </c>
      <c r="O126" s="23">
        <v>99.89</v>
      </c>
      <c r="P126" s="23">
        <v>4.0000000000000003E-5</v>
      </c>
      <c r="Q126" s="13">
        <v>9.5990104558278702E-11</v>
      </c>
      <c r="R126" s="64">
        <v>5.3311123837185798E-12</v>
      </c>
    </row>
    <row r="127" spans="2:18" ht="13.5" thickBot="1" x14ac:dyDescent="0.25">
      <c r="B127" s="60" t="s">
        <v>2523</v>
      </c>
      <c r="C127" s="14" t="s">
        <v>2233</v>
      </c>
      <c r="D127" s="21">
        <v>11020026</v>
      </c>
      <c r="E127" s="96" t="s">
        <v>2562</v>
      </c>
      <c r="F127" s="14" t="s">
        <v>237</v>
      </c>
      <c r="G127" s="27">
        <v>45076</v>
      </c>
      <c r="H127" s="14" t="s">
        <v>238</v>
      </c>
      <c r="I127" s="24">
        <v>3.1</v>
      </c>
      <c r="J127" s="14" t="s">
        <v>2245</v>
      </c>
      <c r="K127" s="14" t="s">
        <v>50</v>
      </c>
      <c r="L127" s="13">
        <v>0.1022</v>
      </c>
      <c r="M127" s="13">
        <v>0.1822</v>
      </c>
      <c r="N127" s="23">
        <v>63315.44</v>
      </c>
      <c r="O127" s="23">
        <v>100.05</v>
      </c>
      <c r="P127" s="23">
        <v>229.75991999999999</v>
      </c>
      <c r="Q127" s="13">
        <v>5.51366968E-4</v>
      </c>
      <c r="R127" s="64">
        <v>3.06218988698548E-5</v>
      </c>
    </row>
    <row r="128" spans="2:18" ht="13.5" thickBot="1" x14ac:dyDescent="0.25">
      <c r="B128" s="60" t="s">
        <v>2458</v>
      </c>
      <c r="C128" s="14" t="s">
        <v>2233</v>
      </c>
      <c r="D128" s="21">
        <v>11019035</v>
      </c>
      <c r="E128" s="96" t="s">
        <v>2562</v>
      </c>
      <c r="F128" s="14" t="s">
        <v>237</v>
      </c>
      <c r="G128" s="27">
        <v>44329</v>
      </c>
      <c r="H128" s="14" t="s">
        <v>238</v>
      </c>
      <c r="I128" s="26">
        <v>0</v>
      </c>
      <c r="J128" s="14" t="s">
        <v>2246</v>
      </c>
      <c r="K128" s="14" t="s">
        <v>50</v>
      </c>
      <c r="L128" s="13">
        <v>0.09</v>
      </c>
      <c r="M128" s="13">
        <v>0</v>
      </c>
      <c r="N128" s="23">
        <v>583333.32999999996</v>
      </c>
      <c r="O128" s="23">
        <v>91.34</v>
      </c>
      <c r="P128" s="23">
        <v>1932.52604</v>
      </c>
      <c r="Q128" s="13">
        <v>4.6375844160000002E-3</v>
      </c>
      <c r="R128" s="64">
        <v>2.5756283699999999E-4</v>
      </c>
    </row>
    <row r="129" spans="2:18" ht="13.5" thickBot="1" x14ac:dyDescent="0.25">
      <c r="B129" s="60" t="s">
        <v>2516</v>
      </c>
      <c r="C129" s="14" t="s">
        <v>2233</v>
      </c>
      <c r="D129" s="21">
        <v>11020017</v>
      </c>
      <c r="E129" s="96" t="s">
        <v>2562</v>
      </c>
      <c r="F129" s="14" t="s">
        <v>237</v>
      </c>
      <c r="G129" s="27">
        <v>45040</v>
      </c>
      <c r="H129" s="14" t="s">
        <v>238</v>
      </c>
      <c r="I129" s="26">
        <v>0</v>
      </c>
      <c r="J129" s="14" t="s">
        <v>2245</v>
      </c>
      <c r="K129" s="14" t="s">
        <v>50</v>
      </c>
      <c r="L129" s="13">
        <v>9.8900000000000002E-2</v>
      </c>
      <c r="M129" s="13">
        <v>0</v>
      </c>
      <c r="N129" s="23">
        <v>0.01</v>
      </c>
      <c r="O129" s="23">
        <v>99.49</v>
      </c>
      <c r="P129" s="23">
        <v>4.0000000000000003E-5</v>
      </c>
      <c r="Q129" s="13">
        <v>9.5990104558278702E-11</v>
      </c>
      <c r="R129" s="64">
        <v>5.3311123837185798E-12</v>
      </c>
    </row>
    <row r="130" spans="2:18" ht="13.5" thickBot="1" x14ac:dyDescent="0.25">
      <c r="B130" s="60" t="s">
        <v>2557</v>
      </c>
      <c r="C130" s="14" t="s">
        <v>2233</v>
      </c>
      <c r="D130" s="21">
        <v>11020491</v>
      </c>
      <c r="E130" s="96" t="s">
        <v>2562</v>
      </c>
      <c r="F130" s="14" t="s">
        <v>237</v>
      </c>
      <c r="G130" s="27">
        <v>45225</v>
      </c>
      <c r="H130" s="14" t="s">
        <v>238</v>
      </c>
      <c r="I130" s="26">
        <v>0</v>
      </c>
      <c r="J130" s="14" t="s">
        <v>2245</v>
      </c>
      <c r="K130" s="14" t="s">
        <v>50</v>
      </c>
      <c r="L130" s="13">
        <v>0.1</v>
      </c>
      <c r="M130" s="13">
        <v>0</v>
      </c>
      <c r="N130" s="23">
        <v>0.01</v>
      </c>
      <c r="O130" s="23">
        <v>100</v>
      </c>
      <c r="P130" s="23">
        <v>4.0000000000000003E-5</v>
      </c>
      <c r="Q130" s="13">
        <v>9.5990104558278702E-11</v>
      </c>
      <c r="R130" s="64">
        <v>5.3311123837185798E-12</v>
      </c>
    </row>
    <row r="131" spans="2:18" ht="13.5" thickBot="1" x14ac:dyDescent="0.25">
      <c r="B131" s="60" t="s">
        <v>2558</v>
      </c>
      <c r="C131" s="14" t="s">
        <v>2233</v>
      </c>
      <c r="D131" s="21">
        <v>11020004</v>
      </c>
      <c r="E131" s="96" t="s">
        <v>2562</v>
      </c>
      <c r="F131" s="14" t="s">
        <v>237</v>
      </c>
      <c r="G131" s="27">
        <v>45012</v>
      </c>
      <c r="H131" s="14" t="s">
        <v>238</v>
      </c>
      <c r="I131" s="26">
        <v>0</v>
      </c>
      <c r="J131" s="14" t="s">
        <v>2245</v>
      </c>
      <c r="K131" s="14" t="s">
        <v>50</v>
      </c>
      <c r="L131" s="13">
        <v>0.1</v>
      </c>
      <c r="M131" s="13">
        <v>0</v>
      </c>
      <c r="N131" s="23">
        <v>0.61</v>
      </c>
      <c r="O131" s="23">
        <v>104.2</v>
      </c>
      <c r="P131" s="23">
        <v>2.31E-3</v>
      </c>
      <c r="Q131" s="13">
        <v>5.5434285382405999E-9</v>
      </c>
      <c r="R131" s="64">
        <v>3.07871740159748E-10</v>
      </c>
    </row>
    <row r="132" spans="2:18" ht="13.5" thickBot="1" x14ac:dyDescent="0.25">
      <c r="B132" s="60" t="s">
        <v>2559</v>
      </c>
      <c r="C132" s="14" t="s">
        <v>2233</v>
      </c>
      <c r="D132" s="21">
        <v>11020464</v>
      </c>
      <c r="E132" s="96" t="s">
        <v>2562</v>
      </c>
      <c r="F132" s="14" t="s">
        <v>237</v>
      </c>
      <c r="G132" s="27">
        <v>45132</v>
      </c>
      <c r="H132" s="14" t="s">
        <v>238</v>
      </c>
      <c r="I132" s="26">
        <v>0</v>
      </c>
      <c r="J132" s="14" t="s">
        <v>2245</v>
      </c>
      <c r="K132" s="14" t="s">
        <v>50</v>
      </c>
      <c r="L132" s="13">
        <v>0.106</v>
      </c>
      <c r="M132" s="13">
        <v>0</v>
      </c>
      <c r="N132" s="23">
        <v>0.01</v>
      </c>
      <c r="O132" s="23">
        <v>99.89</v>
      </c>
      <c r="P132" s="23">
        <v>4.0000000000000003E-5</v>
      </c>
      <c r="Q132" s="13">
        <v>9.5990104558278702E-11</v>
      </c>
      <c r="R132" s="64">
        <v>5.3311123837185798E-12</v>
      </c>
    </row>
    <row r="133" spans="2:18" ht="13.5" thickBot="1" x14ac:dyDescent="0.25">
      <c r="B133" s="60" t="s">
        <v>2560</v>
      </c>
      <c r="C133" s="14" t="s">
        <v>2233</v>
      </c>
      <c r="D133" s="21">
        <v>11020477</v>
      </c>
      <c r="E133" s="96" t="s">
        <v>2562</v>
      </c>
      <c r="F133" s="14" t="s">
        <v>237</v>
      </c>
      <c r="G133" s="27">
        <v>45162</v>
      </c>
      <c r="H133" s="14" t="s">
        <v>238</v>
      </c>
      <c r="I133" s="26">
        <v>0</v>
      </c>
      <c r="J133" s="14" t="s">
        <v>2245</v>
      </c>
      <c r="K133" s="14" t="s">
        <v>50</v>
      </c>
      <c r="L133" s="13">
        <v>0.1</v>
      </c>
      <c r="M133" s="13">
        <v>0</v>
      </c>
      <c r="N133" s="23">
        <v>0.01</v>
      </c>
      <c r="O133" s="23">
        <v>100.06</v>
      </c>
      <c r="P133" s="23">
        <v>4.0000000000000003E-5</v>
      </c>
      <c r="Q133" s="13">
        <v>9.5990104558278702E-11</v>
      </c>
      <c r="R133" s="64">
        <v>5.3311123837185798E-12</v>
      </c>
    </row>
    <row r="134" spans="2:18" ht="13.5" thickBot="1" x14ac:dyDescent="0.25">
      <c r="B134" s="60" t="s">
        <v>2561</v>
      </c>
      <c r="C134" s="14" t="s">
        <v>2233</v>
      </c>
      <c r="D134" s="21">
        <v>11020459</v>
      </c>
      <c r="E134" s="96" t="s">
        <v>2562</v>
      </c>
      <c r="F134" s="14" t="s">
        <v>237</v>
      </c>
      <c r="G134" s="27">
        <v>45104</v>
      </c>
      <c r="H134" s="14" t="s">
        <v>238</v>
      </c>
      <c r="I134" s="26">
        <v>0</v>
      </c>
      <c r="J134" s="14" t="s">
        <v>2245</v>
      </c>
      <c r="K134" s="14" t="s">
        <v>50</v>
      </c>
      <c r="L134" s="13">
        <v>0.1</v>
      </c>
      <c r="M134" s="13">
        <v>0</v>
      </c>
      <c r="N134" s="23">
        <v>0.01</v>
      </c>
      <c r="O134" s="23">
        <v>100.01</v>
      </c>
      <c r="P134" s="23">
        <v>4.0000000000000003E-5</v>
      </c>
      <c r="Q134" s="13">
        <v>9.5990104558278702E-11</v>
      </c>
      <c r="R134" s="64">
        <v>5.3311123837185798E-12</v>
      </c>
    </row>
    <row r="135" spans="2:18" ht="13.5" thickBot="1" x14ac:dyDescent="0.25">
      <c r="B135" s="60" t="s">
        <v>2493</v>
      </c>
      <c r="C135" s="14" t="s">
        <v>2233</v>
      </c>
      <c r="D135" s="21">
        <v>11019984</v>
      </c>
      <c r="E135" s="96" t="s">
        <v>2562</v>
      </c>
      <c r="F135" s="14" t="s">
        <v>237</v>
      </c>
      <c r="G135" s="27">
        <v>44889</v>
      </c>
      <c r="H135" s="14" t="s">
        <v>238</v>
      </c>
      <c r="I135" s="26">
        <v>0</v>
      </c>
      <c r="J135" s="14" t="s">
        <v>2245</v>
      </c>
      <c r="K135" s="14" t="s">
        <v>50</v>
      </c>
      <c r="L135" s="13">
        <v>9.9099999999999994E-2</v>
      </c>
      <c r="M135" s="13">
        <v>0</v>
      </c>
      <c r="N135" s="23">
        <v>0.03</v>
      </c>
      <c r="O135" s="23">
        <v>95.44</v>
      </c>
      <c r="P135" s="23">
        <v>1E-4</v>
      </c>
      <c r="Q135" s="13">
        <v>2.39975261395697E-10</v>
      </c>
      <c r="R135" s="64">
        <v>1.3327780959296399E-11</v>
      </c>
    </row>
    <row r="136" spans="2:18" ht="13.5" thickBot="1" x14ac:dyDescent="0.25">
      <c r="B136" s="60" t="s">
        <v>2556</v>
      </c>
      <c r="C136" s="14" t="s">
        <v>2233</v>
      </c>
      <c r="D136" s="21">
        <v>11020505</v>
      </c>
      <c r="E136" s="96" t="s">
        <v>2562</v>
      </c>
      <c r="F136" s="14" t="s">
        <v>237</v>
      </c>
      <c r="G136" s="27">
        <v>45288</v>
      </c>
      <c r="H136" s="14" t="s">
        <v>238</v>
      </c>
      <c r="I136" s="14" t="s">
        <v>23</v>
      </c>
      <c r="J136" s="14" t="s">
        <v>2245</v>
      </c>
      <c r="K136" s="14" t="s">
        <v>50</v>
      </c>
      <c r="L136" s="13">
        <v>0.1</v>
      </c>
      <c r="M136" s="14" t="s">
        <v>24</v>
      </c>
      <c r="N136" s="23">
        <v>1883872.43</v>
      </c>
      <c r="O136" s="23">
        <v>100.93</v>
      </c>
      <c r="P136" s="23">
        <v>6896.3503899999996</v>
      </c>
      <c r="Q136" s="13">
        <v>1.6549534875000001E-2</v>
      </c>
      <c r="R136" s="64">
        <v>9.1913047400000005E-4</v>
      </c>
    </row>
    <row r="137" spans="2:18" ht="13.5" thickBot="1" x14ac:dyDescent="0.25">
      <c r="B137" s="59" t="s">
        <v>2247</v>
      </c>
      <c r="C137" s="56" t="s">
        <v>2562</v>
      </c>
      <c r="D137" s="56" t="s">
        <v>2562</v>
      </c>
      <c r="E137" s="56" t="s">
        <v>2562</v>
      </c>
      <c r="F137" s="56" t="s">
        <v>2562</v>
      </c>
      <c r="G137" s="56" t="s">
        <v>2562</v>
      </c>
      <c r="H137" s="56" t="s">
        <v>2562</v>
      </c>
      <c r="I137" s="22">
        <v>0.94998949171699998</v>
      </c>
      <c r="J137" s="56" t="s">
        <v>2562</v>
      </c>
      <c r="K137" s="56" t="s">
        <v>2562</v>
      </c>
      <c r="L137" s="56" t="s">
        <v>2562</v>
      </c>
      <c r="M137" s="56" t="s">
        <v>2562</v>
      </c>
      <c r="N137" s="56" t="s">
        <v>2562</v>
      </c>
      <c r="O137" s="56" t="s">
        <v>2562</v>
      </c>
      <c r="P137" s="22">
        <v>103065.20636</v>
      </c>
      <c r="Q137" s="20">
        <v>0.24733099837</v>
      </c>
      <c r="R137" s="63">
        <v>1.3736304947999999E-2</v>
      </c>
    </row>
    <row r="138" spans="2:18" ht="13.5" thickBot="1" x14ac:dyDescent="0.25">
      <c r="B138" s="60" t="s">
        <v>2456</v>
      </c>
      <c r="C138" s="14" t="s">
        <v>2233</v>
      </c>
      <c r="D138" s="21">
        <v>11019036</v>
      </c>
      <c r="E138" s="96" t="s">
        <v>2562</v>
      </c>
      <c r="F138" s="14" t="s">
        <v>237</v>
      </c>
      <c r="G138" s="27">
        <v>44329</v>
      </c>
      <c r="H138" s="14" t="s">
        <v>238</v>
      </c>
      <c r="I138" s="24">
        <v>6.02</v>
      </c>
      <c r="J138" s="14" t="s">
        <v>2246</v>
      </c>
      <c r="K138" s="14" t="s">
        <v>50</v>
      </c>
      <c r="L138" s="13">
        <v>0.05</v>
      </c>
      <c r="M138" s="13">
        <v>9.4899999999999998E-2</v>
      </c>
      <c r="N138" s="23">
        <v>452083.33</v>
      </c>
      <c r="O138" s="23">
        <v>85.67</v>
      </c>
      <c r="P138" s="23">
        <v>1404.73633</v>
      </c>
      <c r="Q138" s="13">
        <v>3.3710196790000002E-3</v>
      </c>
      <c r="R138" s="64">
        <v>1.8722018099999999E-4</v>
      </c>
    </row>
    <row r="139" spans="2:18" ht="13.5" thickBot="1" x14ac:dyDescent="0.25">
      <c r="B139" s="60" t="s">
        <v>2514</v>
      </c>
      <c r="C139" s="14" t="s">
        <v>2233</v>
      </c>
      <c r="D139" s="21">
        <v>11020015</v>
      </c>
      <c r="E139" s="96" t="s">
        <v>2562</v>
      </c>
      <c r="F139" s="14" t="s">
        <v>237</v>
      </c>
      <c r="G139" s="27">
        <v>45033</v>
      </c>
      <c r="H139" s="14" t="s">
        <v>238</v>
      </c>
      <c r="I139" s="24">
        <v>3.29</v>
      </c>
      <c r="J139" s="14" t="s">
        <v>1118</v>
      </c>
      <c r="K139" s="14" t="s">
        <v>50</v>
      </c>
      <c r="L139" s="13">
        <v>0.15690000000000001</v>
      </c>
      <c r="M139" s="13">
        <v>0.1401</v>
      </c>
      <c r="N139" s="23">
        <v>2800000</v>
      </c>
      <c r="O139" s="23">
        <v>116.39</v>
      </c>
      <c r="P139" s="23">
        <v>11820.10284</v>
      </c>
      <c r="Q139" s="13">
        <v>2.8365322687E-2</v>
      </c>
      <c r="R139" s="64">
        <v>1.575357415E-3</v>
      </c>
    </row>
    <row r="140" spans="2:18" ht="13.5" thickBot="1" x14ac:dyDescent="0.25">
      <c r="B140" s="60" t="s">
        <v>2484</v>
      </c>
      <c r="C140" s="14" t="s">
        <v>2233</v>
      </c>
      <c r="D140" s="21">
        <v>11019975</v>
      </c>
      <c r="E140" s="96" t="s">
        <v>2562</v>
      </c>
      <c r="F140" s="14" t="s">
        <v>237</v>
      </c>
      <c r="G140" s="27">
        <v>44837</v>
      </c>
      <c r="H140" s="14" t="s">
        <v>238</v>
      </c>
      <c r="I140" s="24">
        <v>0.95</v>
      </c>
      <c r="J140" s="14" t="s">
        <v>1131</v>
      </c>
      <c r="K140" s="14" t="s">
        <v>53</v>
      </c>
      <c r="L140" s="13">
        <v>0.125</v>
      </c>
      <c r="M140" s="13">
        <v>0.1731</v>
      </c>
      <c r="N140" s="23">
        <v>7070707.0700000003</v>
      </c>
      <c r="O140" s="23">
        <v>96.48</v>
      </c>
      <c r="P140" s="23">
        <v>18685.642179999999</v>
      </c>
      <c r="Q140" s="13">
        <v>4.4840918664000001E-2</v>
      </c>
      <c r="R140" s="64">
        <v>2.4903814600000002E-3</v>
      </c>
    </row>
    <row r="141" spans="2:18" ht="13.5" thickBot="1" x14ac:dyDescent="0.25">
      <c r="B141" s="60" t="s">
        <v>2444</v>
      </c>
      <c r="C141" s="14" t="s">
        <v>2233</v>
      </c>
      <c r="D141" s="21">
        <v>11019375</v>
      </c>
      <c r="E141" s="96" t="s">
        <v>2562</v>
      </c>
      <c r="F141" s="14" t="s">
        <v>201</v>
      </c>
      <c r="G141" s="27">
        <v>44586</v>
      </c>
      <c r="H141" s="14" t="s">
        <v>96</v>
      </c>
      <c r="I141" s="24">
        <v>4.62</v>
      </c>
      <c r="J141" s="14" t="s">
        <v>1131</v>
      </c>
      <c r="K141" s="14" t="s">
        <v>49</v>
      </c>
      <c r="L141" s="13">
        <v>0</v>
      </c>
      <c r="M141" s="13">
        <v>7.8E-2</v>
      </c>
      <c r="N141" s="23">
        <v>33403644.07</v>
      </c>
      <c r="O141" s="23">
        <v>83.47</v>
      </c>
      <c r="P141" s="23">
        <v>27882.021710000001</v>
      </c>
      <c r="Q141" s="13">
        <v>6.6909954480000006E-2</v>
      </c>
      <c r="R141" s="64">
        <v>3.7160547799999998E-3</v>
      </c>
    </row>
    <row r="142" spans="2:18" ht="13.5" thickBot="1" x14ac:dyDescent="0.25">
      <c r="B142" s="60" t="s">
        <v>2482</v>
      </c>
      <c r="C142" s="14" t="s">
        <v>2233</v>
      </c>
      <c r="D142" s="21">
        <v>11019468</v>
      </c>
      <c r="E142" s="96" t="s">
        <v>2562</v>
      </c>
      <c r="F142" s="14" t="s">
        <v>201</v>
      </c>
      <c r="G142" s="27">
        <v>44678</v>
      </c>
      <c r="H142" s="14" t="s">
        <v>2248</v>
      </c>
      <c r="I142" s="24">
        <v>3.06</v>
      </c>
      <c r="J142" s="14" t="s">
        <v>1118</v>
      </c>
      <c r="K142" s="14" t="s">
        <v>50</v>
      </c>
      <c r="L142" s="13">
        <v>8.0799999999999997E-2</v>
      </c>
      <c r="M142" s="13">
        <v>6.5000000000000002E-2</v>
      </c>
      <c r="N142" s="23">
        <v>6150000</v>
      </c>
      <c r="O142" s="23">
        <v>105.41</v>
      </c>
      <c r="P142" s="23">
        <v>23512.8073</v>
      </c>
      <c r="Q142" s="13">
        <v>5.6424920779E-2</v>
      </c>
      <c r="R142" s="64">
        <v>3.1337354539999998E-3</v>
      </c>
    </row>
    <row r="143" spans="2:18" x14ac:dyDescent="0.2">
      <c r="B143" s="74" t="s">
        <v>2457</v>
      </c>
      <c r="C143" s="75" t="s">
        <v>2233</v>
      </c>
      <c r="D143" s="86">
        <v>53089150</v>
      </c>
      <c r="E143" s="97" t="s">
        <v>2562</v>
      </c>
      <c r="F143" s="75" t="s">
        <v>201</v>
      </c>
      <c r="G143" s="92">
        <v>44306</v>
      </c>
      <c r="H143" s="75" t="s">
        <v>2248</v>
      </c>
      <c r="I143" s="95">
        <v>0.74</v>
      </c>
      <c r="J143" s="75" t="s">
        <v>2249</v>
      </c>
      <c r="K143" s="75" t="s">
        <v>50</v>
      </c>
      <c r="L143" s="77">
        <v>5.1999999999999998E-2</v>
      </c>
      <c r="M143" s="77">
        <v>8.6699999999999999E-2</v>
      </c>
      <c r="N143" s="76">
        <v>5000000</v>
      </c>
      <c r="O143" s="76">
        <v>108.96</v>
      </c>
      <c r="P143" s="76">
        <v>19759.896000000001</v>
      </c>
      <c r="Q143" s="77">
        <v>4.7418862077000003E-2</v>
      </c>
      <c r="R143" s="78">
        <v>2.6335556560000001E-3</v>
      </c>
    </row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9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12534</v>
      </c>
    </row>
    <row r="5" spans="2:15" ht="12.75" customHeight="1" thickBot="1" x14ac:dyDescent="0.25"/>
    <row r="6" spans="2:15" ht="12.75" customHeight="1" x14ac:dyDescent="0.2">
      <c r="B6" s="98" t="s">
        <v>2250</v>
      </c>
      <c r="C6" s="99" t="s">
        <v>2562</v>
      </c>
      <c r="D6" s="99" t="s">
        <v>2563</v>
      </c>
      <c r="E6" s="99" t="s">
        <v>2564</v>
      </c>
      <c r="F6" s="99" t="s">
        <v>2565</v>
      </c>
      <c r="G6" s="99" t="s">
        <v>2566</v>
      </c>
      <c r="H6" s="99" t="s">
        <v>2567</v>
      </c>
      <c r="I6" s="99" t="s">
        <v>2568</v>
      </c>
      <c r="J6" s="99" t="s">
        <v>2569</v>
      </c>
      <c r="K6" s="99" t="s">
        <v>2570</v>
      </c>
      <c r="L6" s="99" t="s">
        <v>2571</v>
      </c>
      <c r="M6" s="99" t="s">
        <v>2572</v>
      </c>
      <c r="N6" s="99" t="s">
        <v>2573</v>
      </c>
      <c r="O6" s="100" t="s">
        <v>2574</v>
      </c>
    </row>
    <row r="7" spans="2:15" ht="12.75" customHeight="1" thickBot="1" x14ac:dyDescent="0.25">
      <c r="B7" s="43" t="s">
        <v>2251</v>
      </c>
      <c r="C7" s="79" t="s">
        <v>2562</v>
      </c>
      <c r="D7" s="79" t="s">
        <v>2563</v>
      </c>
      <c r="E7" s="79" t="s">
        <v>2564</v>
      </c>
      <c r="F7" s="79" t="s">
        <v>2565</v>
      </c>
      <c r="G7" s="79" t="s">
        <v>2566</v>
      </c>
      <c r="H7" s="79" t="s">
        <v>2567</v>
      </c>
      <c r="I7" s="79" t="s">
        <v>2568</v>
      </c>
      <c r="J7" s="79" t="s">
        <v>2569</v>
      </c>
      <c r="K7" s="79" t="s">
        <v>2570</v>
      </c>
      <c r="L7" s="79" t="s">
        <v>2571</v>
      </c>
      <c r="M7" s="79" t="s">
        <v>2572</v>
      </c>
      <c r="N7" s="79" t="s">
        <v>2573</v>
      </c>
      <c r="O7" s="68" t="s">
        <v>2574</v>
      </c>
    </row>
    <row r="8" spans="2:15" ht="12.75" customHeight="1" thickBot="1" x14ac:dyDescent="0.25">
      <c r="B8" s="4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138</v>
      </c>
      <c r="H8" s="4" t="s">
        <v>76</v>
      </c>
      <c r="I8" s="4" t="s">
        <v>225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80</v>
      </c>
      <c r="O8" s="4" t="s">
        <v>226</v>
      </c>
    </row>
    <row r="9" spans="2:15" ht="12.75" customHeight="1" thickBot="1" x14ac:dyDescent="0.25">
      <c r="B9" s="55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145</v>
      </c>
      <c r="H9" s="55" t="s">
        <v>2562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</row>
    <row r="10" spans="2:15" ht="12.75" customHeight="1" thickBot="1" x14ac:dyDescent="0.25">
      <c r="B10" s="55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</row>
    <row r="11" spans="2:15" ht="12.75" customHeight="1" thickBot="1" x14ac:dyDescent="0.25">
      <c r="B11" s="18" t="s">
        <v>2252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22">
        <v>0.16728485103099999</v>
      </c>
      <c r="H11" s="56" t="s">
        <v>2562</v>
      </c>
      <c r="I11" s="56" t="s">
        <v>2562</v>
      </c>
      <c r="J11" s="56" t="s">
        <v>2562</v>
      </c>
      <c r="K11" s="56" t="s">
        <v>2562</v>
      </c>
      <c r="L11" s="56" t="s">
        <v>2562</v>
      </c>
      <c r="M11" s="22">
        <v>244135.0981</v>
      </c>
      <c r="N11" s="20">
        <v>1</v>
      </c>
      <c r="O11" s="20">
        <v>3.2537791119000001E-2</v>
      </c>
    </row>
    <row r="12" spans="2:15" ht="12.75" customHeight="1" thickBot="1" x14ac:dyDescent="0.25">
      <c r="B12" s="18" t="s">
        <v>2253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22">
        <v>0.16728485103099999</v>
      </c>
      <c r="H12" s="56" t="s">
        <v>2562</v>
      </c>
      <c r="I12" s="56" t="s">
        <v>2562</v>
      </c>
      <c r="J12" s="56" t="s">
        <v>2562</v>
      </c>
      <c r="K12" s="56" t="s">
        <v>2562</v>
      </c>
      <c r="L12" s="56" t="s">
        <v>2562</v>
      </c>
      <c r="M12" s="22">
        <v>244135.0981</v>
      </c>
      <c r="N12" s="20">
        <v>1</v>
      </c>
      <c r="O12" s="20">
        <v>3.2537791119000001E-2</v>
      </c>
    </row>
    <row r="13" spans="2:15" ht="12.75" customHeight="1" thickBot="1" x14ac:dyDescent="0.25">
      <c r="B13" s="18" t="s">
        <v>2254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</row>
    <row r="14" spans="2:15" ht="12.75" customHeight="1" thickBot="1" x14ac:dyDescent="0.25">
      <c r="B14" s="18" t="s">
        <v>2255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22">
        <v>0.16728485103099999</v>
      </c>
      <c r="H14" s="56" t="s">
        <v>2562</v>
      </c>
      <c r="I14" s="56" t="s">
        <v>2562</v>
      </c>
      <c r="J14" s="56" t="s">
        <v>2562</v>
      </c>
      <c r="K14" s="56" t="s">
        <v>2562</v>
      </c>
      <c r="L14" s="56" t="s">
        <v>2562</v>
      </c>
      <c r="M14" s="22">
        <v>244135.0981</v>
      </c>
      <c r="N14" s="20">
        <v>1</v>
      </c>
      <c r="O14" s="20">
        <v>3.2537791119000001E-2</v>
      </c>
    </row>
    <row r="15" spans="2:15" ht="12.75" customHeight="1" thickBot="1" x14ac:dyDescent="0.25">
      <c r="B15" s="29" t="s">
        <v>2256</v>
      </c>
      <c r="C15" s="14" t="s">
        <v>2257</v>
      </c>
      <c r="D15" s="21">
        <v>10</v>
      </c>
      <c r="E15" s="14" t="s">
        <v>95</v>
      </c>
      <c r="F15" s="14" t="s">
        <v>96</v>
      </c>
      <c r="G15" s="24">
        <v>0.31</v>
      </c>
      <c r="H15" s="14" t="s">
        <v>49</v>
      </c>
      <c r="I15" s="13">
        <v>4.1500000000000002E-2</v>
      </c>
      <c r="J15" s="13">
        <v>4.1500000000000002E-2</v>
      </c>
      <c r="K15" s="23">
        <v>80300000</v>
      </c>
      <c r="L15" s="23">
        <v>104.2627</v>
      </c>
      <c r="M15" s="23">
        <v>83722.948099999994</v>
      </c>
      <c r="N15" s="13">
        <v>0.34293695888699999</v>
      </c>
      <c r="O15" s="13">
        <v>1.1158411135000001E-2</v>
      </c>
    </row>
    <row r="16" spans="2:15" ht="12.75" customHeight="1" thickBot="1" x14ac:dyDescent="0.25">
      <c r="B16" s="29" t="s">
        <v>2258</v>
      </c>
      <c r="C16" s="14" t="s">
        <v>2259</v>
      </c>
      <c r="D16" s="21">
        <v>20</v>
      </c>
      <c r="E16" s="14" t="s">
        <v>95</v>
      </c>
      <c r="F16" s="14" t="s">
        <v>96</v>
      </c>
      <c r="G16" s="24">
        <v>0.44</v>
      </c>
      <c r="H16" s="14" t="s">
        <v>49</v>
      </c>
      <c r="I16" s="13">
        <v>4.8000000000000001E-2</v>
      </c>
      <c r="J16" s="13">
        <v>4.1500000000000002E-2</v>
      </c>
      <c r="K16" s="23">
        <v>73000000</v>
      </c>
      <c r="L16" s="23">
        <v>105.751</v>
      </c>
      <c r="M16" s="23">
        <v>77198.23</v>
      </c>
      <c r="N16" s="13">
        <v>0.31621110852399997</v>
      </c>
      <c r="O16" s="13">
        <v>1.0288810997999999E-2</v>
      </c>
    </row>
    <row r="17" spans="2:15" ht="12.75" customHeight="1" thickBot="1" x14ac:dyDescent="0.25">
      <c r="B17" s="29" t="s">
        <v>2260</v>
      </c>
      <c r="C17" s="14" t="s">
        <v>2261</v>
      </c>
      <c r="D17" s="21">
        <v>10</v>
      </c>
      <c r="E17" s="14" t="s">
        <v>95</v>
      </c>
      <c r="F17" s="14" t="s">
        <v>96</v>
      </c>
      <c r="G17" s="24">
        <v>0.34</v>
      </c>
      <c r="H17" s="14" t="s">
        <v>49</v>
      </c>
      <c r="I17" s="13">
        <v>4.9000000000000002E-2</v>
      </c>
      <c r="J17" s="13">
        <v>4.7600000000000003E-2</v>
      </c>
      <c r="K17" s="23">
        <v>80000000</v>
      </c>
      <c r="L17" s="23">
        <v>104.01739999999999</v>
      </c>
      <c r="M17" s="23">
        <v>83213.919999999998</v>
      </c>
      <c r="N17" s="13">
        <v>0.34085193258800001</v>
      </c>
      <c r="O17" s="13">
        <v>1.1090568985E-2</v>
      </c>
    </row>
    <row r="18" spans="2:15" ht="12.75" customHeight="1" thickBot="1" x14ac:dyDescent="0.25">
      <c r="B18" s="18" t="s">
        <v>2262</v>
      </c>
      <c r="C18" s="56" t="s">
        <v>2562</v>
      </c>
      <c r="D18" s="56" t="s">
        <v>2562</v>
      </c>
      <c r="E18" s="56" t="s">
        <v>2562</v>
      </c>
      <c r="F18" s="56" t="s">
        <v>2562</v>
      </c>
      <c r="G18" s="56" t="s">
        <v>2562</v>
      </c>
      <c r="H18" s="56" t="s">
        <v>2562</v>
      </c>
      <c r="I18" s="56" t="s">
        <v>2562</v>
      </c>
      <c r="J18" s="56" t="s">
        <v>2562</v>
      </c>
      <c r="K18" s="56" t="s">
        <v>2562</v>
      </c>
      <c r="L18" s="56" t="s">
        <v>2562</v>
      </c>
      <c r="M18" s="56" t="s">
        <v>2562</v>
      </c>
      <c r="N18" s="56" t="s">
        <v>2562</v>
      </c>
      <c r="O18" s="56" t="s">
        <v>2562</v>
      </c>
    </row>
    <row r="19" spans="2:15" ht="12.75" customHeight="1" thickBot="1" x14ac:dyDescent="0.25">
      <c r="B19" s="18" t="s">
        <v>2263</v>
      </c>
      <c r="C19" s="56" t="s">
        <v>2562</v>
      </c>
      <c r="D19" s="56" t="s">
        <v>2562</v>
      </c>
      <c r="E19" s="56" t="s">
        <v>2562</v>
      </c>
      <c r="F19" s="56" t="s">
        <v>2562</v>
      </c>
      <c r="G19" s="56" t="s">
        <v>2562</v>
      </c>
      <c r="H19" s="56" t="s">
        <v>2562</v>
      </c>
      <c r="I19" s="56" t="s">
        <v>2562</v>
      </c>
      <c r="J19" s="56" t="s">
        <v>2562</v>
      </c>
      <c r="K19" s="56" t="s">
        <v>2562</v>
      </c>
      <c r="L19" s="56" t="s">
        <v>2562</v>
      </c>
      <c r="M19" s="56" t="s">
        <v>2562</v>
      </c>
      <c r="N19" s="56" t="s">
        <v>2562</v>
      </c>
      <c r="O19" s="56" t="s">
        <v>2562</v>
      </c>
    </row>
    <row r="20" spans="2:15" ht="12.75" customHeight="1" thickBot="1" x14ac:dyDescent="0.25">
      <c r="B20" s="18" t="s">
        <v>2264</v>
      </c>
      <c r="C20" s="56" t="s">
        <v>2562</v>
      </c>
      <c r="D20" s="56" t="s">
        <v>2562</v>
      </c>
      <c r="E20" s="56" t="s">
        <v>2562</v>
      </c>
      <c r="F20" s="56" t="s">
        <v>2562</v>
      </c>
      <c r="G20" s="56" t="s">
        <v>2562</v>
      </c>
      <c r="H20" s="56" t="s">
        <v>2562</v>
      </c>
      <c r="I20" s="56" t="s">
        <v>2562</v>
      </c>
      <c r="J20" s="56" t="s">
        <v>2562</v>
      </c>
      <c r="K20" s="56" t="s">
        <v>2562</v>
      </c>
      <c r="L20" s="56" t="s">
        <v>2562</v>
      </c>
      <c r="M20" s="56" t="s">
        <v>2562</v>
      </c>
      <c r="N20" s="56" t="s">
        <v>2562</v>
      </c>
      <c r="O20" s="56" t="s">
        <v>2562</v>
      </c>
    </row>
    <row r="21" spans="2:15" ht="12.75" customHeight="1" thickBot="1" x14ac:dyDescent="0.25">
      <c r="B21" s="18" t="s">
        <v>2265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56" t="s">
        <v>2562</v>
      </c>
      <c r="J21" s="56" t="s">
        <v>2562</v>
      </c>
      <c r="K21" s="56" t="s">
        <v>2562</v>
      </c>
      <c r="L21" s="56" t="s">
        <v>2562</v>
      </c>
      <c r="M21" s="56" t="s">
        <v>2562</v>
      </c>
      <c r="N21" s="56" t="s">
        <v>2562</v>
      </c>
      <c r="O21" s="56" t="s">
        <v>2562</v>
      </c>
    </row>
    <row r="22" spans="2:15" ht="12.75" customHeight="1" thickBot="1" x14ac:dyDescent="0.25">
      <c r="B22" s="18" t="s">
        <v>2266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56" t="s">
        <v>2562</v>
      </c>
      <c r="H22" s="56" t="s">
        <v>2562</v>
      </c>
      <c r="I22" s="56" t="s">
        <v>2562</v>
      </c>
      <c r="J22" s="56" t="s">
        <v>2562</v>
      </c>
      <c r="K22" s="56" t="s">
        <v>2562</v>
      </c>
      <c r="L22" s="56" t="s">
        <v>2562</v>
      </c>
      <c r="M22" s="56" t="s">
        <v>2562</v>
      </c>
      <c r="N22" s="56" t="s">
        <v>2562</v>
      </c>
      <c r="O22" s="56" t="s">
        <v>2562</v>
      </c>
    </row>
    <row r="23" spans="2:15" ht="12.75" customHeight="1" x14ac:dyDescent="0.2">
      <c r="B23" s="57" t="s">
        <v>2562</v>
      </c>
      <c r="C23" s="57" t="s">
        <v>2562</v>
      </c>
      <c r="D23" s="57" t="s">
        <v>2562</v>
      </c>
      <c r="E23" s="57" t="s">
        <v>2562</v>
      </c>
      <c r="F23" s="57" t="s">
        <v>2562</v>
      </c>
      <c r="G23" s="57" t="s">
        <v>2562</v>
      </c>
      <c r="H23" s="57" t="s">
        <v>2562</v>
      </c>
      <c r="I23" s="57" t="s">
        <v>2562</v>
      </c>
      <c r="J23" s="57" t="s">
        <v>2562</v>
      </c>
      <c r="K23" s="57" t="s">
        <v>2562</v>
      </c>
      <c r="L23" s="57" t="s">
        <v>2562</v>
      </c>
      <c r="M23" s="57" t="s">
        <v>2562</v>
      </c>
      <c r="N23" s="57" t="s">
        <v>2562</v>
      </c>
      <c r="O23" s="57" t="s">
        <v>2562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39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12534</v>
      </c>
    </row>
    <row r="5" spans="2:10" ht="12.75" customHeight="1" x14ac:dyDescent="0.2"/>
    <row r="6" spans="2:10" ht="12.75" customHeight="1" thickBot="1" x14ac:dyDescent="0.25">
      <c r="B6" s="65" t="s">
        <v>2267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</row>
    <row r="7" spans="2:10" ht="12.75" customHeight="1" thickBot="1" x14ac:dyDescent="0.25">
      <c r="B7" s="58" t="s">
        <v>71</v>
      </c>
      <c r="C7" s="4" t="s">
        <v>2268</v>
      </c>
      <c r="D7" s="4" t="s">
        <v>2269</v>
      </c>
      <c r="E7" s="4" t="s">
        <v>2270</v>
      </c>
      <c r="F7" s="4" t="s">
        <v>76</v>
      </c>
      <c r="G7" s="4" t="s">
        <v>2271</v>
      </c>
      <c r="H7" s="4" t="s">
        <v>80</v>
      </c>
      <c r="I7" s="4" t="s">
        <v>226</v>
      </c>
      <c r="J7" s="61" t="s">
        <v>2272</v>
      </c>
    </row>
    <row r="8" spans="2:10" ht="12.75" customHeight="1" x14ac:dyDescent="0.2">
      <c r="B8" s="68" t="s">
        <v>2562</v>
      </c>
      <c r="C8" s="4" t="s">
        <v>144</v>
      </c>
      <c r="D8" s="54" t="s">
        <v>2562</v>
      </c>
      <c r="E8" s="4" t="s">
        <v>12</v>
      </c>
      <c r="F8" s="54" t="s">
        <v>2562</v>
      </c>
      <c r="G8" s="4" t="s">
        <v>11</v>
      </c>
      <c r="H8" s="4" t="s">
        <v>12</v>
      </c>
      <c r="I8" s="4" t="s">
        <v>12</v>
      </c>
      <c r="J8" s="61" t="s">
        <v>2273</v>
      </c>
    </row>
    <row r="9" spans="2:10" ht="12.75" customHeight="1" x14ac:dyDescent="0.2">
      <c r="B9" s="69" t="s">
        <v>2562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2" t="s">
        <v>87</v>
      </c>
    </row>
    <row r="10" spans="2:10" ht="12.75" customHeight="1" x14ac:dyDescent="0.2">
      <c r="B10" s="59" t="s">
        <v>2274</v>
      </c>
      <c r="C10" s="56" t="s">
        <v>2562</v>
      </c>
      <c r="D10" s="56" t="s">
        <v>2562</v>
      </c>
      <c r="E10" s="56" t="s">
        <v>2562</v>
      </c>
      <c r="F10" s="56" t="s">
        <v>2562</v>
      </c>
      <c r="G10" s="22">
        <v>172708.27794999999</v>
      </c>
      <c r="H10" s="20">
        <v>1</v>
      </c>
      <c r="I10" s="20">
        <v>2.3018180983E-2</v>
      </c>
      <c r="J10" s="70" t="s">
        <v>2562</v>
      </c>
    </row>
    <row r="11" spans="2:10" ht="12.75" customHeight="1" x14ac:dyDescent="0.2">
      <c r="B11" s="59" t="s">
        <v>2275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22">
        <v>129603.00447</v>
      </c>
      <c r="H11" s="20">
        <v>0.75041570681100001</v>
      </c>
      <c r="I11" s="20">
        <v>1.7273204552000002E-2</v>
      </c>
      <c r="J11" s="70" t="s">
        <v>2562</v>
      </c>
    </row>
    <row r="12" spans="2:10" ht="12.75" customHeight="1" x14ac:dyDescent="0.2">
      <c r="B12" s="59" t="s">
        <v>2276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22">
        <v>10029.47154</v>
      </c>
      <c r="H12" s="20">
        <v>5.8071747682999997E-2</v>
      </c>
      <c r="I12" s="20">
        <v>6.3808384699999996E-3</v>
      </c>
      <c r="J12" s="70" t="s">
        <v>2562</v>
      </c>
    </row>
    <row r="13" spans="2:10" ht="12.75" customHeight="1" x14ac:dyDescent="0.2">
      <c r="B13" s="60" t="s">
        <v>2277</v>
      </c>
      <c r="C13" s="27">
        <v>45201</v>
      </c>
      <c r="D13" s="14" t="s">
        <v>2278</v>
      </c>
      <c r="E13" s="13">
        <v>-1.3934E-2</v>
      </c>
      <c r="F13" s="14" t="s">
        <v>49</v>
      </c>
      <c r="G13" s="23">
        <v>10029.47154</v>
      </c>
      <c r="H13" s="13">
        <v>5.8071747682999997E-2</v>
      </c>
      <c r="I13" s="13">
        <v>1.336705998E-3</v>
      </c>
      <c r="J13" s="101" t="s">
        <v>2279</v>
      </c>
    </row>
    <row r="14" spans="2:10" ht="12.75" customHeight="1" x14ac:dyDescent="0.2">
      <c r="B14" s="59" t="s">
        <v>2280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22">
        <v>119573.53293</v>
      </c>
      <c r="H14" s="20">
        <v>0.69234395912699997</v>
      </c>
      <c r="I14" s="20">
        <v>1.6637342513E-2</v>
      </c>
      <c r="J14" s="70" t="s">
        <v>2562</v>
      </c>
    </row>
    <row r="15" spans="2:10" ht="12.75" customHeight="1" x14ac:dyDescent="0.2">
      <c r="B15" s="60" t="s">
        <v>2281</v>
      </c>
      <c r="C15" s="27">
        <v>45201</v>
      </c>
      <c r="D15" s="14" t="s">
        <v>2282</v>
      </c>
      <c r="E15" s="13">
        <v>-4.8036000000000002E-2</v>
      </c>
      <c r="F15" s="14" t="s">
        <v>49</v>
      </c>
      <c r="G15" s="23">
        <v>10215.30601</v>
      </c>
      <c r="H15" s="13">
        <v>5.9147749785000002E-2</v>
      </c>
      <c r="I15" s="13">
        <v>1.3614736089999999E-3</v>
      </c>
      <c r="J15" s="101" t="s">
        <v>2283</v>
      </c>
    </row>
    <row r="16" spans="2:10" ht="12.75" customHeight="1" x14ac:dyDescent="0.2">
      <c r="B16" s="60" t="s">
        <v>2284</v>
      </c>
      <c r="C16" s="27">
        <v>45153</v>
      </c>
      <c r="D16" s="14" t="s">
        <v>2282</v>
      </c>
      <c r="E16" s="13">
        <v>0</v>
      </c>
      <c r="F16" s="14" t="s">
        <v>49</v>
      </c>
      <c r="G16" s="23">
        <v>10929.29695</v>
      </c>
      <c r="H16" s="13">
        <v>6.3281836167000005E-2</v>
      </c>
      <c r="I16" s="13">
        <v>1.456632757E-3</v>
      </c>
      <c r="J16" s="101" t="s">
        <v>2285</v>
      </c>
    </row>
    <row r="17" spans="2:10" ht="12.75" customHeight="1" x14ac:dyDescent="0.2">
      <c r="B17" s="60" t="s">
        <v>2286</v>
      </c>
      <c r="C17" s="27">
        <v>45054</v>
      </c>
      <c r="D17" s="14" t="s">
        <v>2287</v>
      </c>
      <c r="E17" s="13">
        <v>0</v>
      </c>
      <c r="F17" s="14" t="s">
        <v>49</v>
      </c>
      <c r="G17" s="23">
        <v>20601.580849999998</v>
      </c>
      <c r="H17" s="13">
        <v>0.11928542797400001</v>
      </c>
      <c r="I17" s="13">
        <v>2.7457335690000001E-3</v>
      </c>
      <c r="J17" s="101" t="s">
        <v>2288</v>
      </c>
    </row>
    <row r="18" spans="2:10" ht="12.75" customHeight="1" x14ac:dyDescent="0.2">
      <c r="B18" s="60" t="s">
        <v>2289</v>
      </c>
      <c r="C18" s="27">
        <v>45069</v>
      </c>
      <c r="D18" s="14" t="s">
        <v>2282</v>
      </c>
      <c r="E18" s="13">
        <v>0</v>
      </c>
      <c r="F18" s="14" t="s">
        <v>49</v>
      </c>
      <c r="G18" s="23">
        <v>31232.873220000001</v>
      </c>
      <c r="H18" s="13">
        <v>0.18084178471699999</v>
      </c>
      <c r="I18" s="13">
        <v>4.1626489300000003E-3</v>
      </c>
      <c r="J18" s="101" t="s">
        <v>2290</v>
      </c>
    </row>
    <row r="19" spans="2:10" ht="12.75" customHeight="1" x14ac:dyDescent="0.2">
      <c r="B19" s="60" t="s">
        <v>2291</v>
      </c>
      <c r="C19" s="27">
        <v>45069</v>
      </c>
      <c r="D19" s="14" t="s">
        <v>2282</v>
      </c>
      <c r="E19" s="13">
        <v>0</v>
      </c>
      <c r="F19" s="14" t="s">
        <v>49</v>
      </c>
      <c r="G19" s="23">
        <v>6740.2124999999996</v>
      </c>
      <c r="H19" s="13">
        <v>3.9026574637000003E-2</v>
      </c>
      <c r="I19" s="13">
        <v>8.9832075799999998E-4</v>
      </c>
      <c r="J19" s="101" t="s">
        <v>2292</v>
      </c>
    </row>
    <row r="20" spans="2:10" ht="12.75" customHeight="1" x14ac:dyDescent="0.2">
      <c r="B20" s="60" t="s">
        <v>2293</v>
      </c>
      <c r="C20" s="27">
        <v>45054</v>
      </c>
      <c r="D20" s="14" t="s">
        <v>2282</v>
      </c>
      <c r="E20" s="13">
        <v>0</v>
      </c>
      <c r="F20" s="14" t="s">
        <v>49</v>
      </c>
      <c r="G20" s="23">
        <v>39854.263400000003</v>
      </c>
      <c r="H20" s="13">
        <v>0.230760585844</v>
      </c>
      <c r="I20" s="13">
        <v>5.3116889279999999E-3</v>
      </c>
      <c r="J20" s="101" t="s">
        <v>2294</v>
      </c>
    </row>
    <row r="21" spans="2:10" ht="12.75" customHeight="1" x14ac:dyDescent="0.2">
      <c r="B21" s="59" t="s">
        <v>2295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22">
        <v>43105.273480000003</v>
      </c>
      <c r="H21" s="20">
        <v>0.24958429318799999</v>
      </c>
      <c r="I21" s="20">
        <v>5.7449764310000002E-3</v>
      </c>
      <c r="J21" s="70" t="s">
        <v>2562</v>
      </c>
    </row>
    <row r="22" spans="2:10" ht="12.75" customHeight="1" x14ac:dyDescent="0.2">
      <c r="B22" s="59" t="s">
        <v>2296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22">
        <v>37846.753989999997</v>
      </c>
      <c r="H22" s="20">
        <v>0.219136884689</v>
      </c>
      <c r="I22" s="20">
        <v>6.3808384699999996E-3</v>
      </c>
      <c r="J22" s="70" t="s">
        <v>2562</v>
      </c>
    </row>
    <row r="23" spans="2:10" ht="12.75" customHeight="1" x14ac:dyDescent="0.2">
      <c r="B23" s="60" t="s">
        <v>2297</v>
      </c>
      <c r="C23" s="27">
        <v>45203</v>
      </c>
      <c r="D23" s="14" t="s">
        <v>2282</v>
      </c>
      <c r="E23" s="13">
        <v>0</v>
      </c>
      <c r="F23" s="14" t="s">
        <v>50</v>
      </c>
      <c r="G23" s="23">
        <v>2353.7223899999999</v>
      </c>
      <c r="H23" s="13">
        <v>1.3628312538999999E-2</v>
      </c>
      <c r="I23" s="13">
        <v>3.13698964E-4</v>
      </c>
      <c r="J23" s="101" t="s">
        <v>2298</v>
      </c>
    </row>
    <row r="24" spans="2:10" ht="12.75" customHeight="1" x14ac:dyDescent="0.2">
      <c r="B24" s="60" t="s">
        <v>2299</v>
      </c>
      <c r="C24" s="27">
        <v>45203</v>
      </c>
      <c r="D24" s="14" t="s">
        <v>2282</v>
      </c>
      <c r="E24" s="13">
        <v>0</v>
      </c>
      <c r="F24" s="14" t="s">
        <v>50</v>
      </c>
      <c r="G24" s="23">
        <v>1126.8636200000001</v>
      </c>
      <c r="H24" s="13">
        <v>6.5246647890000002E-3</v>
      </c>
      <c r="I24" s="13">
        <v>1.5018591400000001E-4</v>
      </c>
      <c r="J24" s="101" t="s">
        <v>2300</v>
      </c>
    </row>
    <row r="25" spans="2:10" ht="12.75" customHeight="1" x14ac:dyDescent="0.2">
      <c r="B25" s="60" t="s">
        <v>2301</v>
      </c>
      <c r="C25" s="27">
        <v>45274</v>
      </c>
      <c r="D25" s="14" t="s">
        <v>2302</v>
      </c>
      <c r="E25" s="13">
        <v>2.6074E-2</v>
      </c>
      <c r="F25" s="14" t="s">
        <v>50</v>
      </c>
      <c r="G25" s="23">
        <v>8840.3086199999998</v>
      </c>
      <c r="H25" s="13">
        <v>5.1186363068E-2</v>
      </c>
      <c r="I25" s="13">
        <v>1.178216968E-3</v>
      </c>
      <c r="J25" s="101" t="s">
        <v>2303</v>
      </c>
    </row>
    <row r="26" spans="2:10" ht="12.75" customHeight="1" x14ac:dyDescent="0.2">
      <c r="B26" s="60" t="s">
        <v>2304</v>
      </c>
      <c r="C26" s="27">
        <v>45161</v>
      </c>
      <c r="D26" s="14" t="s">
        <v>2278</v>
      </c>
      <c r="E26" s="13">
        <v>0</v>
      </c>
      <c r="F26" s="14" t="s">
        <v>52</v>
      </c>
      <c r="G26" s="23">
        <v>2185.04252</v>
      </c>
      <c r="H26" s="13">
        <v>1.2651637465000001E-2</v>
      </c>
      <c r="I26" s="13">
        <v>2.9121768000000002E-4</v>
      </c>
      <c r="J26" s="101" t="s">
        <v>2305</v>
      </c>
    </row>
    <row r="27" spans="2:10" ht="12.75" customHeight="1" x14ac:dyDescent="0.2">
      <c r="B27" s="60" t="s">
        <v>2306</v>
      </c>
      <c r="C27" s="27">
        <v>45274</v>
      </c>
      <c r="D27" s="14" t="s">
        <v>2302</v>
      </c>
      <c r="E27" s="13">
        <v>-4.2841999999999998E-2</v>
      </c>
      <c r="F27" s="14" t="s">
        <v>50</v>
      </c>
      <c r="G27" s="23">
        <v>2513.3442599999998</v>
      </c>
      <c r="H27" s="13">
        <v>1.4552540792E-2</v>
      </c>
      <c r="I27" s="13">
        <v>3.3497301700000001E-4</v>
      </c>
      <c r="J27" s="101" t="s">
        <v>2307</v>
      </c>
    </row>
    <row r="28" spans="2:10" ht="12.75" customHeight="1" x14ac:dyDescent="0.2">
      <c r="B28" s="60" t="s">
        <v>2308</v>
      </c>
      <c r="C28" s="27">
        <v>45274</v>
      </c>
      <c r="D28" s="14" t="s">
        <v>2302</v>
      </c>
      <c r="E28" s="13">
        <v>-1.5051E-2</v>
      </c>
      <c r="F28" s="14" t="s">
        <v>50</v>
      </c>
      <c r="G28" s="23">
        <v>3358.9220999999998</v>
      </c>
      <c r="H28" s="13">
        <v>1.9448529855E-2</v>
      </c>
      <c r="I28" s="13">
        <v>4.4766978000000001E-4</v>
      </c>
      <c r="J28" s="101" t="s">
        <v>2309</v>
      </c>
    </row>
    <row r="29" spans="2:10" ht="12.75" customHeight="1" x14ac:dyDescent="0.2">
      <c r="B29" s="60" t="s">
        <v>2310</v>
      </c>
      <c r="C29" s="27">
        <v>45274</v>
      </c>
      <c r="D29" s="14" t="s">
        <v>2302</v>
      </c>
      <c r="E29" s="13">
        <v>-4.3198E-2</v>
      </c>
      <c r="F29" s="14" t="s">
        <v>50</v>
      </c>
      <c r="G29" s="23">
        <v>2221.2564900000002</v>
      </c>
      <c r="H29" s="13">
        <v>1.2861320351000001E-2</v>
      </c>
      <c r="I29" s="13">
        <v>2.9604419899999999E-4</v>
      </c>
      <c r="J29" s="101" t="s">
        <v>2311</v>
      </c>
    </row>
    <row r="30" spans="2:10" ht="12.75" customHeight="1" x14ac:dyDescent="0.2">
      <c r="B30" s="60" t="s">
        <v>2312</v>
      </c>
      <c r="C30" s="27">
        <v>45274</v>
      </c>
      <c r="D30" s="14" t="s">
        <v>2302</v>
      </c>
      <c r="E30" s="13">
        <v>0.1368</v>
      </c>
      <c r="F30" s="14" t="s">
        <v>50</v>
      </c>
      <c r="G30" s="23">
        <v>1855.35059</v>
      </c>
      <c r="H30" s="13">
        <v>1.0742684786E-2</v>
      </c>
      <c r="I30" s="13">
        <v>2.4727706199999998E-4</v>
      </c>
      <c r="J30" s="101" t="s">
        <v>2313</v>
      </c>
    </row>
    <row r="31" spans="2:10" ht="12.75" customHeight="1" x14ac:dyDescent="0.2">
      <c r="B31" s="60" t="s">
        <v>2314</v>
      </c>
      <c r="C31" s="27">
        <v>45274</v>
      </c>
      <c r="D31" s="14" t="s">
        <v>2302</v>
      </c>
      <c r="E31" s="13">
        <v>4.2833000000000003E-2</v>
      </c>
      <c r="F31" s="14" t="s">
        <v>50</v>
      </c>
      <c r="G31" s="23">
        <v>1952.0398499999999</v>
      </c>
      <c r="H31" s="13">
        <v>1.1302526278E-2</v>
      </c>
      <c r="I31" s="13">
        <v>2.60163595E-4</v>
      </c>
      <c r="J31" s="101" t="s">
        <v>2313</v>
      </c>
    </row>
    <row r="32" spans="2:10" ht="12.75" customHeight="1" x14ac:dyDescent="0.2">
      <c r="B32" s="60" t="s">
        <v>2315</v>
      </c>
      <c r="C32" s="27">
        <v>45274</v>
      </c>
      <c r="D32" s="14" t="s">
        <v>2302</v>
      </c>
      <c r="E32" s="13">
        <v>-0.11873599999999999</v>
      </c>
      <c r="F32" s="14" t="s">
        <v>50</v>
      </c>
      <c r="G32" s="23">
        <v>6919.9162100000003</v>
      </c>
      <c r="H32" s="13">
        <v>4.0067078961000001E-2</v>
      </c>
      <c r="I32" s="13">
        <v>9.2227127499999999E-4</v>
      </c>
      <c r="J32" s="101" t="s">
        <v>2316</v>
      </c>
    </row>
    <row r="33" spans="2:10" ht="12.75" customHeight="1" x14ac:dyDescent="0.2">
      <c r="B33" s="60" t="s">
        <v>2317</v>
      </c>
      <c r="C33" s="27">
        <v>45279</v>
      </c>
      <c r="D33" s="14" t="s">
        <v>2318</v>
      </c>
      <c r="E33" s="13">
        <v>-5.3239999999999997E-3</v>
      </c>
      <c r="F33" s="14" t="s">
        <v>50</v>
      </c>
      <c r="G33" s="23">
        <v>4519.9873399999997</v>
      </c>
      <c r="H33" s="13">
        <v>2.6171225800999998E-2</v>
      </c>
      <c r="I33" s="13">
        <v>6.0241401199999996E-4</v>
      </c>
      <c r="J33" s="101" t="s">
        <v>2319</v>
      </c>
    </row>
    <row r="34" spans="2:10" ht="12.75" customHeight="1" x14ac:dyDescent="0.2">
      <c r="B34" s="59" t="s">
        <v>2320</v>
      </c>
      <c r="C34" s="56" t="s">
        <v>2562</v>
      </c>
      <c r="D34" s="56" t="s">
        <v>2562</v>
      </c>
      <c r="E34" s="56" t="s">
        <v>2562</v>
      </c>
      <c r="F34" s="56" t="s">
        <v>2562</v>
      </c>
      <c r="G34" s="22">
        <v>5258.5194899999997</v>
      </c>
      <c r="H34" s="20">
        <v>3.0447408499E-2</v>
      </c>
      <c r="I34" s="20">
        <v>1.6637342513E-2</v>
      </c>
      <c r="J34" s="70" t="s">
        <v>2562</v>
      </c>
    </row>
    <row r="35" spans="2:10" ht="12.75" customHeight="1" x14ac:dyDescent="0.2">
      <c r="B35" s="60" t="s">
        <v>2321</v>
      </c>
      <c r="C35" s="27">
        <v>45203</v>
      </c>
      <c r="D35" s="14" t="s">
        <v>2282</v>
      </c>
      <c r="E35" s="13">
        <v>0</v>
      </c>
      <c r="F35" s="14" t="s">
        <v>50</v>
      </c>
      <c r="G35" s="23">
        <v>2233.1076899999998</v>
      </c>
      <c r="H35" s="13">
        <v>1.2929940107E-2</v>
      </c>
      <c r="I35" s="13">
        <v>2.9762370100000002E-4</v>
      </c>
      <c r="J35" s="101" t="s">
        <v>2322</v>
      </c>
    </row>
    <row r="36" spans="2:10" ht="12.75" customHeight="1" x14ac:dyDescent="0.2">
      <c r="B36" s="60" t="s">
        <v>2323</v>
      </c>
      <c r="C36" s="27">
        <v>45203</v>
      </c>
      <c r="D36" s="14" t="s">
        <v>2282</v>
      </c>
      <c r="E36" s="13">
        <v>0</v>
      </c>
      <c r="F36" s="14" t="s">
        <v>50</v>
      </c>
      <c r="G36" s="23">
        <v>567.63723000000005</v>
      </c>
      <c r="H36" s="13">
        <v>3.2866822399999999E-3</v>
      </c>
      <c r="I36" s="13">
        <v>7.5653446657817803E-5</v>
      </c>
      <c r="J36" s="101" t="s">
        <v>2324</v>
      </c>
    </row>
    <row r="37" spans="2:10" ht="12.75" customHeight="1" thickBot="1" x14ac:dyDescent="0.25">
      <c r="B37" s="60" t="s">
        <v>2325</v>
      </c>
      <c r="C37" s="27">
        <v>45203</v>
      </c>
      <c r="D37" s="14" t="s">
        <v>2282</v>
      </c>
      <c r="E37" s="13">
        <v>0</v>
      </c>
      <c r="F37" s="14" t="s">
        <v>50</v>
      </c>
      <c r="G37" s="23">
        <v>1105.32699</v>
      </c>
      <c r="H37" s="13">
        <v>6.3999653229999997E-3</v>
      </c>
      <c r="I37" s="13">
        <v>1.4731556000000001E-4</v>
      </c>
      <c r="J37" s="101" t="s">
        <v>2326</v>
      </c>
    </row>
    <row r="38" spans="2:10" ht="12.75" customHeight="1" x14ac:dyDescent="0.2">
      <c r="B38" s="74" t="s">
        <v>2327</v>
      </c>
      <c r="C38" s="92">
        <v>45203</v>
      </c>
      <c r="D38" s="75" t="s">
        <v>2282</v>
      </c>
      <c r="E38" s="77">
        <v>8.6969999999999999E-3</v>
      </c>
      <c r="F38" s="75" t="s">
        <v>50</v>
      </c>
      <c r="G38" s="76">
        <v>1352.44758</v>
      </c>
      <c r="H38" s="77">
        <v>7.8308208270000002E-3</v>
      </c>
      <c r="I38" s="77">
        <v>1.8025125100000001E-4</v>
      </c>
      <c r="J38" s="102" t="s">
        <v>2328</v>
      </c>
    </row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>
      <selection activeCell="E46" sqref="E46"/>
    </sheetView>
  </sheetViews>
  <sheetFormatPr defaultRowHeight="12.75" customHeight="1" x14ac:dyDescent="0.2"/>
  <cols>
    <col min="2" max="2" width="37.85546875" bestFit="1" customWidth="1"/>
    <col min="3" max="3" width="3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12534</v>
      </c>
    </row>
    <row r="6" spans="2:11" ht="12.75" customHeight="1" x14ac:dyDescent="0.2">
      <c r="B6" s="47" t="s">
        <v>2329</v>
      </c>
      <c r="C6" s="48"/>
      <c r="D6" s="48"/>
      <c r="E6" s="48"/>
      <c r="F6" s="48"/>
      <c r="G6" s="48"/>
      <c r="H6" s="48"/>
      <c r="I6" s="48"/>
      <c r="J6" s="48"/>
      <c r="K6" s="49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225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226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2330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2331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2332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12534</v>
      </c>
    </row>
    <row r="6" spans="2:11" ht="12.75" customHeight="1" x14ac:dyDescent="0.2">
      <c r="B6" s="47" t="s">
        <v>2333</v>
      </c>
      <c r="C6" s="48"/>
      <c r="D6" s="48"/>
      <c r="E6" s="48"/>
      <c r="F6" s="48"/>
      <c r="G6" s="48"/>
      <c r="H6" s="48"/>
      <c r="I6" s="48"/>
      <c r="J6" s="48"/>
      <c r="K6" s="49"/>
    </row>
    <row r="7" spans="2:11" ht="12.75" customHeight="1" x14ac:dyDescent="0.2">
      <c r="B7" s="4" t="s">
        <v>71</v>
      </c>
      <c r="C7" s="4" t="s">
        <v>2334</v>
      </c>
      <c r="D7" s="4" t="s">
        <v>74</v>
      </c>
      <c r="E7" s="4" t="s">
        <v>75</v>
      </c>
      <c r="F7" s="4" t="s">
        <v>225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226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1" t="s">
        <v>2335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2" t="s">
        <v>2336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2337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39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12534</v>
      </c>
    </row>
    <row r="5" spans="2:4" ht="12.75" customHeight="1" x14ac:dyDescent="0.2"/>
    <row r="6" spans="2:4" ht="12.75" customHeight="1" thickBot="1" x14ac:dyDescent="0.25">
      <c r="B6" s="65" t="s">
        <v>2338</v>
      </c>
      <c r="C6" s="67" t="s">
        <v>2562</v>
      </c>
      <c r="D6" s="67" t="s">
        <v>2563</v>
      </c>
    </row>
    <row r="7" spans="2:4" ht="12.75" customHeight="1" thickBot="1" x14ac:dyDescent="0.25">
      <c r="B7" s="58" t="s">
        <v>71</v>
      </c>
      <c r="C7" s="4" t="s">
        <v>2339</v>
      </c>
      <c r="D7" s="61" t="s">
        <v>2340</v>
      </c>
    </row>
    <row r="8" spans="2:4" ht="12.75" customHeight="1" x14ac:dyDescent="0.2">
      <c r="B8" s="69" t="s">
        <v>2562</v>
      </c>
      <c r="C8" s="6" t="s">
        <v>11</v>
      </c>
      <c r="D8" s="62" t="s">
        <v>144</v>
      </c>
    </row>
    <row r="9" spans="2:4" ht="12.75" customHeight="1" x14ac:dyDescent="0.2">
      <c r="B9" s="69" t="s">
        <v>2562</v>
      </c>
      <c r="C9" s="6" t="s">
        <v>13</v>
      </c>
      <c r="D9" s="62" t="s">
        <v>14</v>
      </c>
    </row>
    <row r="10" spans="2:4" ht="12.75" customHeight="1" x14ac:dyDescent="0.2">
      <c r="B10" s="59" t="s">
        <v>2341</v>
      </c>
      <c r="C10" s="22">
        <v>566829.13661000005</v>
      </c>
      <c r="D10" s="70" t="s">
        <v>2562</v>
      </c>
    </row>
    <row r="11" spans="2:4" ht="12.75" customHeight="1" x14ac:dyDescent="0.2">
      <c r="B11" s="59" t="s">
        <v>2342</v>
      </c>
      <c r="C11" s="56" t="s">
        <v>2562</v>
      </c>
      <c r="D11" s="70" t="s">
        <v>2562</v>
      </c>
    </row>
    <row r="12" spans="2:4" ht="12.75" customHeight="1" x14ac:dyDescent="0.2">
      <c r="B12" s="59" t="s">
        <v>2343</v>
      </c>
      <c r="C12" s="22">
        <v>566829.13661000005</v>
      </c>
      <c r="D12" s="70" t="s">
        <v>2562</v>
      </c>
    </row>
    <row r="13" spans="2:4" ht="12.75" customHeight="1" x14ac:dyDescent="0.2">
      <c r="B13" s="60" t="s">
        <v>2344</v>
      </c>
      <c r="C13" s="23">
        <v>11302.312379999999</v>
      </c>
      <c r="D13" s="103">
        <v>45291</v>
      </c>
    </row>
    <row r="14" spans="2:4" ht="12.75" customHeight="1" x14ac:dyDescent="0.2">
      <c r="B14" s="60" t="s">
        <v>2345</v>
      </c>
      <c r="C14" s="23">
        <v>460.65107999999998</v>
      </c>
      <c r="D14" s="103">
        <v>45657</v>
      </c>
    </row>
    <row r="15" spans="2:4" ht="12.75" customHeight="1" x14ac:dyDescent="0.2">
      <c r="B15" s="60" t="s">
        <v>2346</v>
      </c>
      <c r="C15" s="23">
        <v>9901.3493899999994</v>
      </c>
      <c r="D15" s="70" t="s">
        <v>2562</v>
      </c>
    </row>
    <row r="16" spans="2:4" ht="12.75" customHeight="1" x14ac:dyDescent="0.2">
      <c r="B16" s="60" t="s">
        <v>2017</v>
      </c>
      <c r="C16" s="23">
        <v>3952.15906</v>
      </c>
      <c r="D16" s="103">
        <v>45291</v>
      </c>
    </row>
    <row r="17" spans="2:4" ht="12.75" customHeight="1" x14ac:dyDescent="0.2">
      <c r="B17" s="60" t="s">
        <v>2347</v>
      </c>
      <c r="C17" s="23">
        <v>1610.2487100000001</v>
      </c>
      <c r="D17" s="103">
        <v>45291</v>
      </c>
    </row>
    <row r="18" spans="2:4" ht="12.75" customHeight="1" x14ac:dyDescent="0.2">
      <c r="B18" s="60" t="s">
        <v>2348</v>
      </c>
      <c r="C18" s="23">
        <v>1610.2487100000001</v>
      </c>
      <c r="D18" s="103">
        <v>45291</v>
      </c>
    </row>
    <row r="19" spans="2:4" ht="12.75" customHeight="1" x14ac:dyDescent="0.2">
      <c r="B19" s="60" t="s">
        <v>2349</v>
      </c>
      <c r="C19" s="23">
        <v>3543.2639300000001</v>
      </c>
      <c r="D19" s="103">
        <v>46990</v>
      </c>
    </row>
    <row r="20" spans="2:4" ht="12.75" customHeight="1" x14ac:dyDescent="0.2">
      <c r="B20" s="60" t="s">
        <v>2350</v>
      </c>
      <c r="C20" s="23">
        <v>4198.9741800000002</v>
      </c>
      <c r="D20" s="103">
        <v>46990</v>
      </c>
    </row>
    <row r="21" spans="2:4" ht="12.75" customHeight="1" x14ac:dyDescent="0.2">
      <c r="B21" s="60" t="s">
        <v>2351</v>
      </c>
      <c r="C21" s="23">
        <v>575.62834999999995</v>
      </c>
      <c r="D21" s="103">
        <v>46624</v>
      </c>
    </row>
    <row r="22" spans="2:4" ht="12.75" customHeight="1" x14ac:dyDescent="0.2">
      <c r="B22" s="60" t="s">
        <v>2352</v>
      </c>
      <c r="C22" s="23">
        <v>3398.68806</v>
      </c>
      <c r="D22" s="103">
        <v>45291</v>
      </c>
    </row>
    <row r="23" spans="2:4" ht="12.75" customHeight="1" x14ac:dyDescent="0.2">
      <c r="B23" s="60" t="s">
        <v>2353</v>
      </c>
      <c r="C23" s="23">
        <v>3581.3004999999998</v>
      </c>
      <c r="D23" s="103">
        <v>45291</v>
      </c>
    </row>
    <row r="24" spans="2:4" ht="12.75" customHeight="1" x14ac:dyDescent="0.2">
      <c r="B24" s="60" t="s">
        <v>2354</v>
      </c>
      <c r="C24" s="23">
        <v>3212.1173199999998</v>
      </c>
      <c r="D24" s="103">
        <v>45291</v>
      </c>
    </row>
    <row r="25" spans="2:4" ht="12.75" customHeight="1" x14ac:dyDescent="0.2">
      <c r="B25" s="60" t="s">
        <v>2355</v>
      </c>
      <c r="C25" s="23">
        <v>8173.3805499999999</v>
      </c>
      <c r="D25" s="103">
        <v>45291</v>
      </c>
    </row>
    <row r="26" spans="2:4" ht="12.75" customHeight="1" x14ac:dyDescent="0.2">
      <c r="B26" s="60" t="s">
        <v>2356</v>
      </c>
      <c r="C26" s="23">
        <v>223.92549</v>
      </c>
      <c r="D26" s="70" t="s">
        <v>2562</v>
      </c>
    </row>
    <row r="27" spans="2:4" ht="12.75" customHeight="1" x14ac:dyDescent="0.2">
      <c r="B27" s="60" t="s">
        <v>2357</v>
      </c>
      <c r="C27" s="23">
        <v>2929.1488199999999</v>
      </c>
      <c r="D27" s="103">
        <v>45291</v>
      </c>
    </row>
    <row r="28" spans="2:4" ht="12.75" customHeight="1" x14ac:dyDescent="0.2">
      <c r="B28" s="60" t="s">
        <v>2358</v>
      </c>
      <c r="C28" s="23">
        <v>1396.395</v>
      </c>
      <c r="D28" s="103">
        <v>45940</v>
      </c>
    </row>
    <row r="29" spans="2:4" ht="12.75" customHeight="1" x14ac:dyDescent="0.2">
      <c r="B29" s="60" t="s">
        <v>2359</v>
      </c>
      <c r="C29" s="23">
        <v>24053.175899999998</v>
      </c>
      <c r="D29" s="103">
        <v>48434</v>
      </c>
    </row>
    <row r="30" spans="2:4" ht="12.75" customHeight="1" x14ac:dyDescent="0.2">
      <c r="B30" s="60" t="s">
        <v>2360</v>
      </c>
      <c r="C30" s="23">
        <v>16228.67229</v>
      </c>
      <c r="D30" s="103">
        <v>46934</v>
      </c>
    </row>
    <row r="31" spans="2:4" ht="12.75" customHeight="1" x14ac:dyDescent="0.2">
      <c r="B31" s="60" t="s">
        <v>2361</v>
      </c>
      <c r="C31" s="23">
        <v>22225.726439999999</v>
      </c>
      <c r="D31" s="103">
        <v>46934</v>
      </c>
    </row>
    <row r="32" spans="2:4" ht="12.75" customHeight="1" x14ac:dyDescent="0.2">
      <c r="B32" s="60" t="s">
        <v>2362</v>
      </c>
      <c r="C32" s="23">
        <v>13958.118130000001</v>
      </c>
      <c r="D32" s="103">
        <v>45291</v>
      </c>
    </row>
    <row r="33" spans="2:4" ht="12.75" customHeight="1" x14ac:dyDescent="0.2">
      <c r="B33" s="60" t="s">
        <v>2363</v>
      </c>
      <c r="C33" s="23">
        <v>15372.94169</v>
      </c>
      <c r="D33" s="103">
        <v>45291</v>
      </c>
    </row>
    <row r="34" spans="2:4" ht="12.75" customHeight="1" x14ac:dyDescent="0.2">
      <c r="B34" s="60" t="s">
        <v>2364</v>
      </c>
      <c r="C34" s="23">
        <v>5467.3069699999996</v>
      </c>
      <c r="D34" s="103">
        <v>45291</v>
      </c>
    </row>
    <row r="35" spans="2:4" ht="12.75" customHeight="1" x14ac:dyDescent="0.2">
      <c r="B35" s="60" t="s">
        <v>2365</v>
      </c>
      <c r="C35" s="23">
        <v>181.35</v>
      </c>
      <c r="D35" s="103">
        <v>45291</v>
      </c>
    </row>
    <row r="36" spans="2:4" ht="12.75" customHeight="1" x14ac:dyDescent="0.2">
      <c r="B36" s="60" t="s">
        <v>1950</v>
      </c>
      <c r="C36" s="23">
        <v>37.785580000000003</v>
      </c>
      <c r="D36" s="103">
        <v>45291</v>
      </c>
    </row>
    <row r="37" spans="2:4" ht="12.75" customHeight="1" x14ac:dyDescent="0.2">
      <c r="B37" s="60" t="s">
        <v>2366</v>
      </c>
      <c r="C37" s="23">
        <v>507.78</v>
      </c>
      <c r="D37" s="103">
        <v>50770</v>
      </c>
    </row>
    <row r="38" spans="2:4" ht="12.75" customHeight="1" x14ac:dyDescent="0.2">
      <c r="B38" s="60" t="s">
        <v>2367</v>
      </c>
      <c r="C38" s="23">
        <v>725.4</v>
      </c>
      <c r="D38" s="103">
        <v>45291</v>
      </c>
    </row>
    <row r="39" spans="2:4" ht="12.75" customHeight="1" x14ac:dyDescent="0.2">
      <c r="B39" s="60" t="s">
        <v>2368</v>
      </c>
      <c r="C39" s="23">
        <v>990.99390000000005</v>
      </c>
      <c r="D39" s="103">
        <v>45291</v>
      </c>
    </row>
    <row r="40" spans="2:4" ht="12.75" customHeight="1" x14ac:dyDescent="0.2">
      <c r="B40" s="60" t="s">
        <v>2369</v>
      </c>
      <c r="C40" s="23">
        <v>29256.82949</v>
      </c>
      <c r="D40" s="103">
        <v>45854</v>
      </c>
    </row>
    <row r="41" spans="2:4" ht="12.75" customHeight="1" x14ac:dyDescent="0.2">
      <c r="B41" s="60" t="s">
        <v>2370</v>
      </c>
      <c r="C41" s="23">
        <v>3291.0691999999999</v>
      </c>
      <c r="D41" s="103">
        <v>46990</v>
      </c>
    </row>
    <row r="42" spans="2:4" x14ac:dyDescent="0.2">
      <c r="B42" s="60" t="s">
        <v>2371</v>
      </c>
      <c r="C42" s="23">
        <v>11221.938469999999</v>
      </c>
      <c r="D42" s="103">
        <v>46203</v>
      </c>
    </row>
    <row r="43" spans="2:4" x14ac:dyDescent="0.2">
      <c r="B43" s="60" t="s">
        <v>2372</v>
      </c>
      <c r="C43" s="23">
        <v>941.85391000000004</v>
      </c>
      <c r="D43" s="103">
        <v>47467</v>
      </c>
    </row>
    <row r="44" spans="2:4" x14ac:dyDescent="0.2">
      <c r="B44" s="60" t="s">
        <v>2373</v>
      </c>
      <c r="C44" s="23">
        <v>10240.07696</v>
      </c>
      <c r="D44" s="103">
        <v>48845</v>
      </c>
    </row>
    <row r="45" spans="2:4" x14ac:dyDescent="0.2">
      <c r="B45" s="60" t="s">
        <v>2374</v>
      </c>
      <c r="C45" s="23">
        <v>2028.85312</v>
      </c>
      <c r="D45" s="103">
        <v>45291</v>
      </c>
    </row>
    <row r="46" spans="2:4" x14ac:dyDescent="0.2">
      <c r="B46" s="60" t="s">
        <v>2508</v>
      </c>
      <c r="C46" s="23">
        <v>2722.6250399999999</v>
      </c>
      <c r="D46" s="103">
        <v>45718</v>
      </c>
    </row>
    <row r="47" spans="2:4" x14ac:dyDescent="0.2">
      <c r="B47" s="60" t="s">
        <v>2375</v>
      </c>
      <c r="C47" s="23">
        <v>15605.09496</v>
      </c>
      <c r="D47" s="103">
        <v>46234</v>
      </c>
    </row>
    <row r="48" spans="2:4" x14ac:dyDescent="0.2">
      <c r="B48" s="60" t="s">
        <v>2376</v>
      </c>
      <c r="C48" s="23">
        <v>11378.011909999999</v>
      </c>
      <c r="D48" s="103">
        <v>46430</v>
      </c>
    </row>
    <row r="49" spans="2:4" x14ac:dyDescent="0.2">
      <c r="B49" s="60" t="s">
        <v>2377</v>
      </c>
      <c r="C49" s="23">
        <v>168.65549999999999</v>
      </c>
      <c r="D49" s="70" t="s">
        <v>2562</v>
      </c>
    </row>
    <row r="50" spans="2:4" x14ac:dyDescent="0.2">
      <c r="B50" s="60" t="s">
        <v>2378</v>
      </c>
      <c r="C50" s="23">
        <v>12107.232669999999</v>
      </c>
      <c r="D50" s="103">
        <v>46243</v>
      </c>
    </row>
    <row r="51" spans="2:4" x14ac:dyDescent="0.2">
      <c r="B51" s="60" t="s">
        <v>2379</v>
      </c>
      <c r="C51" s="23">
        <v>22885.75938</v>
      </c>
      <c r="D51" s="103">
        <v>46029</v>
      </c>
    </row>
    <row r="52" spans="2:4" x14ac:dyDescent="0.2">
      <c r="B52" s="60" t="s">
        <v>2380</v>
      </c>
      <c r="C52" s="23">
        <v>1285.5127</v>
      </c>
      <c r="D52" s="103">
        <v>45291</v>
      </c>
    </row>
    <row r="53" spans="2:4" x14ac:dyDescent="0.2">
      <c r="B53" s="60" t="s">
        <v>2381</v>
      </c>
      <c r="C53" s="23">
        <v>49546.115080000003</v>
      </c>
      <c r="D53" s="103">
        <v>45747</v>
      </c>
    </row>
    <row r="54" spans="2:4" x14ac:dyDescent="0.2">
      <c r="B54" s="60" t="s">
        <v>2382</v>
      </c>
      <c r="C54" s="23">
        <v>978.95865000000003</v>
      </c>
      <c r="D54" s="103">
        <v>47945</v>
      </c>
    </row>
    <row r="55" spans="2:4" x14ac:dyDescent="0.2">
      <c r="B55" s="60" t="s">
        <v>2383</v>
      </c>
      <c r="C55" s="23">
        <v>16503.839790000002</v>
      </c>
      <c r="D55" s="103">
        <v>46310</v>
      </c>
    </row>
    <row r="56" spans="2:4" x14ac:dyDescent="0.2">
      <c r="B56" s="60" t="s">
        <v>2384</v>
      </c>
      <c r="C56" s="23">
        <v>1014.24359</v>
      </c>
      <c r="D56" s="103">
        <v>45291</v>
      </c>
    </row>
    <row r="57" spans="2:4" x14ac:dyDescent="0.2">
      <c r="B57" s="60" t="s">
        <v>2385</v>
      </c>
      <c r="C57" s="23">
        <v>353.83859999999999</v>
      </c>
      <c r="D57" s="103">
        <v>45291</v>
      </c>
    </row>
    <row r="58" spans="2:4" x14ac:dyDescent="0.2">
      <c r="B58" s="60" t="s">
        <v>2386</v>
      </c>
      <c r="C58" s="23">
        <v>2045.9999800000001</v>
      </c>
      <c r="D58" s="103">
        <v>45291</v>
      </c>
    </row>
    <row r="59" spans="2:4" x14ac:dyDescent="0.2">
      <c r="B59" s="60" t="s">
        <v>1923</v>
      </c>
      <c r="C59" s="23">
        <v>1063.92</v>
      </c>
      <c r="D59" s="103">
        <v>45291</v>
      </c>
    </row>
    <row r="60" spans="2:4" x14ac:dyDescent="0.2">
      <c r="B60" s="60" t="s">
        <v>2387</v>
      </c>
      <c r="C60" s="23">
        <v>7207.31167</v>
      </c>
      <c r="D60" s="103">
        <v>46990</v>
      </c>
    </row>
    <row r="61" spans="2:4" x14ac:dyDescent="0.2">
      <c r="B61" s="60" t="s">
        <v>2388</v>
      </c>
      <c r="C61" s="23">
        <v>1477.66768</v>
      </c>
      <c r="D61" s="103">
        <v>46112</v>
      </c>
    </row>
    <row r="62" spans="2:4" x14ac:dyDescent="0.2">
      <c r="B62" s="60" t="s">
        <v>2389</v>
      </c>
      <c r="C62" s="23">
        <v>21036.13524</v>
      </c>
      <c r="D62" s="103">
        <v>45939</v>
      </c>
    </row>
    <row r="63" spans="2:4" x14ac:dyDescent="0.2">
      <c r="B63" s="60" t="s">
        <v>2390</v>
      </c>
      <c r="C63" s="23">
        <v>88.41104</v>
      </c>
      <c r="D63" s="103">
        <v>45635</v>
      </c>
    </row>
    <row r="64" spans="2:4" x14ac:dyDescent="0.2">
      <c r="B64" s="60" t="s">
        <v>2391</v>
      </c>
      <c r="C64" s="23">
        <v>1584.97803</v>
      </c>
      <c r="D64" s="103">
        <v>46491</v>
      </c>
    </row>
    <row r="65" spans="2:4" x14ac:dyDescent="0.2">
      <c r="B65" s="60" t="s">
        <v>2392</v>
      </c>
      <c r="C65" s="23">
        <v>673.94880000000001</v>
      </c>
      <c r="D65" s="103">
        <v>47067</v>
      </c>
    </row>
    <row r="66" spans="2:4" x14ac:dyDescent="0.2">
      <c r="B66" s="60" t="s">
        <v>2393</v>
      </c>
      <c r="C66" s="23">
        <v>1181.25</v>
      </c>
      <c r="D66" s="70" t="s">
        <v>2562</v>
      </c>
    </row>
    <row r="67" spans="2:4" x14ac:dyDescent="0.2">
      <c r="B67" s="60" t="s">
        <v>2394</v>
      </c>
      <c r="C67" s="23">
        <v>3520</v>
      </c>
      <c r="D67" s="70" t="s">
        <v>2562</v>
      </c>
    </row>
    <row r="68" spans="2:4" x14ac:dyDescent="0.2">
      <c r="B68" s="60" t="s">
        <v>2395</v>
      </c>
      <c r="C68" s="23">
        <v>4062.24</v>
      </c>
      <c r="D68" s="103">
        <v>46023</v>
      </c>
    </row>
    <row r="69" spans="2:4" x14ac:dyDescent="0.2">
      <c r="B69" s="60" t="s">
        <v>2396</v>
      </c>
      <c r="C69" s="23">
        <v>2170.8286899999998</v>
      </c>
      <c r="D69" s="103">
        <v>45291</v>
      </c>
    </row>
    <row r="70" spans="2:4" x14ac:dyDescent="0.2">
      <c r="B70" s="60" t="s">
        <v>2073</v>
      </c>
      <c r="C70" s="23">
        <v>3828.7627499999999</v>
      </c>
      <c r="D70" s="103">
        <v>47291</v>
      </c>
    </row>
    <row r="71" spans="2:4" x14ac:dyDescent="0.2">
      <c r="B71" s="60" t="s">
        <v>2397</v>
      </c>
      <c r="C71" s="23">
        <v>8286.3169799999996</v>
      </c>
      <c r="D71" s="103">
        <v>45958</v>
      </c>
    </row>
    <row r="72" spans="2:4" x14ac:dyDescent="0.2">
      <c r="B72" s="60" t="s">
        <v>2398</v>
      </c>
      <c r="C72" s="23">
        <v>4051.9997699999999</v>
      </c>
      <c r="D72" s="103">
        <v>45958</v>
      </c>
    </row>
    <row r="73" spans="2:4" x14ac:dyDescent="0.2">
      <c r="B73" s="60" t="s">
        <v>2399</v>
      </c>
      <c r="C73" s="23">
        <v>11650.23119</v>
      </c>
      <c r="D73" s="70" t="s">
        <v>2562</v>
      </c>
    </row>
    <row r="74" spans="2:4" x14ac:dyDescent="0.2">
      <c r="B74" s="60" t="s">
        <v>2400</v>
      </c>
      <c r="C74" s="23">
        <v>18462.91416</v>
      </c>
      <c r="D74" s="103">
        <v>46624</v>
      </c>
    </row>
    <row r="75" spans="2:4" x14ac:dyDescent="0.2">
      <c r="B75" s="60" t="s">
        <v>2401</v>
      </c>
      <c r="C75" s="23">
        <v>14398.20117</v>
      </c>
      <c r="D75" s="103">
        <v>47158</v>
      </c>
    </row>
    <row r="76" spans="2:4" x14ac:dyDescent="0.2">
      <c r="B76" s="60" t="s">
        <v>1980</v>
      </c>
      <c r="C76" s="23">
        <v>2583.3307500000001</v>
      </c>
      <c r="D76" s="103">
        <v>45291</v>
      </c>
    </row>
    <row r="77" spans="2:4" x14ac:dyDescent="0.2">
      <c r="B77" s="60" t="s">
        <v>2402</v>
      </c>
      <c r="C77" s="23">
        <v>4654.1377899999998</v>
      </c>
      <c r="D77" s="103">
        <v>45291</v>
      </c>
    </row>
    <row r="78" spans="2:4" x14ac:dyDescent="0.2">
      <c r="B78" s="60" t="s">
        <v>2459</v>
      </c>
      <c r="C78" s="23">
        <v>28325.924200000001</v>
      </c>
      <c r="D78" s="103">
        <v>47559</v>
      </c>
    </row>
    <row r="79" spans="2:4" x14ac:dyDescent="0.2">
      <c r="B79" s="60" t="s">
        <v>2441</v>
      </c>
      <c r="C79" s="23">
        <v>1274.3532399999999</v>
      </c>
      <c r="D79" s="103">
        <v>47269</v>
      </c>
    </row>
    <row r="80" spans="2:4" x14ac:dyDescent="0.2">
      <c r="B80" s="60" t="s">
        <v>2460</v>
      </c>
      <c r="C80" s="23">
        <v>20615.122240000001</v>
      </c>
      <c r="D80" s="103">
        <v>45840</v>
      </c>
    </row>
    <row r="81" spans="2:4" x14ac:dyDescent="0.2">
      <c r="B81" s="60" t="s">
        <v>2483</v>
      </c>
      <c r="C81" s="23">
        <v>4629.3364300000003</v>
      </c>
      <c r="D81" s="103">
        <v>46478</v>
      </c>
    </row>
    <row r="82" spans="2:4" x14ac:dyDescent="0.2">
      <c r="B82" s="60" t="s">
        <v>2447</v>
      </c>
      <c r="C82" s="23">
        <v>13818.56098</v>
      </c>
      <c r="D82" s="103">
        <v>46568</v>
      </c>
    </row>
    <row r="83" spans="2:4" x14ac:dyDescent="0.2">
      <c r="B83" s="60" t="s">
        <v>2461</v>
      </c>
      <c r="C83" s="23">
        <v>10890.471970000001</v>
      </c>
      <c r="D83" s="103">
        <v>47186</v>
      </c>
    </row>
    <row r="84" spans="2:4" x14ac:dyDescent="0.2">
      <c r="B84" s="60" t="s">
        <v>2528</v>
      </c>
      <c r="C84" s="23">
        <v>432.39756999999997</v>
      </c>
      <c r="D84" s="103">
        <v>45836</v>
      </c>
    </row>
    <row r="85" spans="2:4" x14ac:dyDescent="0.2">
      <c r="B85" s="60" t="s">
        <v>1946</v>
      </c>
      <c r="C85" s="23">
        <v>10576.253049999999</v>
      </c>
      <c r="D85" s="103">
        <v>48343</v>
      </c>
    </row>
    <row r="86" spans="2:4" x14ac:dyDescent="0.2">
      <c r="B86" s="60" t="s">
        <v>2403</v>
      </c>
      <c r="C86" s="23">
        <v>620.04849999999999</v>
      </c>
      <c r="D86" s="103">
        <v>45291</v>
      </c>
    </row>
    <row r="87" spans="2:4" ht="13.5" thickBot="1" x14ac:dyDescent="0.25">
      <c r="B87" s="60" t="s">
        <v>2404</v>
      </c>
      <c r="C87" s="23">
        <v>4549.54691</v>
      </c>
      <c r="D87" s="103">
        <v>45291</v>
      </c>
    </row>
    <row r="88" spans="2:4" x14ac:dyDescent="0.2">
      <c r="B88" s="74" t="s">
        <v>2405</v>
      </c>
      <c r="C88" s="76">
        <v>5718.9843799999999</v>
      </c>
      <c r="D88" s="104">
        <v>45291</v>
      </c>
    </row>
    <row r="89" spans="2:4" ht="12.75" hidden="1" customHeight="1" x14ac:dyDescent="0.2"/>
    <row r="90" spans="2:4" ht="12.75" hidden="1" customHeight="1" x14ac:dyDescent="0.2"/>
    <row r="91" spans="2:4" ht="12.75" hidden="1" customHeight="1" x14ac:dyDescent="0.2"/>
    <row r="92" spans="2:4" ht="12.75" hidden="1" customHeight="1" x14ac:dyDescent="0.2"/>
    <row r="93" spans="2:4" ht="12.75" hidden="1" customHeight="1" x14ac:dyDescent="0.2"/>
    <row r="94" spans="2:4" ht="12.75" hidden="1" customHeight="1" x14ac:dyDescent="0.2"/>
    <row r="95" spans="2:4" ht="12.75" hidden="1" customHeight="1" x14ac:dyDescent="0.2"/>
    <row r="96" spans="2:4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12534</v>
      </c>
    </row>
    <row r="6" spans="2:16" ht="12.75" customHeight="1" x14ac:dyDescent="0.2">
      <c r="B6" s="47" t="s">
        <v>2406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9"/>
    </row>
    <row r="7" spans="2:16" ht="12.75" customHeight="1" x14ac:dyDescent="0.2">
      <c r="B7" s="53" t="s">
        <v>2407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</row>
    <row r="8" spans="2:16" ht="12.75" customHeight="1" x14ac:dyDescent="0.2">
      <c r="B8" s="4" t="s">
        <v>71</v>
      </c>
      <c r="C8" s="4" t="s">
        <v>72</v>
      </c>
      <c r="D8" s="4" t="s">
        <v>224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2408</v>
      </c>
      <c r="L8" s="4" t="s">
        <v>139</v>
      </c>
      <c r="M8" s="4" t="s">
        <v>2409</v>
      </c>
      <c r="N8" s="4" t="s">
        <v>142</v>
      </c>
      <c r="O8" s="4" t="s">
        <v>80</v>
      </c>
      <c r="P8" s="4" t="s">
        <v>226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2410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2411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2412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2413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2414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2415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2416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2417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12534</v>
      </c>
    </row>
    <row r="6" spans="2:16" ht="12.75" customHeight="1" x14ac:dyDescent="0.2">
      <c r="B6" s="47" t="s">
        <v>2418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9"/>
    </row>
    <row r="7" spans="2:16" ht="12.75" customHeight="1" x14ac:dyDescent="0.2">
      <c r="B7" s="53" t="s">
        <v>2419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</row>
    <row r="8" spans="2:16" ht="12.75" customHeight="1" x14ac:dyDescent="0.2">
      <c r="B8" s="4" t="s">
        <v>71</v>
      </c>
      <c r="C8" s="4" t="s">
        <v>72</v>
      </c>
      <c r="D8" s="4" t="s">
        <v>224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2408</v>
      </c>
      <c r="L8" s="4" t="s">
        <v>139</v>
      </c>
      <c r="M8" s="4" t="s">
        <v>2409</v>
      </c>
      <c r="N8" s="4" t="s">
        <v>142</v>
      </c>
      <c r="O8" s="4" t="s">
        <v>80</v>
      </c>
      <c r="P8" s="4" t="s">
        <v>226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2421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2422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2423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2424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2425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2426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2427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3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12534</v>
      </c>
    </row>
    <row r="5" spans="2:18" ht="12.75" customHeight="1" x14ac:dyDescent="0.2"/>
    <row r="6" spans="2:18" ht="12.75" customHeight="1" thickBot="1" x14ac:dyDescent="0.25">
      <c r="B6" s="65" t="s">
        <v>134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</row>
    <row r="7" spans="2:18" ht="12.75" customHeight="1" thickBot="1" x14ac:dyDescent="0.25">
      <c r="B7" s="73" t="s">
        <v>135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</row>
    <row r="8" spans="2:18" ht="12.75" customHeight="1" thickBot="1" x14ac:dyDescent="0.25">
      <c r="B8" s="58" t="s">
        <v>71</v>
      </c>
      <c r="C8" s="4" t="s">
        <v>72</v>
      </c>
      <c r="D8" s="4" t="s">
        <v>136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78</v>
      </c>
      <c r="L8" s="4" t="s">
        <v>139</v>
      </c>
      <c r="M8" s="4" t="s">
        <v>140</v>
      </c>
      <c r="N8" s="4" t="s">
        <v>141</v>
      </c>
      <c r="O8" s="4" t="s">
        <v>79</v>
      </c>
      <c r="P8" s="4" t="s">
        <v>142</v>
      </c>
      <c r="Q8" s="4" t="s">
        <v>80</v>
      </c>
      <c r="R8" s="61" t="s">
        <v>143</v>
      </c>
    </row>
    <row r="9" spans="2:18" ht="12.75" customHeight="1" thickBot="1" x14ac:dyDescent="0.25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144</v>
      </c>
      <c r="H9" s="6" t="s">
        <v>145</v>
      </c>
      <c r="I9" s="55" t="s">
        <v>2562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11</v>
      </c>
      <c r="P9" s="6" t="s">
        <v>12</v>
      </c>
      <c r="Q9" s="6" t="s">
        <v>12</v>
      </c>
      <c r="R9" s="62" t="s">
        <v>12</v>
      </c>
    </row>
    <row r="10" spans="2:18" ht="12.75" customHeight="1" thickBot="1" x14ac:dyDescent="0.25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2" t="s">
        <v>153</v>
      </c>
    </row>
    <row r="11" spans="2:18" ht="12.75" customHeight="1" thickBot="1" x14ac:dyDescent="0.25">
      <c r="B11" s="59" t="s">
        <v>154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22">
        <v>1.1080834015350001</v>
      </c>
      <c r="I11" s="56" t="s">
        <v>2562</v>
      </c>
      <c r="J11" s="56" t="s">
        <v>2562</v>
      </c>
      <c r="K11" s="56" t="s">
        <v>2562</v>
      </c>
      <c r="L11" s="56" t="s">
        <v>2562</v>
      </c>
      <c r="M11" s="56" t="s">
        <v>2562</v>
      </c>
      <c r="N11" s="56" t="s">
        <v>2562</v>
      </c>
      <c r="O11" s="22">
        <v>1563986.4191000001</v>
      </c>
      <c r="P11" s="56" t="s">
        <v>2562</v>
      </c>
      <c r="Q11" s="20">
        <v>1</v>
      </c>
      <c r="R11" s="63">
        <v>0.20844468417000001</v>
      </c>
    </row>
    <row r="12" spans="2:18" ht="12.75" customHeight="1" thickBot="1" x14ac:dyDescent="0.25">
      <c r="B12" s="59" t="s">
        <v>155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22">
        <v>1.313398081811</v>
      </c>
      <c r="I12" s="56" t="s">
        <v>2562</v>
      </c>
      <c r="J12" s="56" t="s">
        <v>2562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22">
        <v>1279338.1710999999</v>
      </c>
      <c r="P12" s="56" t="s">
        <v>2562</v>
      </c>
      <c r="Q12" s="20">
        <v>0.81799826103100004</v>
      </c>
      <c r="R12" s="63">
        <v>0.17050738917200001</v>
      </c>
    </row>
    <row r="13" spans="2:18" ht="12.75" customHeight="1" thickBot="1" x14ac:dyDescent="0.25">
      <c r="B13" s="59" t="s">
        <v>156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22">
        <v>2.0340501209120001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22">
        <v>675419.81145000004</v>
      </c>
      <c r="P13" s="56" t="s">
        <v>2562</v>
      </c>
      <c r="Q13" s="20">
        <v>0.43185784940400002</v>
      </c>
      <c r="R13" s="63">
        <v>9.0018473025000004E-2</v>
      </c>
    </row>
    <row r="14" spans="2:18" ht="12.75" customHeight="1" thickBot="1" x14ac:dyDescent="0.25">
      <c r="B14" s="59" t="s">
        <v>157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22">
        <v>2.0340501209120001</v>
      </c>
      <c r="I14" s="56" t="s">
        <v>2562</v>
      </c>
      <c r="J14" s="56" t="s">
        <v>2562</v>
      </c>
      <c r="K14" s="56" t="s">
        <v>2562</v>
      </c>
      <c r="L14" s="56" t="s">
        <v>2562</v>
      </c>
      <c r="M14" s="56" t="s">
        <v>2562</v>
      </c>
      <c r="N14" s="56" t="s">
        <v>2562</v>
      </c>
      <c r="O14" s="22">
        <v>675419.81145000004</v>
      </c>
      <c r="P14" s="56" t="s">
        <v>2562</v>
      </c>
      <c r="Q14" s="20">
        <v>0.43185784940400002</v>
      </c>
      <c r="R14" s="63">
        <v>9.0018473025000004E-2</v>
      </c>
    </row>
    <row r="15" spans="2:18" ht="12.75" customHeight="1" thickBot="1" x14ac:dyDescent="0.25">
      <c r="B15" s="60" t="s">
        <v>158</v>
      </c>
      <c r="C15" s="14" t="s">
        <v>159</v>
      </c>
      <c r="D15" s="14" t="s">
        <v>160</v>
      </c>
      <c r="E15" s="14" t="s">
        <v>161</v>
      </c>
      <c r="F15" s="14" t="s">
        <v>162</v>
      </c>
      <c r="G15" s="56" t="s">
        <v>2562</v>
      </c>
      <c r="H15" s="23">
        <v>0.57999999999999996</v>
      </c>
      <c r="I15" s="14" t="s">
        <v>49</v>
      </c>
      <c r="J15" s="13">
        <v>0.04</v>
      </c>
      <c r="K15" s="13">
        <v>8.0999999999999996E-3</v>
      </c>
      <c r="L15" s="23">
        <v>2676118</v>
      </c>
      <c r="M15" s="23">
        <v>142.53</v>
      </c>
      <c r="N15" s="23">
        <v>0</v>
      </c>
      <c r="O15" s="23">
        <v>3814.27099</v>
      </c>
      <c r="P15" s="13">
        <v>3.0573572899999997E-4</v>
      </c>
      <c r="Q15" s="13">
        <v>2.43881337E-3</v>
      </c>
      <c r="R15" s="64">
        <v>5.0835768199999996E-4</v>
      </c>
    </row>
    <row r="16" spans="2:18" ht="12.75" customHeight="1" thickBot="1" x14ac:dyDescent="0.25">
      <c r="B16" s="60" t="s">
        <v>163</v>
      </c>
      <c r="C16" s="14" t="s">
        <v>164</v>
      </c>
      <c r="D16" s="14" t="s">
        <v>160</v>
      </c>
      <c r="E16" s="14" t="s">
        <v>161</v>
      </c>
      <c r="F16" s="14" t="s">
        <v>162</v>
      </c>
      <c r="G16" s="56" t="s">
        <v>2562</v>
      </c>
      <c r="H16" s="23">
        <v>5.34</v>
      </c>
      <c r="I16" s="14" t="s">
        <v>49</v>
      </c>
      <c r="J16" s="13">
        <v>5.0000000000000001E-3</v>
      </c>
      <c r="K16" s="13">
        <v>1.26E-2</v>
      </c>
      <c r="L16" s="23">
        <v>221726174</v>
      </c>
      <c r="M16" s="23">
        <v>107.42</v>
      </c>
      <c r="N16" s="23">
        <v>0</v>
      </c>
      <c r="O16" s="23">
        <v>238178.25610999999</v>
      </c>
      <c r="P16" s="13">
        <v>1.0908743536E-2</v>
      </c>
      <c r="Q16" s="13">
        <v>0.15228920993200001</v>
      </c>
      <c r="R16" s="64">
        <v>3.1743876267000003E-2</v>
      </c>
    </row>
    <row r="17" spans="2:18" ht="12.75" customHeight="1" thickBot="1" x14ac:dyDescent="0.25">
      <c r="B17" s="60" t="s">
        <v>165</v>
      </c>
      <c r="C17" s="14" t="s">
        <v>166</v>
      </c>
      <c r="D17" s="14" t="s">
        <v>160</v>
      </c>
      <c r="E17" s="14" t="s">
        <v>161</v>
      </c>
      <c r="F17" s="14" t="s">
        <v>162</v>
      </c>
      <c r="G17" s="56" t="s">
        <v>2562</v>
      </c>
      <c r="H17" s="23">
        <v>3.37</v>
      </c>
      <c r="I17" s="14" t="s">
        <v>49</v>
      </c>
      <c r="J17" s="13">
        <v>7.4999999999999997E-3</v>
      </c>
      <c r="K17" s="13">
        <v>1.1599999999999999E-2</v>
      </c>
      <c r="L17" s="23">
        <v>96412648</v>
      </c>
      <c r="M17" s="23">
        <v>111.6</v>
      </c>
      <c r="N17" s="23">
        <v>0</v>
      </c>
      <c r="O17" s="23">
        <v>107596.51517</v>
      </c>
      <c r="P17" s="13">
        <v>4.6043777580000002E-3</v>
      </c>
      <c r="Q17" s="13">
        <v>6.8796323199999995E-2</v>
      </c>
      <c r="R17" s="64">
        <v>1.4340227860999999E-2</v>
      </c>
    </row>
    <row r="18" spans="2:18" ht="12.75" customHeight="1" thickBot="1" x14ac:dyDescent="0.25">
      <c r="B18" s="60" t="s">
        <v>167</v>
      </c>
      <c r="C18" s="14" t="s">
        <v>168</v>
      </c>
      <c r="D18" s="14" t="s">
        <v>160</v>
      </c>
      <c r="E18" s="14" t="s">
        <v>161</v>
      </c>
      <c r="F18" s="14" t="s">
        <v>162</v>
      </c>
      <c r="G18" s="56" t="s">
        <v>2562</v>
      </c>
      <c r="H18" s="23">
        <v>1.83</v>
      </c>
      <c r="I18" s="14" t="s">
        <v>49</v>
      </c>
      <c r="J18" s="13">
        <v>7.4999999999999997E-3</v>
      </c>
      <c r="K18" s="13">
        <v>1.2500000000000001E-2</v>
      </c>
      <c r="L18" s="23">
        <v>124715084</v>
      </c>
      <c r="M18" s="23">
        <v>111.09</v>
      </c>
      <c r="N18" s="23">
        <v>0</v>
      </c>
      <c r="O18" s="23">
        <v>138545.98681999999</v>
      </c>
      <c r="P18" s="13">
        <v>5.7465165170000002E-3</v>
      </c>
      <c r="Q18" s="13">
        <v>8.8585159772999994E-2</v>
      </c>
      <c r="R18" s="64">
        <v>1.8465105650999999E-2</v>
      </c>
    </row>
    <row r="19" spans="2:18" ht="12.75" customHeight="1" thickBot="1" x14ac:dyDescent="0.25">
      <c r="B19" s="60" t="s">
        <v>169</v>
      </c>
      <c r="C19" s="14" t="s">
        <v>170</v>
      </c>
      <c r="D19" s="14" t="s">
        <v>160</v>
      </c>
      <c r="E19" s="14" t="s">
        <v>161</v>
      </c>
      <c r="F19" s="14" t="s">
        <v>162</v>
      </c>
      <c r="G19" s="56" t="s">
        <v>2562</v>
      </c>
      <c r="H19" s="23">
        <v>2.58</v>
      </c>
      <c r="I19" s="14" t="s">
        <v>49</v>
      </c>
      <c r="J19" s="13">
        <v>1E-3</v>
      </c>
      <c r="K19" s="13">
        <v>1.1299999999999999E-2</v>
      </c>
      <c r="L19" s="23">
        <v>10082768</v>
      </c>
      <c r="M19" s="23">
        <v>108.67</v>
      </c>
      <c r="N19" s="23">
        <v>0</v>
      </c>
      <c r="O19" s="23">
        <v>10956.94399</v>
      </c>
      <c r="P19" s="13">
        <v>5.0239095799999999E-4</v>
      </c>
      <c r="Q19" s="13">
        <v>7.0057794970000004E-3</v>
      </c>
      <c r="R19" s="64">
        <v>1.460317494E-3</v>
      </c>
    </row>
    <row r="20" spans="2:18" ht="12.75" customHeight="1" thickBot="1" x14ac:dyDescent="0.25">
      <c r="B20" s="60" t="s">
        <v>171</v>
      </c>
      <c r="C20" s="14" t="s">
        <v>172</v>
      </c>
      <c r="D20" s="14" t="s">
        <v>160</v>
      </c>
      <c r="E20" s="14" t="s">
        <v>161</v>
      </c>
      <c r="F20" s="14" t="s">
        <v>162</v>
      </c>
      <c r="G20" s="56" t="s">
        <v>2562</v>
      </c>
      <c r="H20" s="23">
        <v>4.7300000000000004</v>
      </c>
      <c r="I20" s="14" t="s">
        <v>49</v>
      </c>
      <c r="J20" s="13">
        <v>1.0999999999999999E-2</v>
      </c>
      <c r="K20" s="13">
        <v>1.21E-2</v>
      </c>
      <c r="L20" s="23">
        <v>3870000</v>
      </c>
      <c r="M20" s="23">
        <v>100.55</v>
      </c>
      <c r="N20" s="23">
        <v>0</v>
      </c>
      <c r="O20" s="23">
        <v>3891.2849999999999</v>
      </c>
      <c r="P20" s="13">
        <v>5.6929002399999998E-4</v>
      </c>
      <c r="Q20" s="13">
        <v>2.4880554920000001E-3</v>
      </c>
      <c r="R20" s="64">
        <v>5.1862194099999996E-4</v>
      </c>
    </row>
    <row r="21" spans="2:18" ht="12.75" customHeight="1" thickBot="1" x14ac:dyDescent="0.25">
      <c r="B21" s="60" t="s">
        <v>173</v>
      </c>
      <c r="C21" s="14" t="s">
        <v>174</v>
      </c>
      <c r="D21" s="14" t="s">
        <v>160</v>
      </c>
      <c r="E21" s="14" t="s">
        <v>161</v>
      </c>
      <c r="F21" s="14" t="s">
        <v>162</v>
      </c>
      <c r="G21" s="56" t="s">
        <v>2562</v>
      </c>
      <c r="H21" s="23">
        <v>7.89</v>
      </c>
      <c r="I21" s="14" t="s">
        <v>49</v>
      </c>
      <c r="J21" s="13">
        <v>1E-3</v>
      </c>
      <c r="K21" s="13">
        <v>1.46E-2</v>
      </c>
      <c r="L21" s="23">
        <v>171920791</v>
      </c>
      <c r="M21" s="23">
        <v>100.3</v>
      </c>
      <c r="N21" s="23">
        <v>0</v>
      </c>
      <c r="O21" s="23">
        <v>172436.55337000001</v>
      </c>
      <c r="P21" s="13">
        <v>6.663448043E-3</v>
      </c>
      <c r="Q21" s="13">
        <v>0.110254508136</v>
      </c>
      <c r="R21" s="64">
        <v>2.2981966126000002E-2</v>
      </c>
    </row>
    <row r="22" spans="2:18" ht="12.75" customHeight="1" thickBot="1" x14ac:dyDescent="0.25">
      <c r="B22" s="59" t="s">
        <v>175</v>
      </c>
      <c r="C22" s="56" t="s">
        <v>2562</v>
      </c>
      <c r="D22" s="56" t="s">
        <v>2562</v>
      </c>
      <c r="E22" s="56" t="s">
        <v>2562</v>
      </c>
      <c r="F22" s="56" t="s">
        <v>2562</v>
      </c>
      <c r="G22" s="56" t="s">
        <v>2562</v>
      </c>
      <c r="H22" s="22">
        <v>0.59383515919100005</v>
      </c>
      <c r="I22" s="56" t="s">
        <v>2562</v>
      </c>
      <c r="J22" s="56" t="s">
        <v>2562</v>
      </c>
      <c r="K22" s="56" t="s">
        <v>2562</v>
      </c>
      <c r="L22" s="56" t="s">
        <v>2562</v>
      </c>
      <c r="M22" s="56" t="s">
        <v>2562</v>
      </c>
      <c r="N22" s="56" t="s">
        <v>2562</v>
      </c>
      <c r="O22" s="22">
        <v>603918.35965</v>
      </c>
      <c r="P22" s="56" t="s">
        <v>2562</v>
      </c>
      <c r="Q22" s="20">
        <v>0.38614041162599999</v>
      </c>
      <c r="R22" s="63">
        <v>8.0488916147000003E-2</v>
      </c>
    </row>
    <row r="23" spans="2:18" ht="12.75" customHeight="1" thickBot="1" x14ac:dyDescent="0.25">
      <c r="B23" s="59" t="s">
        <v>176</v>
      </c>
      <c r="C23" s="56" t="s">
        <v>2562</v>
      </c>
      <c r="D23" s="56" t="s">
        <v>2562</v>
      </c>
      <c r="E23" s="56" t="s">
        <v>2562</v>
      </c>
      <c r="F23" s="56" t="s">
        <v>2562</v>
      </c>
      <c r="G23" s="56" t="s">
        <v>2562</v>
      </c>
      <c r="H23" s="22">
        <v>9.7520247509999998E-3</v>
      </c>
      <c r="I23" s="56" t="s">
        <v>2562</v>
      </c>
      <c r="J23" s="56" t="s">
        <v>2562</v>
      </c>
      <c r="K23" s="56" t="s">
        <v>2562</v>
      </c>
      <c r="L23" s="56" t="s">
        <v>2562</v>
      </c>
      <c r="M23" s="56" t="s">
        <v>2562</v>
      </c>
      <c r="N23" s="56" t="s">
        <v>2562</v>
      </c>
      <c r="O23" s="22">
        <v>408130.51006</v>
      </c>
      <c r="P23" s="56" t="s">
        <v>2562</v>
      </c>
      <c r="Q23" s="20">
        <v>0.26095527753600001</v>
      </c>
      <c r="R23" s="63">
        <v>5.4394740407999999E-2</v>
      </c>
    </row>
    <row r="24" spans="2:18" ht="12.75" customHeight="1" thickBot="1" x14ac:dyDescent="0.25">
      <c r="B24" s="60" t="s">
        <v>177</v>
      </c>
      <c r="C24" s="14" t="s">
        <v>178</v>
      </c>
      <c r="D24" s="14" t="s">
        <v>160</v>
      </c>
      <c r="E24" s="14" t="s">
        <v>161</v>
      </c>
      <c r="F24" s="14" t="s">
        <v>162</v>
      </c>
      <c r="G24" s="56" t="s">
        <v>2562</v>
      </c>
      <c r="H24" s="23">
        <v>0.01</v>
      </c>
      <c r="I24" s="14" t="s">
        <v>49</v>
      </c>
      <c r="J24" s="13">
        <v>0</v>
      </c>
      <c r="K24" s="13">
        <v>3.7199999999999997E-2</v>
      </c>
      <c r="L24" s="23">
        <v>326359709</v>
      </c>
      <c r="M24" s="23">
        <v>99.98</v>
      </c>
      <c r="N24" s="23">
        <v>0</v>
      </c>
      <c r="O24" s="23">
        <v>326294.43706000003</v>
      </c>
      <c r="P24" s="13">
        <v>6.2761482500000004E-3</v>
      </c>
      <c r="Q24" s="13">
        <v>0.20862996831300001</v>
      </c>
      <c r="R24" s="64">
        <v>4.3487807853E-2</v>
      </c>
    </row>
    <row r="25" spans="2:18" ht="12.75" customHeight="1" thickBot="1" x14ac:dyDescent="0.25">
      <c r="B25" s="60" t="s">
        <v>179</v>
      </c>
      <c r="C25" s="14" t="s">
        <v>180</v>
      </c>
      <c r="D25" s="14" t="s">
        <v>160</v>
      </c>
      <c r="E25" s="14" t="s">
        <v>161</v>
      </c>
      <c r="F25" s="14" t="s">
        <v>162</v>
      </c>
      <c r="G25" s="56" t="s">
        <v>2562</v>
      </c>
      <c r="H25" s="23">
        <v>0.1</v>
      </c>
      <c r="I25" s="14" t="s">
        <v>49</v>
      </c>
      <c r="J25" s="13">
        <v>0</v>
      </c>
      <c r="K25" s="13">
        <v>4.5499999999999999E-2</v>
      </c>
      <c r="L25" s="23">
        <v>82206000</v>
      </c>
      <c r="M25" s="23">
        <v>99.55</v>
      </c>
      <c r="N25" s="23">
        <v>0</v>
      </c>
      <c r="O25" s="23">
        <v>81836.073000000004</v>
      </c>
      <c r="P25" s="13">
        <v>1.64412E-3</v>
      </c>
      <c r="Q25" s="13">
        <v>5.2325309223000001E-2</v>
      </c>
      <c r="R25" s="64">
        <v>1.0906932555E-2</v>
      </c>
    </row>
    <row r="26" spans="2:18" ht="12.75" customHeight="1" thickBot="1" x14ac:dyDescent="0.25">
      <c r="B26" s="59" t="s">
        <v>181</v>
      </c>
      <c r="C26" s="56" t="s">
        <v>2562</v>
      </c>
      <c r="D26" s="56" t="s">
        <v>2562</v>
      </c>
      <c r="E26" s="56" t="s">
        <v>2562</v>
      </c>
      <c r="F26" s="56" t="s">
        <v>2562</v>
      </c>
      <c r="G26" s="56" t="s">
        <v>2562</v>
      </c>
      <c r="H26" s="22">
        <v>1.8536817094389999</v>
      </c>
      <c r="I26" s="56" t="s">
        <v>2562</v>
      </c>
      <c r="J26" s="56" t="s">
        <v>2562</v>
      </c>
      <c r="K26" s="56" t="s">
        <v>2562</v>
      </c>
      <c r="L26" s="56" t="s">
        <v>2562</v>
      </c>
      <c r="M26" s="56" t="s">
        <v>2562</v>
      </c>
      <c r="N26" s="56" t="s">
        <v>2562</v>
      </c>
      <c r="O26" s="22">
        <v>158476.00920999999</v>
      </c>
      <c r="P26" s="56" t="s">
        <v>2562</v>
      </c>
      <c r="Q26" s="20">
        <v>0.10132825149499999</v>
      </c>
      <c r="R26" s="63">
        <v>2.1121335380000002E-2</v>
      </c>
    </row>
    <row r="27" spans="2:18" ht="12.75" customHeight="1" thickBot="1" x14ac:dyDescent="0.25">
      <c r="B27" s="60" t="s">
        <v>182</v>
      </c>
      <c r="C27" s="14" t="s">
        <v>183</v>
      </c>
      <c r="D27" s="14" t="s">
        <v>160</v>
      </c>
      <c r="E27" s="14" t="s">
        <v>161</v>
      </c>
      <c r="F27" s="14" t="s">
        <v>162</v>
      </c>
      <c r="G27" s="56" t="s">
        <v>2562</v>
      </c>
      <c r="H27" s="23">
        <v>4.67</v>
      </c>
      <c r="I27" s="14" t="s">
        <v>49</v>
      </c>
      <c r="J27" s="13">
        <v>3.7499999999999999E-2</v>
      </c>
      <c r="K27" s="13">
        <v>3.7100000000000001E-2</v>
      </c>
      <c r="L27" s="23">
        <v>75960700</v>
      </c>
      <c r="M27" s="23">
        <v>102.8</v>
      </c>
      <c r="N27" s="23">
        <v>0</v>
      </c>
      <c r="O27" s="23">
        <v>78087.599600000001</v>
      </c>
      <c r="P27" s="13">
        <v>5.9314722919999998E-3</v>
      </c>
      <c r="Q27" s="13">
        <v>4.9928566287999999E-2</v>
      </c>
      <c r="R27" s="64">
        <v>1.0407344230999999E-2</v>
      </c>
    </row>
    <row r="28" spans="2:18" ht="12.75" customHeight="1" thickBot="1" x14ac:dyDescent="0.25">
      <c r="B28" s="60" t="s">
        <v>184</v>
      </c>
      <c r="C28" s="14" t="s">
        <v>185</v>
      </c>
      <c r="D28" s="14" t="s">
        <v>160</v>
      </c>
      <c r="E28" s="14" t="s">
        <v>161</v>
      </c>
      <c r="F28" s="14" t="s">
        <v>162</v>
      </c>
      <c r="G28" s="56" t="s">
        <v>2562</v>
      </c>
      <c r="H28" s="23">
        <v>6.02</v>
      </c>
      <c r="I28" s="14" t="s">
        <v>49</v>
      </c>
      <c r="J28" s="13">
        <v>0.01</v>
      </c>
      <c r="K28" s="13">
        <v>3.8100000000000002E-2</v>
      </c>
      <c r="L28" s="23">
        <v>10880000</v>
      </c>
      <c r="M28" s="23">
        <v>85.38</v>
      </c>
      <c r="N28" s="23">
        <v>0</v>
      </c>
      <c r="O28" s="23">
        <v>9289.3439999999991</v>
      </c>
      <c r="P28" s="13">
        <v>2.8817030899999999E-4</v>
      </c>
      <c r="Q28" s="13">
        <v>5.9395298359999999E-3</v>
      </c>
      <c r="R28" s="64">
        <v>1.23806342E-3</v>
      </c>
    </row>
    <row r="29" spans="2:18" ht="12.75" customHeight="1" thickBot="1" x14ac:dyDescent="0.25">
      <c r="B29" s="60" t="s">
        <v>186</v>
      </c>
      <c r="C29" s="14" t="s">
        <v>187</v>
      </c>
      <c r="D29" s="14" t="s">
        <v>160</v>
      </c>
      <c r="E29" s="14" t="s">
        <v>161</v>
      </c>
      <c r="F29" s="14" t="s">
        <v>162</v>
      </c>
      <c r="G29" s="56" t="s">
        <v>2562</v>
      </c>
      <c r="H29" s="23">
        <v>11.85</v>
      </c>
      <c r="I29" s="14" t="s">
        <v>49</v>
      </c>
      <c r="J29" s="13">
        <v>1.4999999999999999E-2</v>
      </c>
      <c r="K29" s="13">
        <v>4.3299999999999998E-2</v>
      </c>
      <c r="L29" s="23">
        <v>3500000</v>
      </c>
      <c r="M29" s="23">
        <v>72.52</v>
      </c>
      <c r="N29" s="23">
        <v>0</v>
      </c>
      <c r="O29" s="23">
        <v>2538.1999999999998</v>
      </c>
      <c r="P29" s="13">
        <v>1.3838283000000001E-4</v>
      </c>
      <c r="Q29" s="13">
        <v>1.6229041170000001E-3</v>
      </c>
      <c r="R29" s="64">
        <v>3.38285736E-4</v>
      </c>
    </row>
    <row r="30" spans="2:18" ht="12.75" customHeight="1" thickBot="1" x14ac:dyDescent="0.25">
      <c r="B30" s="60" t="s">
        <v>188</v>
      </c>
      <c r="C30" s="14" t="s">
        <v>189</v>
      </c>
      <c r="D30" s="14" t="s">
        <v>160</v>
      </c>
      <c r="E30" s="14" t="s">
        <v>161</v>
      </c>
      <c r="F30" s="14" t="s">
        <v>162</v>
      </c>
      <c r="G30" s="56" t="s">
        <v>2562</v>
      </c>
      <c r="H30" s="23">
        <v>4.5199999999999996</v>
      </c>
      <c r="I30" s="14" t="s">
        <v>49</v>
      </c>
      <c r="J30" s="13">
        <v>2.2499999999999999E-2</v>
      </c>
      <c r="K30" s="13">
        <v>3.6700000000000003E-2</v>
      </c>
      <c r="L30" s="23">
        <v>47816200</v>
      </c>
      <c r="M30" s="23">
        <v>94.49</v>
      </c>
      <c r="N30" s="23">
        <v>0</v>
      </c>
      <c r="O30" s="23">
        <v>45181.52738</v>
      </c>
      <c r="P30" s="13">
        <v>1.7677282190000001E-3</v>
      </c>
      <c r="Q30" s="13">
        <v>2.8888695469000001E-2</v>
      </c>
      <c r="R30" s="64">
        <v>6.0216950030000001E-3</v>
      </c>
    </row>
    <row r="31" spans="2:18" ht="12.75" customHeight="1" thickBot="1" x14ac:dyDescent="0.25">
      <c r="B31" s="60" t="s">
        <v>190</v>
      </c>
      <c r="C31" s="14" t="s">
        <v>191</v>
      </c>
      <c r="D31" s="14" t="s">
        <v>160</v>
      </c>
      <c r="E31" s="14" t="s">
        <v>161</v>
      </c>
      <c r="F31" s="14" t="s">
        <v>162</v>
      </c>
      <c r="G31" s="56" t="s">
        <v>2562</v>
      </c>
      <c r="H31" s="23">
        <v>3.13</v>
      </c>
      <c r="I31" s="14" t="s">
        <v>49</v>
      </c>
      <c r="J31" s="13">
        <v>0.02</v>
      </c>
      <c r="K31" s="13">
        <v>3.6499999999999998E-2</v>
      </c>
      <c r="L31" s="23">
        <v>24214747</v>
      </c>
      <c r="M31" s="23">
        <v>96.55</v>
      </c>
      <c r="N31" s="23">
        <v>0</v>
      </c>
      <c r="O31" s="23">
        <v>23379.338230000001</v>
      </c>
      <c r="P31" s="13">
        <v>9.6669229600000002E-4</v>
      </c>
      <c r="Q31" s="13">
        <v>1.4948555783E-2</v>
      </c>
      <c r="R31" s="64">
        <v>3.115946989E-3</v>
      </c>
    </row>
    <row r="32" spans="2:18" ht="12.75" customHeight="1" thickBot="1" x14ac:dyDescent="0.25">
      <c r="B32" s="59" t="s">
        <v>192</v>
      </c>
      <c r="C32" s="56" t="s">
        <v>2562</v>
      </c>
      <c r="D32" s="56" t="s">
        <v>2562</v>
      </c>
      <c r="E32" s="56" t="s">
        <v>2562</v>
      </c>
      <c r="F32" s="56" t="s">
        <v>2562</v>
      </c>
      <c r="G32" s="56" t="s">
        <v>2562</v>
      </c>
      <c r="H32" s="22">
        <v>3.938155004095</v>
      </c>
      <c r="I32" s="56" t="s">
        <v>2562</v>
      </c>
      <c r="J32" s="56" t="s">
        <v>2562</v>
      </c>
      <c r="K32" s="56" t="s">
        <v>2562</v>
      </c>
      <c r="L32" s="56" t="s">
        <v>2562</v>
      </c>
      <c r="M32" s="56" t="s">
        <v>2562</v>
      </c>
      <c r="N32" s="56" t="s">
        <v>2562</v>
      </c>
      <c r="O32" s="22">
        <v>37311.840380000001</v>
      </c>
      <c r="P32" s="56" t="s">
        <v>2562</v>
      </c>
      <c r="Q32" s="20">
        <v>2.3856882594000001E-2</v>
      </c>
      <c r="R32" s="63">
        <v>4.9728403569999999E-3</v>
      </c>
    </row>
    <row r="33" spans="2:18" ht="12.75" customHeight="1" thickBot="1" x14ac:dyDescent="0.25">
      <c r="B33" s="60" t="s">
        <v>193</v>
      </c>
      <c r="C33" s="14" t="s">
        <v>194</v>
      </c>
      <c r="D33" s="14" t="s">
        <v>160</v>
      </c>
      <c r="E33" s="14" t="s">
        <v>161</v>
      </c>
      <c r="F33" s="14" t="s">
        <v>162</v>
      </c>
      <c r="G33" s="56" t="s">
        <v>2562</v>
      </c>
      <c r="H33" s="23">
        <v>6.02</v>
      </c>
      <c r="I33" s="14" t="s">
        <v>49</v>
      </c>
      <c r="J33" s="13">
        <v>4.1519E-2</v>
      </c>
      <c r="K33" s="13">
        <v>4.8099999999999997E-2</v>
      </c>
      <c r="L33" s="23">
        <v>38729334</v>
      </c>
      <c r="M33" s="23">
        <v>96.34</v>
      </c>
      <c r="N33" s="23">
        <v>0</v>
      </c>
      <c r="O33" s="23">
        <v>37311.840380000001</v>
      </c>
      <c r="P33" s="13">
        <v>1.4028688409999999E-3</v>
      </c>
      <c r="Q33" s="13">
        <v>2.3856882594000001E-2</v>
      </c>
      <c r="R33" s="64">
        <v>4.9728403569999999E-3</v>
      </c>
    </row>
    <row r="34" spans="2:18" ht="12.75" customHeight="1" thickBot="1" x14ac:dyDescent="0.25">
      <c r="B34" s="59" t="s">
        <v>195</v>
      </c>
      <c r="C34" s="56" t="s">
        <v>2562</v>
      </c>
      <c r="D34" s="56" t="s">
        <v>2562</v>
      </c>
      <c r="E34" s="56" t="s">
        <v>2562</v>
      </c>
      <c r="F34" s="56" t="s">
        <v>2562</v>
      </c>
      <c r="G34" s="56" t="s">
        <v>2562</v>
      </c>
      <c r="H34" s="56" t="s">
        <v>2562</v>
      </c>
      <c r="I34" s="56" t="s">
        <v>2562</v>
      </c>
      <c r="J34" s="56" t="s">
        <v>2562</v>
      </c>
      <c r="K34" s="56" t="s">
        <v>2562</v>
      </c>
      <c r="L34" s="56" t="s">
        <v>2562</v>
      </c>
      <c r="M34" s="56" t="s">
        <v>2562</v>
      </c>
      <c r="N34" s="56" t="s">
        <v>2562</v>
      </c>
      <c r="O34" s="56" t="s">
        <v>2562</v>
      </c>
      <c r="P34" s="56" t="s">
        <v>2562</v>
      </c>
      <c r="Q34" s="56" t="s">
        <v>2562</v>
      </c>
      <c r="R34" s="70" t="s">
        <v>2562</v>
      </c>
    </row>
    <row r="35" spans="2:18" ht="12.75" customHeight="1" thickBot="1" x14ac:dyDescent="0.25">
      <c r="B35" s="59" t="s">
        <v>196</v>
      </c>
      <c r="C35" s="56" t="s">
        <v>2562</v>
      </c>
      <c r="D35" s="56" t="s">
        <v>2562</v>
      </c>
      <c r="E35" s="56" t="s">
        <v>2562</v>
      </c>
      <c r="F35" s="56" t="s">
        <v>2562</v>
      </c>
      <c r="G35" s="56" t="s">
        <v>2562</v>
      </c>
      <c r="H35" s="22">
        <v>0.259609503302</v>
      </c>
      <c r="I35" s="56" t="s">
        <v>2562</v>
      </c>
      <c r="J35" s="56" t="s">
        <v>2562</v>
      </c>
      <c r="K35" s="56" t="s">
        <v>2562</v>
      </c>
      <c r="L35" s="56" t="s">
        <v>2562</v>
      </c>
      <c r="M35" s="56" t="s">
        <v>2562</v>
      </c>
      <c r="N35" s="56" t="s">
        <v>2562</v>
      </c>
      <c r="O35" s="22">
        <v>284648.24800000002</v>
      </c>
      <c r="P35" s="56" t="s">
        <v>2562</v>
      </c>
      <c r="Q35" s="20">
        <v>0.18200173896800001</v>
      </c>
      <c r="R35" s="63">
        <v>3.7937294997E-2</v>
      </c>
    </row>
    <row r="36" spans="2:18" ht="12.75" customHeight="1" thickBot="1" x14ac:dyDescent="0.25">
      <c r="B36" s="59" t="s">
        <v>197</v>
      </c>
      <c r="C36" s="56" t="s">
        <v>2562</v>
      </c>
      <c r="D36" s="56" t="s">
        <v>2562</v>
      </c>
      <c r="E36" s="56" t="s">
        <v>2562</v>
      </c>
      <c r="F36" s="56" t="s">
        <v>2562</v>
      </c>
      <c r="G36" s="56" t="s">
        <v>2562</v>
      </c>
      <c r="H36" s="22">
        <v>2.7610152285899998</v>
      </c>
      <c r="I36" s="56" t="s">
        <v>2562</v>
      </c>
      <c r="J36" s="56" t="s">
        <v>2562</v>
      </c>
      <c r="K36" s="56" t="s">
        <v>2562</v>
      </c>
      <c r="L36" s="56" t="s">
        <v>2562</v>
      </c>
      <c r="M36" s="56" t="s">
        <v>2562</v>
      </c>
      <c r="N36" s="56" t="s">
        <v>2562</v>
      </c>
      <c r="O36" s="22">
        <v>5130.0853800000004</v>
      </c>
      <c r="P36" s="56" t="s">
        <v>2562</v>
      </c>
      <c r="Q36" s="20">
        <v>3.2801342240000001E-3</v>
      </c>
      <c r="R36" s="63">
        <v>6.8372654199999995E-4</v>
      </c>
    </row>
    <row r="37" spans="2:18" ht="12.75" customHeight="1" thickBot="1" x14ac:dyDescent="0.25">
      <c r="B37" s="60" t="s">
        <v>198</v>
      </c>
      <c r="C37" s="14" t="s">
        <v>199</v>
      </c>
      <c r="D37" s="14" t="s">
        <v>200</v>
      </c>
      <c r="E37" s="14" t="s">
        <v>201</v>
      </c>
      <c r="F37" s="14" t="s">
        <v>202</v>
      </c>
      <c r="G37" s="56" t="s">
        <v>2562</v>
      </c>
      <c r="H37" s="23">
        <v>6.2759999999999998</v>
      </c>
      <c r="I37" s="14" t="s">
        <v>50</v>
      </c>
      <c r="J37" s="13">
        <v>6.5000000000000002E-2</v>
      </c>
      <c r="K37" s="13">
        <v>5.2760000000000001E-2</v>
      </c>
      <c r="L37" s="23">
        <v>1300000</v>
      </c>
      <c r="M37" s="23">
        <v>108.80119999999999</v>
      </c>
      <c r="N37" s="23">
        <v>0</v>
      </c>
      <c r="O37" s="23">
        <v>5130.0853800000004</v>
      </c>
      <c r="P37" s="13">
        <v>8.6666666600000004E-4</v>
      </c>
      <c r="Q37" s="13">
        <v>3.2801342240000001E-3</v>
      </c>
      <c r="R37" s="64">
        <v>6.8372654199999995E-4</v>
      </c>
    </row>
    <row r="38" spans="2:18" ht="12.75" customHeight="1" thickBot="1" x14ac:dyDescent="0.25">
      <c r="B38" s="59" t="s">
        <v>203</v>
      </c>
      <c r="C38" s="56" t="s">
        <v>2562</v>
      </c>
      <c r="D38" s="56" t="s">
        <v>2562</v>
      </c>
      <c r="E38" s="56" t="s">
        <v>2562</v>
      </c>
      <c r="F38" s="56" t="s">
        <v>2562</v>
      </c>
      <c r="G38" s="56" t="s">
        <v>2562</v>
      </c>
      <c r="H38" s="22">
        <v>0.22189847550200001</v>
      </c>
      <c r="I38" s="56" t="s">
        <v>2562</v>
      </c>
      <c r="J38" s="56" t="s">
        <v>2562</v>
      </c>
      <c r="K38" s="56" t="s">
        <v>2562</v>
      </c>
      <c r="L38" s="56" t="s">
        <v>2562</v>
      </c>
      <c r="M38" s="56" t="s">
        <v>2562</v>
      </c>
      <c r="N38" s="56" t="s">
        <v>2562</v>
      </c>
      <c r="O38" s="22">
        <v>279518.16262000002</v>
      </c>
      <c r="P38" s="56" t="s">
        <v>2562</v>
      </c>
      <c r="Q38" s="20">
        <v>0.17872160474400001</v>
      </c>
      <c r="R38" s="63">
        <v>3.7253568454999997E-2</v>
      </c>
    </row>
    <row r="39" spans="2:18" ht="12.75" customHeight="1" thickBot="1" x14ac:dyDescent="0.25">
      <c r="B39" s="60" t="s">
        <v>204</v>
      </c>
      <c r="C39" s="14" t="s">
        <v>205</v>
      </c>
      <c r="D39" s="14" t="s">
        <v>206</v>
      </c>
      <c r="E39" s="14" t="s">
        <v>207</v>
      </c>
      <c r="F39" s="14" t="s">
        <v>208</v>
      </c>
      <c r="G39" s="56" t="s">
        <v>2562</v>
      </c>
      <c r="H39" s="23">
        <v>6.6000000000000003E-2</v>
      </c>
      <c r="I39" s="14" t="s">
        <v>50</v>
      </c>
      <c r="J39" s="13">
        <v>0</v>
      </c>
      <c r="K39" s="13">
        <v>5.3589999999999999E-2</v>
      </c>
      <c r="L39" s="23">
        <v>11000000</v>
      </c>
      <c r="M39" s="23">
        <v>99.634200000000007</v>
      </c>
      <c r="N39" s="23">
        <v>0</v>
      </c>
      <c r="O39" s="23">
        <v>39751.056770000003</v>
      </c>
      <c r="P39" s="13">
        <v>4.4047924141465901E-5</v>
      </c>
      <c r="Q39" s="13">
        <v>2.5416497409E-2</v>
      </c>
      <c r="R39" s="64">
        <v>5.2979337750000003E-3</v>
      </c>
    </row>
    <row r="40" spans="2:18" ht="12.75" customHeight="1" thickBot="1" x14ac:dyDescent="0.25">
      <c r="B40" s="60" t="s">
        <v>209</v>
      </c>
      <c r="C40" s="14" t="s">
        <v>210</v>
      </c>
      <c r="D40" s="14" t="s">
        <v>211</v>
      </c>
      <c r="E40" s="14" t="s">
        <v>207</v>
      </c>
      <c r="F40" s="14" t="s">
        <v>208</v>
      </c>
      <c r="G40" s="56" t="s">
        <v>2562</v>
      </c>
      <c r="H40" s="23">
        <v>0.85</v>
      </c>
      <c r="I40" s="14" t="s">
        <v>50</v>
      </c>
      <c r="J40" s="13">
        <v>0</v>
      </c>
      <c r="K40" s="13">
        <v>4.8149999999999998E-2</v>
      </c>
      <c r="L40" s="23">
        <v>19000000</v>
      </c>
      <c r="M40" s="23">
        <v>96.130099999999999</v>
      </c>
      <c r="N40" s="23">
        <v>0</v>
      </c>
      <c r="O40" s="23">
        <v>66246.135810000007</v>
      </c>
      <c r="P40" s="13">
        <v>3.8936819799999998E-4</v>
      </c>
      <c r="Q40" s="13">
        <v>4.2357232134999999E-2</v>
      </c>
      <c r="R40" s="64">
        <v>8.8291398740000006E-3</v>
      </c>
    </row>
    <row r="41" spans="2:18" ht="12.75" customHeight="1" thickBot="1" x14ac:dyDescent="0.25">
      <c r="B41" s="60" t="s">
        <v>212</v>
      </c>
      <c r="C41" s="14" t="s">
        <v>213</v>
      </c>
      <c r="D41" s="14" t="s">
        <v>214</v>
      </c>
      <c r="E41" s="14" t="s">
        <v>215</v>
      </c>
      <c r="F41" s="14" t="s">
        <v>202</v>
      </c>
      <c r="G41" s="56" t="s">
        <v>2562</v>
      </c>
      <c r="H41" s="23">
        <v>0.7</v>
      </c>
      <c r="I41" s="14" t="s">
        <v>50</v>
      </c>
      <c r="J41" s="13">
        <v>3.7499999999999999E-3</v>
      </c>
      <c r="K41" s="13">
        <v>4.9950000000000001E-2</v>
      </c>
      <c r="L41" s="23">
        <v>11594000</v>
      </c>
      <c r="M41" s="23">
        <v>96.969700000000003</v>
      </c>
      <c r="N41" s="23">
        <v>0</v>
      </c>
      <c r="O41" s="23">
        <v>40777.153270000003</v>
      </c>
      <c r="P41" s="13">
        <v>1.80659436E-4</v>
      </c>
      <c r="Q41" s="13">
        <v>2.6072575037000001E-2</v>
      </c>
      <c r="R41" s="64">
        <v>5.4346896689999999E-3</v>
      </c>
    </row>
    <row r="42" spans="2:18" ht="13.5" thickBot="1" x14ac:dyDescent="0.25">
      <c r="B42" s="60" t="s">
        <v>216</v>
      </c>
      <c r="C42" s="14" t="s">
        <v>217</v>
      </c>
      <c r="D42" s="14" t="s">
        <v>218</v>
      </c>
      <c r="E42" s="14" t="s">
        <v>215</v>
      </c>
      <c r="F42" s="14" t="s">
        <v>202</v>
      </c>
      <c r="G42" s="56" t="s">
        <v>2562</v>
      </c>
      <c r="H42" s="23">
        <v>0.57399999999999995</v>
      </c>
      <c r="I42" s="14" t="s">
        <v>50</v>
      </c>
      <c r="J42" s="13">
        <v>1.7500000000000002E-2</v>
      </c>
      <c r="K42" s="13">
        <v>5.1040000000000002E-2</v>
      </c>
      <c r="L42" s="23">
        <v>9600000</v>
      </c>
      <c r="M42" s="23">
        <v>98.846500000000006</v>
      </c>
      <c r="N42" s="23">
        <v>0</v>
      </c>
      <c r="O42" s="23">
        <v>34417.560530000002</v>
      </c>
      <c r="P42" s="13">
        <v>2.25209374E-4</v>
      </c>
      <c r="Q42" s="13">
        <v>2.2006303961E-2</v>
      </c>
      <c r="R42" s="64">
        <v>4.5870970779999997E-3</v>
      </c>
    </row>
    <row r="43" spans="2:18" x14ac:dyDescent="0.2">
      <c r="B43" s="74" t="s">
        <v>219</v>
      </c>
      <c r="C43" s="75" t="s">
        <v>220</v>
      </c>
      <c r="D43" s="75" t="s">
        <v>218</v>
      </c>
      <c r="E43" s="75" t="s">
        <v>215</v>
      </c>
      <c r="F43" s="75" t="s">
        <v>202</v>
      </c>
      <c r="G43" s="71" t="s">
        <v>2562</v>
      </c>
      <c r="H43" s="76">
        <v>0.65500000000000003</v>
      </c>
      <c r="I43" s="75" t="s">
        <v>50</v>
      </c>
      <c r="J43" s="77">
        <v>1.8749999999999999E-2</v>
      </c>
      <c r="K43" s="77">
        <v>5.0849999999999999E-2</v>
      </c>
      <c r="L43" s="76">
        <v>27500000</v>
      </c>
      <c r="M43" s="76">
        <v>98.580100000000002</v>
      </c>
      <c r="N43" s="76">
        <v>0</v>
      </c>
      <c r="O43" s="76">
        <v>98326.256240000002</v>
      </c>
      <c r="P43" s="77">
        <v>9.5228201299999999E-4</v>
      </c>
      <c r="Q43" s="77">
        <v>6.2868996199999999E-2</v>
      </c>
      <c r="R43" s="78">
        <v>1.3104708057E-2</v>
      </c>
    </row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3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12534</v>
      </c>
    </row>
    <row r="6" spans="2:16" ht="12.75" customHeight="1" x14ac:dyDescent="0.2">
      <c r="B6" s="47" t="s">
        <v>2428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9"/>
    </row>
    <row r="7" spans="2:16" ht="12.75" customHeight="1" x14ac:dyDescent="0.2">
      <c r="B7" s="53" t="s">
        <v>2429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2"/>
    </row>
    <row r="8" spans="2:16" ht="12.75" customHeight="1" x14ac:dyDescent="0.2">
      <c r="B8" s="4" t="s">
        <v>71</v>
      </c>
      <c r="C8" s="4" t="s">
        <v>72</v>
      </c>
      <c r="D8" s="4" t="s">
        <v>224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2408</v>
      </c>
      <c r="L8" s="4" t="s">
        <v>139</v>
      </c>
      <c r="M8" s="4" t="s">
        <v>2409</v>
      </c>
      <c r="N8" s="4" t="s">
        <v>142</v>
      </c>
      <c r="O8" s="4" t="s">
        <v>80</v>
      </c>
      <c r="P8" s="4" t="s">
        <v>226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2430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2431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2432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2433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2434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2435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2436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2437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2438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12534</v>
      </c>
    </row>
    <row r="5" spans="2:20" ht="12.75" customHeight="1" x14ac:dyDescent="0.2"/>
    <row r="6" spans="2:20" ht="12.75" customHeight="1" thickBot="1" x14ac:dyDescent="0.25">
      <c r="B6" s="65" t="s">
        <v>221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  <c r="S6" s="67" t="s">
        <v>2578</v>
      </c>
      <c r="T6" s="67" t="s">
        <v>2579</v>
      </c>
    </row>
    <row r="7" spans="2:20" ht="12.75" customHeight="1" thickBot="1" x14ac:dyDescent="0.25">
      <c r="B7" s="73" t="s">
        <v>222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  <c r="S7" s="79" t="s">
        <v>2562</v>
      </c>
      <c r="T7" s="79" t="s">
        <v>2562</v>
      </c>
    </row>
    <row r="8" spans="2:20" ht="12.75" customHeight="1" x14ac:dyDescent="0.2">
      <c r="B8" s="58" t="s">
        <v>71</v>
      </c>
      <c r="C8" s="4" t="s">
        <v>72</v>
      </c>
      <c r="D8" s="4" t="s">
        <v>136</v>
      </c>
      <c r="E8" s="4" t="s">
        <v>223</v>
      </c>
      <c r="F8" s="4" t="s">
        <v>73</v>
      </c>
      <c r="G8" s="4" t="s">
        <v>224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225</v>
      </c>
      <c r="N8" s="4" t="s">
        <v>78</v>
      </c>
      <c r="O8" s="4" t="s">
        <v>139</v>
      </c>
      <c r="P8" s="4" t="s">
        <v>140</v>
      </c>
      <c r="Q8" s="4" t="s">
        <v>79</v>
      </c>
      <c r="R8" s="4" t="s">
        <v>142</v>
      </c>
      <c r="S8" s="4" t="s">
        <v>80</v>
      </c>
      <c r="T8" s="61" t="s">
        <v>226</v>
      </c>
    </row>
    <row r="9" spans="2:20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55" t="s">
        <v>2562</v>
      </c>
      <c r="J9" s="6" t="s">
        <v>144</v>
      </c>
      <c r="K9" s="6" t="s">
        <v>145</v>
      </c>
      <c r="L9" s="55" t="s">
        <v>2562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12</v>
      </c>
      <c r="S9" s="6" t="s">
        <v>12</v>
      </c>
      <c r="T9" s="62" t="s">
        <v>12</v>
      </c>
    </row>
    <row r="10" spans="2:20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227</v>
      </c>
      <c r="T10" s="62" t="s">
        <v>228</v>
      </c>
    </row>
    <row r="11" spans="2:20" ht="12.75" customHeight="1" x14ac:dyDescent="0.2">
      <c r="B11" s="59" t="s">
        <v>229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56" t="s">
        <v>2562</v>
      </c>
      <c r="K11" s="22">
        <v>0.25440262978900002</v>
      </c>
      <c r="L11" s="56" t="s">
        <v>2562</v>
      </c>
      <c r="M11" s="56" t="s">
        <v>2562</v>
      </c>
      <c r="N11" s="56" t="s">
        <v>2562</v>
      </c>
      <c r="O11" s="56" t="s">
        <v>2562</v>
      </c>
      <c r="P11" s="56" t="s">
        <v>2562</v>
      </c>
      <c r="Q11" s="22">
        <v>5025.7603200000003</v>
      </c>
      <c r="R11" s="56" t="s">
        <v>2562</v>
      </c>
      <c r="S11" s="20">
        <v>1</v>
      </c>
      <c r="T11" s="63">
        <v>6.6982232600000004E-4</v>
      </c>
    </row>
    <row r="12" spans="2:20" ht="12.75" customHeight="1" x14ac:dyDescent="0.2">
      <c r="B12" s="59" t="s">
        <v>230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22">
        <v>0.25440262978900002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56" t="s">
        <v>2562</v>
      </c>
      <c r="Q12" s="22">
        <v>5025.7603200000003</v>
      </c>
      <c r="R12" s="56" t="s">
        <v>2562</v>
      </c>
      <c r="S12" s="20">
        <v>1</v>
      </c>
      <c r="T12" s="63">
        <v>6.6982232600000004E-4</v>
      </c>
    </row>
    <row r="13" spans="2:20" ht="12.75" customHeight="1" x14ac:dyDescent="0.2">
      <c r="B13" s="59" t="s">
        <v>231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56" t="s">
        <v>2562</v>
      </c>
      <c r="Q13" s="56" t="s">
        <v>2562</v>
      </c>
      <c r="R13" s="56" t="s">
        <v>2562</v>
      </c>
      <c r="S13" s="56" t="s">
        <v>2562</v>
      </c>
      <c r="T13" s="70" t="s">
        <v>2562</v>
      </c>
    </row>
    <row r="14" spans="2:20" ht="12.75" customHeight="1" x14ac:dyDescent="0.2">
      <c r="B14" s="59" t="s">
        <v>232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56" t="s">
        <v>2562</v>
      </c>
      <c r="I14" s="56" t="s">
        <v>2562</v>
      </c>
      <c r="J14" s="56" t="s">
        <v>2562</v>
      </c>
      <c r="K14" s="22">
        <v>0.25440262978900002</v>
      </c>
      <c r="L14" s="56" t="s">
        <v>2562</v>
      </c>
      <c r="M14" s="56" t="s">
        <v>2562</v>
      </c>
      <c r="N14" s="56" t="s">
        <v>2562</v>
      </c>
      <c r="O14" s="56" t="s">
        <v>2562</v>
      </c>
      <c r="P14" s="56" t="s">
        <v>2562</v>
      </c>
      <c r="Q14" s="22">
        <v>5025.7603200000003</v>
      </c>
      <c r="R14" s="56" t="s">
        <v>2562</v>
      </c>
      <c r="S14" s="20">
        <v>1</v>
      </c>
      <c r="T14" s="63">
        <v>6.6982232600000004E-4</v>
      </c>
    </row>
    <row r="15" spans="2:20" ht="12.75" customHeight="1" x14ac:dyDescent="0.2">
      <c r="B15" s="60" t="s">
        <v>233</v>
      </c>
      <c r="C15" s="14" t="s">
        <v>234</v>
      </c>
      <c r="D15" s="14" t="s">
        <v>160</v>
      </c>
      <c r="E15" s="14" t="s">
        <v>235</v>
      </c>
      <c r="F15" s="21">
        <v>513257873</v>
      </c>
      <c r="G15" s="14" t="s">
        <v>236</v>
      </c>
      <c r="H15" s="14" t="s">
        <v>237</v>
      </c>
      <c r="I15" s="14" t="s">
        <v>238</v>
      </c>
      <c r="J15" s="56" t="s">
        <v>2562</v>
      </c>
      <c r="K15" s="24">
        <v>0.46</v>
      </c>
      <c r="L15" s="14" t="s">
        <v>49</v>
      </c>
      <c r="M15" s="13">
        <v>5.9499999999999997E-2</v>
      </c>
      <c r="N15" s="13">
        <v>6.2700000000000006E-2</v>
      </c>
      <c r="O15" s="23">
        <v>487900</v>
      </c>
      <c r="P15" s="25">
        <v>1030.08</v>
      </c>
      <c r="Q15" s="23">
        <v>5025.7603200000003</v>
      </c>
      <c r="R15" s="13">
        <v>3.2526666666000001E-2</v>
      </c>
      <c r="S15" s="13">
        <v>1</v>
      </c>
      <c r="T15" s="64">
        <v>6.6982232600000004E-4</v>
      </c>
    </row>
    <row r="16" spans="2:20" ht="12.75" customHeight="1" x14ac:dyDescent="0.2">
      <c r="B16" s="59" t="s">
        <v>239</v>
      </c>
      <c r="C16" s="56" t="s">
        <v>2562</v>
      </c>
      <c r="D16" s="56" t="s">
        <v>2562</v>
      </c>
      <c r="E16" s="56" t="s">
        <v>2562</v>
      </c>
      <c r="F16" s="56" t="s">
        <v>2562</v>
      </c>
      <c r="G16" s="56" t="s">
        <v>2562</v>
      </c>
      <c r="H16" s="56" t="s">
        <v>2562</v>
      </c>
      <c r="I16" s="56" t="s">
        <v>2562</v>
      </c>
      <c r="J16" s="56" t="s">
        <v>2562</v>
      </c>
      <c r="K16" s="56" t="s">
        <v>2562</v>
      </c>
      <c r="L16" s="56" t="s">
        <v>2562</v>
      </c>
      <c r="M16" s="56" t="s">
        <v>2562</v>
      </c>
      <c r="N16" s="56" t="s">
        <v>2562</v>
      </c>
      <c r="O16" s="56" t="s">
        <v>2562</v>
      </c>
      <c r="P16" s="56" t="s">
        <v>2562</v>
      </c>
      <c r="Q16" s="56" t="s">
        <v>2562</v>
      </c>
      <c r="R16" s="56" t="s">
        <v>2562</v>
      </c>
      <c r="S16" s="56" t="s">
        <v>2562</v>
      </c>
      <c r="T16" s="70" t="s">
        <v>2562</v>
      </c>
    </row>
    <row r="17" spans="2:20" ht="12.75" customHeight="1" x14ac:dyDescent="0.2">
      <c r="B17" s="59" t="s">
        <v>240</v>
      </c>
      <c r="C17" s="56" t="s">
        <v>2562</v>
      </c>
      <c r="D17" s="56" t="s">
        <v>2562</v>
      </c>
      <c r="E17" s="56" t="s">
        <v>2562</v>
      </c>
      <c r="F17" s="56" t="s">
        <v>2562</v>
      </c>
      <c r="G17" s="56" t="s">
        <v>2562</v>
      </c>
      <c r="H17" s="56" t="s">
        <v>2562</v>
      </c>
      <c r="I17" s="56" t="s">
        <v>2562</v>
      </c>
      <c r="J17" s="56" t="s">
        <v>2562</v>
      </c>
      <c r="K17" s="56" t="s">
        <v>2562</v>
      </c>
      <c r="L17" s="56" t="s">
        <v>2562</v>
      </c>
      <c r="M17" s="56" t="s">
        <v>2562</v>
      </c>
      <c r="N17" s="56" t="s">
        <v>2562</v>
      </c>
      <c r="O17" s="56" t="s">
        <v>2562</v>
      </c>
      <c r="P17" s="56" t="s">
        <v>2562</v>
      </c>
      <c r="Q17" s="56" t="s">
        <v>2562</v>
      </c>
      <c r="R17" s="56" t="s">
        <v>2562</v>
      </c>
      <c r="S17" s="56" t="s">
        <v>2562</v>
      </c>
      <c r="T17" s="70" t="s">
        <v>2562</v>
      </c>
    </row>
    <row r="18" spans="2:20" ht="12.75" customHeight="1" thickBot="1" x14ac:dyDescent="0.25">
      <c r="B18" s="59" t="s">
        <v>241</v>
      </c>
      <c r="C18" s="56" t="s">
        <v>2562</v>
      </c>
      <c r="D18" s="56" t="s">
        <v>2562</v>
      </c>
      <c r="E18" s="56" t="s">
        <v>2562</v>
      </c>
      <c r="F18" s="56" t="s">
        <v>2562</v>
      </c>
      <c r="G18" s="56" t="s">
        <v>2562</v>
      </c>
      <c r="H18" s="56" t="s">
        <v>2562</v>
      </c>
      <c r="I18" s="56" t="s">
        <v>2562</v>
      </c>
      <c r="J18" s="56" t="s">
        <v>2562</v>
      </c>
      <c r="K18" s="56" t="s">
        <v>2562</v>
      </c>
      <c r="L18" s="56" t="s">
        <v>2562</v>
      </c>
      <c r="M18" s="56" t="s">
        <v>2562</v>
      </c>
      <c r="N18" s="56" t="s">
        <v>2562</v>
      </c>
      <c r="O18" s="56" t="s">
        <v>2562</v>
      </c>
      <c r="P18" s="56" t="s">
        <v>2562</v>
      </c>
      <c r="Q18" s="56" t="s">
        <v>2562</v>
      </c>
      <c r="R18" s="56" t="s">
        <v>2562</v>
      </c>
      <c r="S18" s="56" t="s">
        <v>2562</v>
      </c>
      <c r="T18" s="70" t="s">
        <v>2562</v>
      </c>
    </row>
    <row r="19" spans="2:20" ht="12.75" customHeight="1" x14ac:dyDescent="0.2">
      <c r="B19" s="66" t="s">
        <v>242</v>
      </c>
      <c r="C19" s="71" t="s">
        <v>2562</v>
      </c>
      <c r="D19" s="71" t="s">
        <v>2562</v>
      </c>
      <c r="E19" s="71" t="s">
        <v>2562</v>
      </c>
      <c r="F19" s="71" t="s">
        <v>2562</v>
      </c>
      <c r="G19" s="71" t="s">
        <v>2562</v>
      </c>
      <c r="H19" s="71" t="s">
        <v>2562</v>
      </c>
      <c r="I19" s="71" t="s">
        <v>2562</v>
      </c>
      <c r="J19" s="71" t="s">
        <v>2562</v>
      </c>
      <c r="K19" s="71" t="s">
        <v>2562</v>
      </c>
      <c r="L19" s="71" t="s">
        <v>2562</v>
      </c>
      <c r="M19" s="71" t="s">
        <v>2562</v>
      </c>
      <c r="N19" s="71" t="s">
        <v>2562</v>
      </c>
      <c r="O19" s="71" t="s">
        <v>2562</v>
      </c>
      <c r="P19" s="71" t="s">
        <v>2562</v>
      </c>
      <c r="Q19" s="71" t="s">
        <v>2562</v>
      </c>
      <c r="R19" s="71" t="s">
        <v>2562</v>
      </c>
      <c r="S19" s="71" t="s">
        <v>2562</v>
      </c>
      <c r="T19" s="72" t="s">
        <v>2562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M1" zoomScale="85" zoomScaleNormal="85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85546875" customWidth="1"/>
    <col min="3" max="3" width="27.140625" customWidth="1"/>
    <col min="4" max="5" width="11.42578125" customWidth="1"/>
    <col min="6" max="6" width="11.7109375" bestFit="1" customWidth="1"/>
    <col min="7" max="7" width="24.85546875" customWidth="1"/>
    <col min="8" max="9" width="11.42578125" customWidth="1"/>
    <col min="10" max="10" width="12.85546875" bestFit="1" customWidth="1"/>
    <col min="11" max="11" width="11.42578125" customWidth="1"/>
    <col min="12" max="12" width="13.28515625" bestFit="1" customWidth="1"/>
    <col min="13" max="13" width="12.5703125" customWidth="1"/>
    <col min="14" max="14" width="13.28515625" bestFit="1" customWidth="1"/>
    <col min="15" max="15" width="12.7109375" bestFit="1" customWidth="1"/>
    <col min="16" max="16" width="12.5703125" customWidth="1"/>
    <col min="17" max="17" width="17.7109375" bestFit="1" customWidth="1"/>
    <col min="18" max="18" width="13.140625" bestFit="1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12534</v>
      </c>
    </row>
    <row r="5" spans="2:21" ht="12.75" customHeight="1" x14ac:dyDescent="0.2"/>
    <row r="6" spans="2:21" ht="12.75" customHeight="1" thickBot="1" x14ac:dyDescent="0.25">
      <c r="B6" s="65" t="s">
        <v>243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  <c r="P6" s="67" t="s">
        <v>2575</v>
      </c>
      <c r="Q6" s="67" t="s">
        <v>2576</v>
      </c>
      <c r="R6" s="67" t="s">
        <v>2577</v>
      </c>
      <c r="S6" s="67" t="s">
        <v>2578</v>
      </c>
      <c r="T6" s="67" t="s">
        <v>2579</v>
      </c>
      <c r="U6" s="67" t="s">
        <v>2580</v>
      </c>
    </row>
    <row r="7" spans="2:21" ht="12.75" customHeight="1" thickBot="1" x14ac:dyDescent="0.25">
      <c r="B7" s="73" t="s">
        <v>244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  <c r="P7" s="79" t="s">
        <v>2562</v>
      </c>
      <c r="Q7" s="79" t="s">
        <v>2562</v>
      </c>
      <c r="R7" s="79" t="s">
        <v>2562</v>
      </c>
      <c r="S7" s="79" t="s">
        <v>2562</v>
      </c>
      <c r="T7" s="79" t="s">
        <v>2562</v>
      </c>
      <c r="U7" s="79" t="s">
        <v>2562</v>
      </c>
    </row>
    <row r="8" spans="2:21" ht="12.75" customHeight="1" thickBot="1" x14ac:dyDescent="0.25">
      <c r="B8" s="58" t="s">
        <v>71</v>
      </c>
      <c r="C8" s="4" t="s">
        <v>72</v>
      </c>
      <c r="D8" s="4" t="s">
        <v>136</v>
      </c>
      <c r="E8" s="4" t="s">
        <v>223</v>
      </c>
      <c r="F8" s="4" t="s">
        <v>73</v>
      </c>
      <c r="G8" s="4" t="s">
        <v>224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77</v>
      </c>
      <c r="N8" s="4" t="s">
        <v>245</v>
      </c>
      <c r="O8" s="4" t="s">
        <v>139</v>
      </c>
      <c r="P8" s="4" t="s">
        <v>140</v>
      </c>
      <c r="Q8" s="4" t="s">
        <v>141</v>
      </c>
      <c r="R8" s="4" t="s">
        <v>79</v>
      </c>
      <c r="S8" s="4" t="s">
        <v>142</v>
      </c>
      <c r="T8" s="4" t="s">
        <v>80</v>
      </c>
      <c r="U8" s="61" t="s">
        <v>226</v>
      </c>
    </row>
    <row r="9" spans="2:21" ht="12.75" customHeight="1" thickBot="1" x14ac:dyDescent="0.25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55" t="s">
        <v>2562</v>
      </c>
      <c r="J9" s="6" t="s">
        <v>144</v>
      </c>
      <c r="K9" s="6" t="s">
        <v>145</v>
      </c>
      <c r="L9" s="55" t="s">
        <v>2562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11</v>
      </c>
      <c r="S9" s="6" t="s">
        <v>12</v>
      </c>
      <c r="T9" s="6" t="s">
        <v>12</v>
      </c>
      <c r="U9" s="62" t="s">
        <v>12</v>
      </c>
    </row>
    <row r="10" spans="2:21" ht="12.75" customHeight="1" thickBot="1" x14ac:dyDescent="0.25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227</v>
      </c>
      <c r="T10" s="6" t="s">
        <v>228</v>
      </c>
      <c r="U10" s="62" t="s">
        <v>246</v>
      </c>
    </row>
    <row r="11" spans="2:21" ht="12.75" customHeight="1" thickBot="1" x14ac:dyDescent="0.25">
      <c r="B11" s="59" t="s">
        <v>247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56" t="s">
        <v>2562</v>
      </c>
      <c r="K11" s="22">
        <v>1.481500070879</v>
      </c>
      <c r="L11" s="56" t="s">
        <v>2562</v>
      </c>
      <c r="M11" s="56" t="s">
        <v>2562</v>
      </c>
      <c r="N11" s="56" t="s">
        <v>2562</v>
      </c>
      <c r="O11" s="56" t="s">
        <v>2562</v>
      </c>
      <c r="P11" s="56" t="s">
        <v>2562</v>
      </c>
      <c r="Q11" s="56" t="s">
        <v>2562</v>
      </c>
      <c r="R11" s="22">
        <f>+R12+R408</f>
        <v>2203427.35494</v>
      </c>
      <c r="S11" s="56" t="s">
        <v>2562</v>
      </c>
      <c r="T11" s="20">
        <f t="shared" ref="T11:U11" si="0">+T12+T408</f>
        <v>1</v>
      </c>
      <c r="U11" s="63">
        <f t="shared" si="0"/>
        <v>0.2937221784468092</v>
      </c>
    </row>
    <row r="12" spans="2:21" ht="12.75" customHeight="1" thickBot="1" x14ac:dyDescent="0.25">
      <c r="B12" s="59" t="s">
        <v>248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22">
        <v>1.4827418382140001</v>
      </c>
      <c r="L12" s="56" t="s">
        <v>2562</v>
      </c>
      <c r="M12" s="56" t="s">
        <v>2562</v>
      </c>
      <c r="N12" s="56" t="s">
        <v>2562</v>
      </c>
      <c r="O12" s="56" t="s">
        <v>2562</v>
      </c>
      <c r="P12" s="56" t="s">
        <v>2562</v>
      </c>
      <c r="Q12" s="56" t="s">
        <v>2562</v>
      </c>
      <c r="R12" s="22">
        <f>+R13+R210+R392</f>
        <v>1797023.6521599998</v>
      </c>
      <c r="S12" s="56" t="s">
        <v>2562</v>
      </c>
      <c r="T12" s="20">
        <f t="shared" ref="T12:U12" si="1">+T13+T210+T392</f>
        <v>0.81555838368401001</v>
      </c>
      <c r="U12" s="63">
        <f t="shared" si="1"/>
        <v>0.23954758510622612</v>
      </c>
    </row>
    <row r="13" spans="2:21" ht="12.75" customHeight="1" thickBot="1" x14ac:dyDescent="0.25">
      <c r="B13" s="59" t="s">
        <v>249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22">
        <v>1.6327809589669999</v>
      </c>
      <c r="L13" s="56" t="s">
        <v>2562</v>
      </c>
      <c r="M13" s="56" t="s">
        <v>2562</v>
      </c>
      <c r="N13" s="56" t="s">
        <v>2562</v>
      </c>
      <c r="O13" s="56" t="s">
        <v>2562</v>
      </c>
      <c r="P13" s="56" t="s">
        <v>2562</v>
      </c>
      <c r="Q13" s="56" t="s">
        <v>2562</v>
      </c>
      <c r="R13" s="22">
        <f>SUM(R14:R209)</f>
        <v>1128093.4224299996</v>
      </c>
      <c r="S13" s="56" t="s">
        <v>2562</v>
      </c>
      <c r="T13" s="20">
        <f t="shared" ref="T13:U13" si="2">SUM(T14:T209)</f>
        <v>0.51197214190014362</v>
      </c>
      <c r="U13" s="63">
        <f t="shared" si="2"/>
        <v>0.15037757282298916</v>
      </c>
    </row>
    <row r="14" spans="2:21" ht="12.75" customHeight="1" thickBot="1" x14ac:dyDescent="0.25">
      <c r="B14" s="60" t="s">
        <v>250</v>
      </c>
      <c r="C14" s="14" t="s">
        <v>251</v>
      </c>
      <c r="D14" s="14" t="s">
        <v>160</v>
      </c>
      <c r="E14" s="14" t="s">
        <v>235</v>
      </c>
      <c r="F14" s="21">
        <v>1153</v>
      </c>
      <c r="G14" s="14" t="s">
        <v>252</v>
      </c>
      <c r="H14" s="14" t="s">
        <v>95</v>
      </c>
      <c r="I14" s="14" t="s">
        <v>96</v>
      </c>
      <c r="J14" s="56" t="s">
        <v>2562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8355120</v>
      </c>
      <c r="P14" s="25">
        <v>107.57</v>
      </c>
      <c r="Q14" s="23">
        <v>0</v>
      </c>
      <c r="R14" s="23">
        <v>8987.6025800000007</v>
      </c>
      <c r="S14" s="13">
        <v>5.5700799999999998E-3</v>
      </c>
      <c r="T14" s="13">
        <f>+R14/$R$11</f>
        <v>4.0789193979325613E-3</v>
      </c>
      <c r="U14" s="64">
        <f>+R14/'סכום נכסי הקרן'!$C$42</f>
        <v>1.1980690912696994E-3</v>
      </c>
    </row>
    <row r="15" spans="2:21" ht="12.75" customHeight="1" thickBot="1" x14ac:dyDescent="0.25">
      <c r="B15" s="60" t="s">
        <v>253</v>
      </c>
      <c r="C15" s="14" t="s">
        <v>254</v>
      </c>
      <c r="D15" s="14" t="s">
        <v>160</v>
      </c>
      <c r="E15" s="14" t="s">
        <v>235</v>
      </c>
      <c r="F15" s="21">
        <v>1153</v>
      </c>
      <c r="G15" s="14" t="s">
        <v>252</v>
      </c>
      <c r="H15" s="14" t="s">
        <v>95</v>
      </c>
      <c r="I15" s="14" t="s">
        <v>96</v>
      </c>
      <c r="J15" s="56" t="s">
        <v>2562</v>
      </c>
      <c r="K15" s="23">
        <v>0.48</v>
      </c>
      <c r="L15" s="14" t="s">
        <v>49</v>
      </c>
      <c r="M15" s="13">
        <v>5.0000000000000001E-3</v>
      </c>
      <c r="N15" s="13">
        <v>3.0200000000000001E-2</v>
      </c>
      <c r="O15" s="23">
        <v>1216503.33</v>
      </c>
      <c r="P15" s="25">
        <v>110.5</v>
      </c>
      <c r="Q15" s="23">
        <v>0</v>
      </c>
      <c r="R15" s="23">
        <v>1344.2361800000001</v>
      </c>
      <c r="S15" s="13">
        <v>1.07633959E-2</v>
      </c>
      <c r="T15" s="13">
        <f t="shared" ref="T15:T78" si="3">+R15/$R$11</f>
        <v>6.100660305347821E-4</v>
      </c>
      <c r="U15" s="64">
        <f>+R15/'סכום נכסי הקרן'!$C$42</f>
        <v>1.7918992348507382E-4</v>
      </c>
    </row>
    <row r="16" spans="2:21" ht="12.75" customHeight="1" thickBot="1" x14ac:dyDescent="0.25">
      <c r="B16" s="60" t="s">
        <v>255</v>
      </c>
      <c r="C16" s="14" t="s">
        <v>256</v>
      </c>
      <c r="D16" s="14" t="s">
        <v>160</v>
      </c>
      <c r="E16" s="14" t="s">
        <v>235</v>
      </c>
      <c r="F16" s="21">
        <v>748</v>
      </c>
      <c r="G16" s="14" t="s">
        <v>252</v>
      </c>
      <c r="H16" s="14" t="s">
        <v>95</v>
      </c>
      <c r="I16" s="14" t="s">
        <v>96</v>
      </c>
      <c r="J16" s="56" t="s">
        <v>2562</v>
      </c>
      <c r="K16" s="23">
        <v>4.2300000000000004</v>
      </c>
      <c r="L16" s="14" t="s">
        <v>49</v>
      </c>
      <c r="M16" s="13">
        <v>2E-3</v>
      </c>
      <c r="N16" s="13">
        <v>2.0199999999999999E-2</v>
      </c>
      <c r="O16" s="23">
        <v>8938752.0099999998</v>
      </c>
      <c r="P16" s="25">
        <v>100.68</v>
      </c>
      <c r="Q16" s="23">
        <v>0</v>
      </c>
      <c r="R16" s="23">
        <v>8999.5355199999995</v>
      </c>
      <c r="S16" s="13">
        <v>2.1852626579999999E-3</v>
      </c>
      <c r="T16" s="13">
        <f t="shared" si="3"/>
        <v>4.0843350246257881E-3</v>
      </c>
      <c r="U16" s="64">
        <f>+R16/'סכום נכסי הקרן'!$C$42</f>
        <v>1.1996597809396886E-3</v>
      </c>
    </row>
    <row r="17" spans="2:21" ht="12.75" customHeight="1" thickBot="1" x14ac:dyDescent="0.25">
      <c r="B17" s="60" t="s">
        <v>257</v>
      </c>
      <c r="C17" s="14" t="s">
        <v>258</v>
      </c>
      <c r="D17" s="14" t="s">
        <v>160</v>
      </c>
      <c r="E17" s="14" t="s">
        <v>235</v>
      </c>
      <c r="F17" s="21">
        <v>1739</v>
      </c>
      <c r="G17" s="14" t="s">
        <v>236</v>
      </c>
      <c r="H17" s="14" t="s">
        <v>95</v>
      </c>
      <c r="I17" s="14" t="s">
        <v>96</v>
      </c>
      <c r="J17" s="56" t="s">
        <v>2562</v>
      </c>
      <c r="K17" s="23">
        <v>2.2000000000000002</v>
      </c>
      <c r="L17" s="14" t="s">
        <v>49</v>
      </c>
      <c r="M17" s="13">
        <v>8.3000000000000001E-3</v>
      </c>
      <c r="N17" s="13">
        <v>1.7500000000000002E-2</v>
      </c>
      <c r="O17" s="23">
        <v>3642500</v>
      </c>
      <c r="P17" s="25">
        <v>110.19</v>
      </c>
      <c r="Q17" s="23">
        <v>0</v>
      </c>
      <c r="R17" s="23">
        <v>4013.6707500000002</v>
      </c>
      <c r="S17" s="13">
        <v>3.069043017E-3</v>
      </c>
      <c r="T17" s="13">
        <f t="shared" si="3"/>
        <v>1.8215580109784439E-3</v>
      </c>
      <c r="U17" s="64">
        <f>+R17/'סכום נכסי הקרן'!$C$42</f>
        <v>5.3503198715182539E-4</v>
      </c>
    </row>
    <row r="18" spans="2:21" ht="12.75" customHeight="1" thickBot="1" x14ac:dyDescent="0.25">
      <c r="B18" s="60" t="s">
        <v>259</v>
      </c>
      <c r="C18" s="14" t="s">
        <v>260</v>
      </c>
      <c r="D18" s="14" t="s">
        <v>160</v>
      </c>
      <c r="E18" s="14" t="s">
        <v>235</v>
      </c>
      <c r="F18" s="21">
        <v>1739</v>
      </c>
      <c r="G18" s="14" t="s">
        <v>236</v>
      </c>
      <c r="H18" s="14" t="s">
        <v>95</v>
      </c>
      <c r="I18" s="14" t="s">
        <v>96</v>
      </c>
      <c r="J18" s="56" t="s">
        <v>2562</v>
      </c>
      <c r="K18" s="23">
        <v>5.7</v>
      </c>
      <c r="L18" s="14" t="s">
        <v>49</v>
      </c>
      <c r="M18" s="13">
        <v>1.6500000000000001E-2</v>
      </c>
      <c r="N18" s="13">
        <v>2.41E-2</v>
      </c>
      <c r="O18" s="23">
        <v>9753882</v>
      </c>
      <c r="P18" s="25">
        <v>107.75</v>
      </c>
      <c r="Q18" s="23">
        <v>0</v>
      </c>
      <c r="R18" s="23">
        <v>10509.807849999999</v>
      </c>
      <c r="S18" s="13">
        <v>4.6104043059999999E-3</v>
      </c>
      <c r="T18" s="13">
        <f t="shared" si="3"/>
        <v>4.7697546399419121E-3</v>
      </c>
      <c r="U18" s="64">
        <f>+R18/'סכום נכסי הקרן'!$C$42</f>
        <v>1.4009827235005145E-3</v>
      </c>
    </row>
    <row r="19" spans="2:21" ht="12.75" customHeight="1" thickBot="1" x14ac:dyDescent="0.25">
      <c r="B19" s="60" t="s">
        <v>261</v>
      </c>
      <c r="C19" s="14" t="s">
        <v>262</v>
      </c>
      <c r="D19" s="14" t="s">
        <v>160</v>
      </c>
      <c r="E19" s="14" t="s">
        <v>235</v>
      </c>
      <c r="F19" s="21">
        <v>604</v>
      </c>
      <c r="G19" s="14" t="s">
        <v>252</v>
      </c>
      <c r="H19" s="14" t="s">
        <v>95</v>
      </c>
      <c r="I19" s="14" t="s">
        <v>96</v>
      </c>
      <c r="J19" s="56" t="s">
        <v>2562</v>
      </c>
      <c r="K19" s="23">
        <v>1.47</v>
      </c>
      <c r="L19" s="14" t="s">
        <v>49</v>
      </c>
      <c r="M19" s="13">
        <v>8.3000000000000001E-3</v>
      </c>
      <c r="N19" s="13">
        <v>1.9E-2</v>
      </c>
      <c r="O19" s="23">
        <v>21777790</v>
      </c>
      <c r="P19" s="25">
        <v>110.14</v>
      </c>
      <c r="Q19" s="23">
        <v>0</v>
      </c>
      <c r="R19" s="23">
        <v>23986.05791</v>
      </c>
      <c r="S19" s="13">
        <v>7.1592815789999998E-3</v>
      </c>
      <c r="T19" s="13">
        <f t="shared" si="3"/>
        <v>1.0885794739828465E-2</v>
      </c>
      <c r="U19" s="64">
        <f>+R19/'סכום נכסי הקרן'!$C$42</f>
        <v>3.1973993451072337E-3</v>
      </c>
    </row>
    <row r="20" spans="2:21" ht="12.75" customHeight="1" thickBot="1" x14ac:dyDescent="0.25">
      <c r="B20" s="60" t="s">
        <v>263</v>
      </c>
      <c r="C20" s="14" t="s">
        <v>264</v>
      </c>
      <c r="D20" s="14" t="s">
        <v>160</v>
      </c>
      <c r="E20" s="14" t="s">
        <v>235</v>
      </c>
      <c r="F20" s="21">
        <v>604</v>
      </c>
      <c r="G20" s="14" t="s">
        <v>252</v>
      </c>
      <c r="H20" s="14" t="s">
        <v>95</v>
      </c>
      <c r="I20" s="14" t="s">
        <v>96</v>
      </c>
      <c r="J20" s="56" t="s">
        <v>2562</v>
      </c>
      <c r="K20" s="23">
        <v>3.9</v>
      </c>
      <c r="L20" s="14" t="s">
        <v>49</v>
      </c>
      <c r="M20" s="13">
        <v>1E-3</v>
      </c>
      <c r="N20" s="13">
        <v>1.9300000000000001E-2</v>
      </c>
      <c r="O20" s="23">
        <v>32072148</v>
      </c>
      <c r="P20" s="25">
        <v>101.31</v>
      </c>
      <c r="Q20" s="23">
        <v>0</v>
      </c>
      <c r="R20" s="23">
        <v>32492.293140000002</v>
      </c>
      <c r="S20" s="13">
        <v>1.0222996854999999E-2</v>
      </c>
      <c r="T20" s="13">
        <f t="shared" si="3"/>
        <v>1.4746251137870972E-2</v>
      </c>
      <c r="U20" s="64">
        <f>+R20/'סכום נכסי הקרן'!$C$42</f>
        <v>4.3313010081392012E-3</v>
      </c>
    </row>
    <row r="21" spans="2:21" ht="12.75" customHeight="1" thickBot="1" x14ac:dyDescent="0.25">
      <c r="B21" s="60" t="s">
        <v>265</v>
      </c>
      <c r="C21" s="14" t="s">
        <v>266</v>
      </c>
      <c r="D21" s="14" t="s">
        <v>160</v>
      </c>
      <c r="E21" s="14" t="s">
        <v>235</v>
      </c>
      <c r="F21" s="21">
        <v>604</v>
      </c>
      <c r="G21" s="14" t="s">
        <v>252</v>
      </c>
      <c r="H21" s="14" t="s">
        <v>95</v>
      </c>
      <c r="I21" s="14" t="s">
        <v>96</v>
      </c>
      <c r="J21" s="56" t="s">
        <v>2562</v>
      </c>
      <c r="K21" s="23">
        <v>5.89</v>
      </c>
      <c r="L21" s="14" t="s">
        <v>49</v>
      </c>
      <c r="M21" s="13">
        <v>1E-3</v>
      </c>
      <c r="N21" s="13">
        <v>2.12E-2</v>
      </c>
      <c r="O21" s="23">
        <v>9599000</v>
      </c>
      <c r="P21" s="25">
        <v>96.64</v>
      </c>
      <c r="Q21" s="23">
        <v>0</v>
      </c>
      <c r="R21" s="23">
        <v>9276.4735999999994</v>
      </c>
      <c r="S21" s="13">
        <v>3.8599325799999998E-3</v>
      </c>
      <c r="T21" s="13">
        <f t="shared" si="3"/>
        <v>4.2100201666292738E-3</v>
      </c>
      <c r="U21" s="64">
        <f>+R21/'סכום נכסי הקרן'!$C$42</f>
        <v>1.2365762946473491E-3</v>
      </c>
    </row>
    <row r="22" spans="2:21" ht="12.75" customHeight="1" thickBot="1" x14ac:dyDescent="0.25">
      <c r="B22" s="60" t="s">
        <v>267</v>
      </c>
      <c r="C22" s="14" t="s">
        <v>268</v>
      </c>
      <c r="D22" s="14" t="s">
        <v>160</v>
      </c>
      <c r="E22" s="14" t="s">
        <v>235</v>
      </c>
      <c r="F22" s="21">
        <v>604</v>
      </c>
      <c r="G22" s="14" t="s">
        <v>252</v>
      </c>
      <c r="H22" s="14" t="s">
        <v>95</v>
      </c>
      <c r="I22" s="14" t="s">
        <v>96</v>
      </c>
      <c r="J22" s="56" t="s">
        <v>2562</v>
      </c>
      <c r="K22" s="23">
        <v>3.3</v>
      </c>
      <c r="L22" s="14" t="s">
        <v>49</v>
      </c>
      <c r="M22" s="13">
        <v>1.8599999999999998E-2</v>
      </c>
      <c r="N22" s="13">
        <v>1.9400000000000001E-2</v>
      </c>
      <c r="O22" s="23">
        <v>8300000</v>
      </c>
      <c r="P22" s="25">
        <v>99.82</v>
      </c>
      <c r="Q22" s="23">
        <v>0</v>
      </c>
      <c r="R22" s="23">
        <v>8285.06</v>
      </c>
      <c r="S22" s="13">
        <v>6.7586274279999997E-3</v>
      </c>
      <c r="T22" s="13">
        <f t="shared" si="3"/>
        <v>3.7600785800472212E-3</v>
      </c>
      <c r="U22" s="64">
        <f>+R22/'סכום נכסי הקרן'!$C$42</f>
        <v>1.1044184716626549E-3</v>
      </c>
    </row>
    <row r="23" spans="2:21" ht="12.75" customHeight="1" thickBot="1" x14ac:dyDescent="0.25">
      <c r="B23" s="60" t="s">
        <v>269</v>
      </c>
      <c r="C23" s="14" t="s">
        <v>270</v>
      </c>
      <c r="D23" s="14" t="s">
        <v>160</v>
      </c>
      <c r="E23" s="14" t="s">
        <v>235</v>
      </c>
      <c r="F23" s="21">
        <v>604</v>
      </c>
      <c r="G23" s="14" t="s">
        <v>252</v>
      </c>
      <c r="H23" s="14" t="s">
        <v>95</v>
      </c>
      <c r="I23" s="14" t="s">
        <v>96</v>
      </c>
      <c r="J23" s="56" t="s">
        <v>2562</v>
      </c>
      <c r="K23" s="23">
        <v>5.77</v>
      </c>
      <c r="L23" s="14" t="s">
        <v>49</v>
      </c>
      <c r="M23" s="13">
        <v>2.0199999999999999E-2</v>
      </c>
      <c r="N23" s="13">
        <v>2.1299999999999999E-2</v>
      </c>
      <c r="O23" s="23">
        <v>5000000</v>
      </c>
      <c r="P23" s="25">
        <v>99.47</v>
      </c>
      <c r="Q23" s="23">
        <v>0</v>
      </c>
      <c r="R23" s="23">
        <v>4973.5</v>
      </c>
      <c r="S23" s="13">
        <v>2.355466236E-3</v>
      </c>
      <c r="T23" s="13">
        <f t="shared" si="3"/>
        <v>2.2571654059071215E-3</v>
      </c>
      <c r="U23" s="64">
        <f>+R23/'סכום נכסי הקרן'!$C$42</f>
        <v>6.6297954013781616E-4</v>
      </c>
    </row>
    <row r="24" spans="2:21" ht="12.75" customHeight="1" thickBot="1" x14ac:dyDescent="0.25">
      <c r="B24" s="60" t="s">
        <v>271</v>
      </c>
      <c r="C24" s="14" t="s">
        <v>272</v>
      </c>
      <c r="D24" s="14" t="s">
        <v>160</v>
      </c>
      <c r="E24" s="14" t="s">
        <v>235</v>
      </c>
      <c r="F24" s="21">
        <v>231</v>
      </c>
      <c r="G24" s="14" t="s">
        <v>252</v>
      </c>
      <c r="H24" s="14" t="s">
        <v>95</v>
      </c>
      <c r="I24" s="14" t="s">
        <v>96</v>
      </c>
      <c r="J24" s="56" t="s">
        <v>2562</v>
      </c>
      <c r="K24" s="23">
        <v>0.75</v>
      </c>
      <c r="L24" s="14" t="s">
        <v>49</v>
      </c>
      <c r="M24" s="13">
        <v>8.6E-3</v>
      </c>
      <c r="N24" s="13">
        <v>2.8299999999999999E-2</v>
      </c>
      <c r="O24" s="23">
        <v>6948450</v>
      </c>
      <c r="P24" s="25">
        <v>111.16</v>
      </c>
      <c r="Q24" s="23">
        <v>0</v>
      </c>
      <c r="R24" s="23">
        <v>7723.8970200000003</v>
      </c>
      <c r="S24" s="13">
        <v>2.7778788339999998E-3</v>
      </c>
      <c r="T24" s="13">
        <f t="shared" si="3"/>
        <v>3.5054012571294072E-3</v>
      </c>
      <c r="U24" s="64">
        <f>+R24/'סכום נכסי הקרן'!$C$42</f>
        <v>1.0296140935742331E-3</v>
      </c>
    </row>
    <row r="25" spans="2:21" ht="12.75" customHeight="1" thickBot="1" x14ac:dyDescent="0.25">
      <c r="B25" s="60" t="s">
        <v>273</v>
      </c>
      <c r="C25" s="14" t="s">
        <v>274</v>
      </c>
      <c r="D25" s="14" t="s">
        <v>160</v>
      </c>
      <c r="E25" s="14" t="s">
        <v>235</v>
      </c>
      <c r="F25" s="21">
        <v>231</v>
      </c>
      <c r="G25" s="14" t="s">
        <v>252</v>
      </c>
      <c r="H25" s="14" t="s">
        <v>95</v>
      </c>
      <c r="I25" s="14" t="s">
        <v>96</v>
      </c>
      <c r="J25" s="56" t="s">
        <v>2562</v>
      </c>
      <c r="K25" s="23">
        <v>3.67</v>
      </c>
      <c r="L25" s="14" t="s">
        <v>49</v>
      </c>
      <c r="M25" s="13">
        <v>1.2200000000000001E-2</v>
      </c>
      <c r="N25" s="13">
        <v>1.9400000000000001E-2</v>
      </c>
      <c r="O25" s="23">
        <v>11617883</v>
      </c>
      <c r="P25" s="25">
        <v>109.98</v>
      </c>
      <c r="Q25" s="23">
        <v>0</v>
      </c>
      <c r="R25" s="23">
        <v>12777.34772</v>
      </c>
      <c r="S25" s="13">
        <v>3.8525788459999998E-3</v>
      </c>
      <c r="T25" s="13">
        <f t="shared" si="3"/>
        <v>5.7988513627888275E-3</v>
      </c>
      <c r="U25" s="64">
        <f>+R25/'סכום נכסי הקרן'!$C$42</f>
        <v>1.7032512547675827E-3</v>
      </c>
    </row>
    <row r="26" spans="2:21" ht="12.75" customHeight="1" thickBot="1" x14ac:dyDescent="0.25">
      <c r="B26" s="60" t="s">
        <v>275</v>
      </c>
      <c r="C26" s="14" t="s">
        <v>276</v>
      </c>
      <c r="D26" s="14" t="s">
        <v>160</v>
      </c>
      <c r="E26" s="14" t="s">
        <v>235</v>
      </c>
      <c r="F26" s="21">
        <v>231</v>
      </c>
      <c r="G26" s="14" t="s">
        <v>252</v>
      </c>
      <c r="H26" s="14" t="s">
        <v>95</v>
      </c>
      <c r="I26" s="14" t="s">
        <v>96</v>
      </c>
      <c r="J26" s="56" t="s">
        <v>2562</v>
      </c>
      <c r="K26" s="23">
        <v>2.4700000000000002</v>
      </c>
      <c r="L26" s="14" t="s">
        <v>49</v>
      </c>
      <c r="M26" s="13">
        <v>3.8E-3</v>
      </c>
      <c r="N26" s="13">
        <v>1.83E-2</v>
      </c>
      <c r="O26" s="23">
        <v>17124085</v>
      </c>
      <c r="P26" s="25">
        <v>106.16</v>
      </c>
      <c r="Q26" s="23">
        <v>0</v>
      </c>
      <c r="R26" s="23">
        <v>18178.928639999998</v>
      </c>
      <c r="S26" s="13">
        <v>5.7080283330000004E-3</v>
      </c>
      <c r="T26" s="13">
        <f t="shared" si="3"/>
        <v>8.2502963391298256E-3</v>
      </c>
      <c r="U26" s="64">
        <f>+R26/'סכום נכסי הקרן'!$C$42</f>
        <v>2.4232950135609477E-3</v>
      </c>
    </row>
    <row r="27" spans="2:21" ht="12.75" customHeight="1" thickBot="1" x14ac:dyDescent="0.25">
      <c r="B27" s="60" t="s">
        <v>277</v>
      </c>
      <c r="C27" s="14" t="s">
        <v>278</v>
      </c>
      <c r="D27" s="14" t="s">
        <v>160</v>
      </c>
      <c r="E27" s="14" t="s">
        <v>235</v>
      </c>
      <c r="F27" s="21">
        <v>231</v>
      </c>
      <c r="G27" s="14" t="s">
        <v>252</v>
      </c>
      <c r="H27" s="14" t="s">
        <v>279</v>
      </c>
      <c r="I27" s="14" t="s">
        <v>280</v>
      </c>
      <c r="J27" s="56" t="s">
        <v>2562</v>
      </c>
      <c r="K27" s="23">
        <v>0.66</v>
      </c>
      <c r="L27" s="14" t="s">
        <v>49</v>
      </c>
      <c r="M27" s="13">
        <v>9.4999999999999998E-3</v>
      </c>
      <c r="N27" s="13">
        <v>2.53E-2</v>
      </c>
      <c r="O27" s="23">
        <v>274995.73</v>
      </c>
      <c r="P27" s="25">
        <v>112.04</v>
      </c>
      <c r="Q27" s="23">
        <v>0</v>
      </c>
      <c r="R27" s="23">
        <v>308.10521999999997</v>
      </c>
      <c r="S27" s="13">
        <v>8.5552050199999997E-4</v>
      </c>
      <c r="T27" s="13">
        <f t="shared" si="3"/>
        <v>1.3982998772763705E-4</v>
      </c>
      <c r="U27" s="64">
        <f>+R27/'סכום נכסי הקרן'!$C$42</f>
        <v>4.1071168607552155E-5</v>
      </c>
    </row>
    <row r="28" spans="2:21" ht="12.75" customHeight="1" thickBot="1" x14ac:dyDescent="0.25">
      <c r="B28" s="60" t="s">
        <v>281</v>
      </c>
      <c r="C28" s="14" t="s">
        <v>282</v>
      </c>
      <c r="D28" s="14" t="s">
        <v>160</v>
      </c>
      <c r="E28" s="14" t="s">
        <v>235</v>
      </c>
      <c r="F28" s="21">
        <v>231</v>
      </c>
      <c r="G28" s="14" t="s">
        <v>252</v>
      </c>
      <c r="H28" s="14" t="s">
        <v>279</v>
      </c>
      <c r="I28" s="14" t="s">
        <v>280</v>
      </c>
      <c r="J28" s="56" t="s">
        <v>2562</v>
      </c>
      <c r="K28" s="23">
        <v>0.25</v>
      </c>
      <c r="L28" s="14" t="s">
        <v>49</v>
      </c>
      <c r="M28" s="13">
        <v>0.01</v>
      </c>
      <c r="N28" s="13">
        <v>5.45E-2</v>
      </c>
      <c r="O28" s="23">
        <v>395000</v>
      </c>
      <c r="P28" s="25">
        <v>111.03</v>
      </c>
      <c r="Q28" s="23">
        <v>0</v>
      </c>
      <c r="R28" s="23">
        <v>438.56849999999997</v>
      </c>
      <c r="S28" s="13">
        <v>9.7973559500000003E-4</v>
      </c>
      <c r="T28" s="13">
        <f t="shared" si="3"/>
        <v>1.9903923722138883E-4</v>
      </c>
      <c r="U28" s="64">
        <f>+R28/'סכום נכסי הקרן'!$C$42</f>
        <v>5.8462238353057564E-5</v>
      </c>
    </row>
    <row r="29" spans="2:21" ht="12.75" customHeight="1" thickBot="1" x14ac:dyDescent="0.25">
      <c r="B29" s="60" t="s">
        <v>283</v>
      </c>
      <c r="C29" s="14" t="s">
        <v>284</v>
      </c>
      <c r="D29" s="14" t="s">
        <v>160</v>
      </c>
      <c r="E29" s="14" t="s">
        <v>235</v>
      </c>
      <c r="F29" s="21">
        <v>231</v>
      </c>
      <c r="G29" s="14" t="s">
        <v>252</v>
      </c>
      <c r="H29" s="14" t="s">
        <v>95</v>
      </c>
      <c r="I29" s="14" t="s">
        <v>96</v>
      </c>
      <c r="J29" s="56" t="s">
        <v>2562</v>
      </c>
      <c r="K29" s="23">
        <v>6.46</v>
      </c>
      <c r="L29" s="14" t="s">
        <v>49</v>
      </c>
      <c r="M29" s="13">
        <v>2E-3</v>
      </c>
      <c r="N29" s="13">
        <v>2.1600000000000001E-2</v>
      </c>
      <c r="O29" s="23">
        <v>4102000</v>
      </c>
      <c r="P29" s="25">
        <v>98.52</v>
      </c>
      <c r="Q29" s="23">
        <v>0</v>
      </c>
      <c r="R29" s="23">
        <v>4041.2903999999999</v>
      </c>
      <c r="S29" s="13">
        <v>4.2799964940000001E-3</v>
      </c>
      <c r="T29" s="13">
        <f t="shared" si="3"/>
        <v>1.8340928694288835E-3</v>
      </c>
      <c r="U29" s="64">
        <f>+R29/'סכום נכסי הקרן'!$C$42</f>
        <v>5.387137530824109E-4</v>
      </c>
    </row>
    <row r="30" spans="2:21" ht="12.75" customHeight="1" thickBot="1" x14ac:dyDescent="0.25">
      <c r="B30" s="60" t="s">
        <v>285</v>
      </c>
      <c r="C30" s="14" t="s">
        <v>286</v>
      </c>
      <c r="D30" s="14" t="s">
        <v>160</v>
      </c>
      <c r="E30" s="14" t="s">
        <v>235</v>
      </c>
      <c r="F30" s="21">
        <v>231</v>
      </c>
      <c r="G30" s="14" t="s">
        <v>252</v>
      </c>
      <c r="H30" s="14" t="s">
        <v>95</v>
      </c>
      <c r="I30" s="14" t="s">
        <v>96</v>
      </c>
      <c r="J30" s="56" t="s">
        <v>2562</v>
      </c>
      <c r="K30" s="23">
        <v>4.26</v>
      </c>
      <c r="L30" s="14" t="s">
        <v>49</v>
      </c>
      <c r="M30" s="13">
        <v>1.6400000000000001E-2</v>
      </c>
      <c r="N30" s="13">
        <v>1.9800000000000002E-2</v>
      </c>
      <c r="O30" s="23">
        <v>9373450.5</v>
      </c>
      <c r="P30" s="25">
        <v>102.09</v>
      </c>
      <c r="Q30" s="23">
        <v>0</v>
      </c>
      <c r="R30" s="23">
        <v>9569.3556200000003</v>
      </c>
      <c r="S30" s="13">
        <v>8.7148760330000002E-3</v>
      </c>
      <c r="T30" s="13">
        <f t="shared" si="3"/>
        <v>4.3429412812479931E-3</v>
      </c>
      <c r="U30" s="64">
        <f>+R30/'סכום נכסי הקרן'!$C$42</f>
        <v>1.2756181739947373E-3</v>
      </c>
    </row>
    <row r="31" spans="2:21" ht="12.75" customHeight="1" thickBot="1" x14ac:dyDescent="0.25">
      <c r="B31" s="60" t="s">
        <v>287</v>
      </c>
      <c r="C31" s="14" t="s">
        <v>288</v>
      </c>
      <c r="D31" s="14" t="s">
        <v>160</v>
      </c>
      <c r="E31" s="14" t="s">
        <v>235</v>
      </c>
      <c r="F31" s="21">
        <v>231</v>
      </c>
      <c r="G31" s="14" t="s">
        <v>252</v>
      </c>
      <c r="H31" s="14" t="s">
        <v>95</v>
      </c>
      <c r="I31" s="14" t="s">
        <v>96</v>
      </c>
      <c r="J31" s="56" t="s">
        <v>2562</v>
      </c>
      <c r="K31" s="23">
        <v>4.63</v>
      </c>
      <c r="L31" s="14" t="s">
        <v>49</v>
      </c>
      <c r="M31" s="13">
        <v>2.06E-2</v>
      </c>
      <c r="N31" s="13">
        <v>0.02</v>
      </c>
      <c r="O31" s="23">
        <v>15995000</v>
      </c>
      <c r="P31" s="25">
        <v>102.47</v>
      </c>
      <c r="Q31" s="23">
        <v>0</v>
      </c>
      <c r="R31" s="23">
        <v>16390.076499999999</v>
      </c>
      <c r="S31" s="13">
        <v>7.9971121400000001E-3</v>
      </c>
      <c r="T31" s="13">
        <f t="shared" si="3"/>
        <v>7.4384465016530147E-3</v>
      </c>
      <c r="U31" s="64">
        <f>+R31/'סכום נכסי הקרן'!$C$42</f>
        <v>2.1848367107255707E-3</v>
      </c>
    </row>
    <row r="32" spans="2:21" ht="12.75" customHeight="1" thickBot="1" x14ac:dyDescent="0.25">
      <c r="B32" s="60" t="s">
        <v>289</v>
      </c>
      <c r="C32" s="14" t="s">
        <v>290</v>
      </c>
      <c r="D32" s="14" t="s">
        <v>160</v>
      </c>
      <c r="E32" s="14" t="s">
        <v>235</v>
      </c>
      <c r="F32" s="21">
        <v>231</v>
      </c>
      <c r="G32" s="14" t="s">
        <v>252</v>
      </c>
      <c r="H32" s="14" t="s">
        <v>95</v>
      </c>
      <c r="I32" s="14" t="s">
        <v>96</v>
      </c>
      <c r="J32" s="56" t="s">
        <v>2562</v>
      </c>
      <c r="K32" s="23">
        <v>5.17</v>
      </c>
      <c r="L32" s="14" t="s">
        <v>49</v>
      </c>
      <c r="M32" s="13">
        <v>1.9900000000000001E-2</v>
      </c>
      <c r="N32" s="13">
        <v>2.1000000000000001E-2</v>
      </c>
      <c r="O32" s="23">
        <v>7925000</v>
      </c>
      <c r="P32" s="25">
        <v>99.46</v>
      </c>
      <c r="Q32" s="23">
        <v>0</v>
      </c>
      <c r="R32" s="23">
        <v>7882.2049999999999</v>
      </c>
      <c r="S32" s="13">
        <v>2.935185185E-3</v>
      </c>
      <c r="T32" s="13">
        <f t="shared" si="3"/>
        <v>3.5772475014111071E-3</v>
      </c>
      <c r="U32" s="64">
        <f>+R32/'סכום נכסי הקרן'!$C$42</f>
        <v>1.0507169289578756E-3</v>
      </c>
    </row>
    <row r="33" spans="2:21" ht="12.75" customHeight="1" thickBot="1" x14ac:dyDescent="0.25">
      <c r="B33" s="60" t="s">
        <v>291</v>
      </c>
      <c r="C33" s="14" t="s">
        <v>292</v>
      </c>
      <c r="D33" s="14" t="s">
        <v>160</v>
      </c>
      <c r="E33" s="14" t="s">
        <v>235</v>
      </c>
      <c r="F33" s="21">
        <v>231</v>
      </c>
      <c r="G33" s="14" t="s">
        <v>252</v>
      </c>
      <c r="H33" s="14" t="s">
        <v>95</v>
      </c>
      <c r="I33" s="14" t="s">
        <v>96</v>
      </c>
      <c r="J33" s="56" t="s">
        <v>2562</v>
      </c>
      <c r="K33" s="23">
        <v>6.16</v>
      </c>
      <c r="L33" s="14" t="s">
        <v>49</v>
      </c>
      <c r="M33" s="13">
        <v>3.813E-3</v>
      </c>
      <c r="N33" s="13">
        <v>2.53E-2</v>
      </c>
      <c r="O33" s="23">
        <v>350000</v>
      </c>
      <c r="P33" s="25">
        <v>108.96</v>
      </c>
      <c r="Q33" s="23">
        <v>0</v>
      </c>
      <c r="R33" s="23">
        <v>381.36</v>
      </c>
      <c r="S33" s="13">
        <v>4.9862734999999998E-4</v>
      </c>
      <c r="T33" s="13">
        <f t="shared" si="3"/>
        <v>1.7307582169432791E-4</v>
      </c>
      <c r="U33" s="64">
        <f>+R33/'סכום נכסי הקרן'!$C$42</f>
        <v>5.0836207384529518E-5</v>
      </c>
    </row>
    <row r="34" spans="2:21" ht="12.75" customHeight="1" thickBot="1" x14ac:dyDescent="0.25">
      <c r="B34" s="60" t="s">
        <v>293</v>
      </c>
      <c r="C34" s="14" t="s">
        <v>294</v>
      </c>
      <c r="D34" s="14" t="s">
        <v>160</v>
      </c>
      <c r="E34" s="14" t="s">
        <v>235</v>
      </c>
      <c r="F34" s="21">
        <v>231</v>
      </c>
      <c r="G34" s="14" t="s">
        <v>252</v>
      </c>
      <c r="H34" s="14" t="s">
        <v>95</v>
      </c>
      <c r="I34" s="14" t="s">
        <v>96</v>
      </c>
      <c r="J34" s="56" t="s">
        <v>2562</v>
      </c>
      <c r="K34" s="23">
        <v>4.8</v>
      </c>
      <c r="L34" s="14" t="s">
        <v>49</v>
      </c>
      <c r="M34" s="13">
        <v>1E-3</v>
      </c>
      <c r="N34" s="13">
        <v>2.0199999999999999E-2</v>
      </c>
      <c r="O34" s="23">
        <v>17445769</v>
      </c>
      <c r="P34" s="25">
        <v>99.35</v>
      </c>
      <c r="Q34" s="23">
        <v>0</v>
      </c>
      <c r="R34" s="23">
        <v>17332.371500000001</v>
      </c>
      <c r="S34" s="13">
        <v>5.1658871039999997E-3</v>
      </c>
      <c r="T34" s="13">
        <f t="shared" si="3"/>
        <v>7.866096180181064E-3</v>
      </c>
      <c r="U34" s="64">
        <f>+R34/'סכום נכסי הקרן'!$C$42</f>
        <v>2.3104469059149072E-3</v>
      </c>
    </row>
    <row r="35" spans="2:21" ht="12.75" customHeight="1" thickBot="1" x14ac:dyDescent="0.25">
      <c r="B35" s="60" t="s">
        <v>295</v>
      </c>
      <c r="C35" s="14" t="s">
        <v>296</v>
      </c>
      <c r="D35" s="14" t="s">
        <v>160</v>
      </c>
      <c r="E35" s="14" t="s">
        <v>235</v>
      </c>
      <c r="F35" s="21">
        <v>231</v>
      </c>
      <c r="G35" s="14" t="s">
        <v>252</v>
      </c>
      <c r="H35" s="14" t="s">
        <v>95</v>
      </c>
      <c r="I35" s="14" t="s">
        <v>96</v>
      </c>
      <c r="J35" s="56" t="s">
        <v>2562</v>
      </c>
      <c r="K35" s="23">
        <v>3.67</v>
      </c>
      <c r="L35" s="14" t="s">
        <v>49</v>
      </c>
      <c r="M35" s="13">
        <v>1E-3</v>
      </c>
      <c r="N35" s="13">
        <v>1.9800000000000002E-2</v>
      </c>
      <c r="O35" s="23">
        <v>24445986.129999999</v>
      </c>
      <c r="P35" s="25">
        <v>100.43</v>
      </c>
      <c r="Q35" s="23">
        <v>0</v>
      </c>
      <c r="R35" s="23">
        <v>24551.103869999999</v>
      </c>
      <c r="S35" s="13">
        <v>2.3513681836E-2</v>
      </c>
      <c r="T35" s="13">
        <f t="shared" si="3"/>
        <v>1.1142234308273137E-2</v>
      </c>
      <c r="U35" s="64">
        <f>+R35/'סכום נכסי הקרן'!$C$42</f>
        <v>3.2727213337907625E-3</v>
      </c>
    </row>
    <row r="36" spans="2:21" ht="12.75" customHeight="1" thickBot="1" x14ac:dyDescent="0.25">
      <c r="B36" s="60" t="s">
        <v>297</v>
      </c>
      <c r="C36" s="14" t="s">
        <v>298</v>
      </c>
      <c r="D36" s="14" t="s">
        <v>160</v>
      </c>
      <c r="E36" s="14" t="s">
        <v>235</v>
      </c>
      <c r="F36" s="21">
        <v>1150</v>
      </c>
      <c r="G36" s="14" t="s">
        <v>299</v>
      </c>
      <c r="H36" s="14" t="s">
        <v>95</v>
      </c>
      <c r="I36" s="14" t="s">
        <v>96</v>
      </c>
      <c r="J36" s="56" t="s">
        <v>2562</v>
      </c>
      <c r="K36" s="23">
        <v>12.41</v>
      </c>
      <c r="L36" s="14" t="s">
        <v>49</v>
      </c>
      <c r="M36" s="13">
        <v>2.07E-2</v>
      </c>
      <c r="N36" s="13">
        <v>2.7699999999999999E-2</v>
      </c>
      <c r="O36" s="23">
        <v>125851.06</v>
      </c>
      <c r="P36" s="25">
        <v>100.85</v>
      </c>
      <c r="Q36" s="23">
        <v>0</v>
      </c>
      <c r="R36" s="23">
        <v>126.92079</v>
      </c>
      <c r="S36" s="13">
        <v>3.8170677270886701E-5</v>
      </c>
      <c r="T36" s="13">
        <f t="shared" si="3"/>
        <v>5.7601531412164977E-5</v>
      </c>
      <c r="U36" s="64">
        <f>+R36/'סכום נכסי הקרן'!$C$42</f>
        <v>1.691884728825341E-5</v>
      </c>
    </row>
    <row r="37" spans="2:21" ht="12.75" customHeight="1" thickBot="1" x14ac:dyDescent="0.25">
      <c r="B37" s="60" t="s">
        <v>300</v>
      </c>
      <c r="C37" s="14" t="s">
        <v>301</v>
      </c>
      <c r="D37" s="14" t="s">
        <v>160</v>
      </c>
      <c r="E37" s="14" t="s">
        <v>235</v>
      </c>
      <c r="F37" s="21">
        <v>662</v>
      </c>
      <c r="G37" s="14" t="s">
        <v>252</v>
      </c>
      <c r="H37" s="14" t="s">
        <v>95</v>
      </c>
      <c r="I37" s="14" t="s">
        <v>96</v>
      </c>
      <c r="J37" s="56" t="s">
        <v>2562</v>
      </c>
      <c r="K37" s="23">
        <v>4.33</v>
      </c>
      <c r="L37" s="14" t="s">
        <v>49</v>
      </c>
      <c r="M37" s="13">
        <v>1E-3</v>
      </c>
      <c r="N37" s="13">
        <v>1.9800000000000002E-2</v>
      </c>
      <c r="O37" s="23">
        <v>1161837.6000000001</v>
      </c>
      <c r="P37" s="25">
        <v>100.17</v>
      </c>
      <c r="Q37" s="23">
        <v>0</v>
      </c>
      <c r="R37" s="23">
        <v>1163.8127199999999</v>
      </c>
      <c r="S37" s="13">
        <v>4.40403887E-4</v>
      </c>
      <c r="T37" s="13">
        <f t="shared" si="3"/>
        <v>5.281829316454551E-4</v>
      </c>
      <c r="U37" s="64">
        <f>+R37/'סכום נכסי הקרן'!$C$42</f>
        <v>1.551390413013252E-4</v>
      </c>
    </row>
    <row r="38" spans="2:21" ht="12.75" customHeight="1" thickBot="1" x14ac:dyDescent="0.25">
      <c r="B38" s="60" t="s">
        <v>302</v>
      </c>
      <c r="C38" s="14" t="s">
        <v>303</v>
      </c>
      <c r="D38" s="14" t="s">
        <v>160</v>
      </c>
      <c r="E38" s="14" t="s">
        <v>235</v>
      </c>
      <c r="F38" s="21">
        <v>662</v>
      </c>
      <c r="G38" s="14" t="s">
        <v>252</v>
      </c>
      <c r="H38" s="14" t="s">
        <v>95</v>
      </c>
      <c r="I38" s="14" t="s">
        <v>96</v>
      </c>
      <c r="J38" s="56" t="s">
        <v>2562</v>
      </c>
      <c r="K38" s="23">
        <v>4.6900000000000004</v>
      </c>
      <c r="L38" s="14" t="s">
        <v>49</v>
      </c>
      <c r="M38" s="13">
        <v>1.3899999999999999E-2</v>
      </c>
      <c r="N38" s="13">
        <v>2.0199999999999999E-2</v>
      </c>
      <c r="O38" s="23">
        <v>9601200</v>
      </c>
      <c r="P38" s="25">
        <v>100.57</v>
      </c>
      <c r="Q38" s="23">
        <v>0</v>
      </c>
      <c r="R38" s="23">
        <v>9655.9268400000001</v>
      </c>
      <c r="S38" s="13">
        <v>5.3340000000000002E-3</v>
      </c>
      <c r="T38" s="13">
        <f t="shared" si="3"/>
        <v>4.3822306273686674E-3</v>
      </c>
      <c r="U38" s="64">
        <f>+R38/'סכום נכסי הקרן'!$C$42</f>
        <v>1.2871583263270525E-3</v>
      </c>
    </row>
    <row r="39" spans="2:21" ht="12.75" customHeight="1" thickBot="1" x14ac:dyDescent="0.25">
      <c r="B39" s="60" t="s">
        <v>304</v>
      </c>
      <c r="C39" s="14" t="s">
        <v>305</v>
      </c>
      <c r="D39" s="14" t="s">
        <v>160</v>
      </c>
      <c r="E39" s="14" t="s">
        <v>235</v>
      </c>
      <c r="F39" s="21">
        <v>662</v>
      </c>
      <c r="G39" s="14" t="s">
        <v>252</v>
      </c>
      <c r="H39" s="14" t="s">
        <v>95</v>
      </c>
      <c r="I39" s="14" t="s">
        <v>96</v>
      </c>
      <c r="J39" s="56" t="s">
        <v>2562</v>
      </c>
      <c r="K39" s="23">
        <v>2.2799999999999998</v>
      </c>
      <c r="L39" s="14" t="s">
        <v>49</v>
      </c>
      <c r="M39" s="13">
        <v>6.0000000000000001E-3</v>
      </c>
      <c r="N39" s="13">
        <v>1.84E-2</v>
      </c>
      <c r="O39" s="23">
        <v>356583.33</v>
      </c>
      <c r="P39" s="25">
        <v>109.75</v>
      </c>
      <c r="Q39" s="23">
        <v>0</v>
      </c>
      <c r="R39" s="23">
        <v>391.35019999999997</v>
      </c>
      <c r="S39" s="13">
        <v>3.2064755600000002E-4</v>
      </c>
      <c r="T39" s="13">
        <f t="shared" si="3"/>
        <v>1.7760975832609491E-4</v>
      </c>
      <c r="U39" s="64">
        <f>+R39/'סכום נכסי הקרן'!$C$42</f>
        <v>5.216792512895191E-5</v>
      </c>
    </row>
    <row r="40" spans="2:21" ht="12.75" customHeight="1" thickBot="1" x14ac:dyDescent="0.25">
      <c r="B40" s="60" t="s">
        <v>306</v>
      </c>
      <c r="C40" s="14" t="s">
        <v>307</v>
      </c>
      <c r="D40" s="14" t="s">
        <v>160</v>
      </c>
      <c r="E40" s="14" t="s">
        <v>235</v>
      </c>
      <c r="F40" s="21">
        <v>662</v>
      </c>
      <c r="G40" s="14" t="s">
        <v>252</v>
      </c>
      <c r="H40" s="14" t="s">
        <v>95</v>
      </c>
      <c r="I40" s="14" t="s">
        <v>96</v>
      </c>
      <c r="J40" s="56" t="s">
        <v>2562</v>
      </c>
      <c r="K40" s="23">
        <v>3.78</v>
      </c>
      <c r="L40" s="14" t="s">
        <v>49</v>
      </c>
      <c r="M40" s="13">
        <v>1.7500000000000002E-2</v>
      </c>
      <c r="N40" s="13">
        <v>1.9800000000000002E-2</v>
      </c>
      <c r="O40" s="23">
        <v>17092637.66</v>
      </c>
      <c r="P40" s="25">
        <v>109.95</v>
      </c>
      <c r="Q40" s="23">
        <v>0</v>
      </c>
      <c r="R40" s="23">
        <v>18793.35511</v>
      </c>
      <c r="S40" s="13">
        <v>5.9155510479999996E-3</v>
      </c>
      <c r="T40" s="13">
        <f t="shared" si="3"/>
        <v>8.5291466804503519E-3</v>
      </c>
      <c r="U40" s="64">
        <f>+R40/'סכום נכסי הקרן'!$C$42</f>
        <v>2.505199543274249E-3</v>
      </c>
    </row>
    <row r="41" spans="2:21" ht="12.75" customHeight="1" thickBot="1" x14ac:dyDescent="0.25">
      <c r="B41" s="60" t="s">
        <v>308</v>
      </c>
      <c r="C41" s="14" t="s">
        <v>309</v>
      </c>
      <c r="D41" s="14" t="s">
        <v>160</v>
      </c>
      <c r="E41" s="14" t="s">
        <v>235</v>
      </c>
      <c r="F41" s="21">
        <v>600</v>
      </c>
      <c r="G41" s="14" t="s">
        <v>310</v>
      </c>
      <c r="H41" s="14" t="s">
        <v>311</v>
      </c>
      <c r="I41" s="14" t="s">
        <v>280</v>
      </c>
      <c r="J41" s="56" t="s">
        <v>2562</v>
      </c>
      <c r="K41" s="23">
        <v>1.6</v>
      </c>
      <c r="L41" s="14" t="s">
        <v>49</v>
      </c>
      <c r="M41" s="13">
        <v>4.4999999999999998E-2</v>
      </c>
      <c r="N41" s="13">
        <v>2.1100000000000001E-2</v>
      </c>
      <c r="O41" s="23">
        <v>17487939</v>
      </c>
      <c r="P41" s="25">
        <v>119.1</v>
      </c>
      <c r="Q41" s="23">
        <v>0</v>
      </c>
      <c r="R41" s="23">
        <v>20828.13535</v>
      </c>
      <c r="S41" s="13">
        <v>5.9168743880000001E-3</v>
      </c>
      <c r="T41" s="13">
        <f t="shared" si="3"/>
        <v>9.4526081394533459E-3</v>
      </c>
      <c r="U41" s="64">
        <f>+R41/'סכום נכסי הקרן'!$C$42</f>
        <v>2.7764406547242772E-3</v>
      </c>
    </row>
    <row r="42" spans="2:21" ht="13.5" thickBot="1" x14ac:dyDescent="0.25">
      <c r="B42" s="60" t="s">
        <v>312</v>
      </c>
      <c r="C42" s="14" t="s">
        <v>313</v>
      </c>
      <c r="D42" s="14" t="s">
        <v>160</v>
      </c>
      <c r="E42" s="14" t="s">
        <v>235</v>
      </c>
      <c r="F42" s="21">
        <v>600</v>
      </c>
      <c r="G42" s="14" t="s">
        <v>310</v>
      </c>
      <c r="H42" s="14" t="s">
        <v>311</v>
      </c>
      <c r="I42" s="14" t="s">
        <v>280</v>
      </c>
      <c r="J42" s="56" t="s">
        <v>2562</v>
      </c>
      <c r="K42" s="23">
        <v>4.0199999999999996</v>
      </c>
      <c r="L42" s="14" t="s">
        <v>49</v>
      </c>
      <c r="M42" s="13">
        <v>3.85E-2</v>
      </c>
      <c r="N42" s="13">
        <v>2.1399999999999999E-2</v>
      </c>
      <c r="O42" s="23">
        <v>6634476.1900000004</v>
      </c>
      <c r="P42" s="25">
        <v>121.06</v>
      </c>
      <c r="Q42" s="23">
        <v>0</v>
      </c>
      <c r="R42" s="23">
        <v>8031.6968800000004</v>
      </c>
      <c r="S42" s="13">
        <v>2.5688823420000001E-3</v>
      </c>
      <c r="T42" s="13">
        <f t="shared" si="3"/>
        <v>3.6450926607556372E-3</v>
      </c>
      <c r="U42" s="64">
        <f>+R42/'סכום נכסי הקרן'!$C$42</f>
        <v>1.0706445569576219E-3</v>
      </c>
    </row>
    <row r="43" spans="2:21" ht="13.5" thickBot="1" x14ac:dyDescent="0.25">
      <c r="B43" s="60" t="s">
        <v>314</v>
      </c>
      <c r="C43" s="14" t="s">
        <v>315</v>
      </c>
      <c r="D43" s="14" t="s">
        <v>160</v>
      </c>
      <c r="E43" s="14" t="s">
        <v>235</v>
      </c>
      <c r="F43" s="21">
        <v>600</v>
      </c>
      <c r="G43" s="14" t="s">
        <v>310</v>
      </c>
      <c r="H43" s="14" t="s">
        <v>311</v>
      </c>
      <c r="I43" s="14" t="s">
        <v>280</v>
      </c>
      <c r="J43" s="56" t="s">
        <v>2562</v>
      </c>
      <c r="K43" s="23">
        <v>6.41</v>
      </c>
      <c r="L43" s="14" t="s">
        <v>49</v>
      </c>
      <c r="M43" s="13">
        <v>2.3900000000000001E-2</v>
      </c>
      <c r="N43" s="13">
        <v>2.5899999999999999E-2</v>
      </c>
      <c r="O43" s="23">
        <v>17487000</v>
      </c>
      <c r="P43" s="25">
        <v>110.53</v>
      </c>
      <c r="Q43" s="23">
        <v>0</v>
      </c>
      <c r="R43" s="23">
        <v>19328.381099999999</v>
      </c>
      <c r="S43" s="13">
        <v>4.4963575559999998E-3</v>
      </c>
      <c r="T43" s="13">
        <f t="shared" si="3"/>
        <v>8.7719620329966882E-3</v>
      </c>
      <c r="U43" s="64">
        <f>+R43/'סכום נכסי הקרן'!$C$42</f>
        <v>2.5765197975844887E-3</v>
      </c>
    </row>
    <row r="44" spans="2:21" ht="13.5" thickBot="1" x14ac:dyDescent="0.25">
      <c r="B44" s="60" t="s">
        <v>316</v>
      </c>
      <c r="C44" s="14" t="s">
        <v>317</v>
      </c>
      <c r="D44" s="14" t="s">
        <v>160</v>
      </c>
      <c r="E44" s="14" t="s">
        <v>235</v>
      </c>
      <c r="F44" s="21">
        <v>600</v>
      </c>
      <c r="G44" s="14" t="s">
        <v>310</v>
      </c>
      <c r="H44" s="14" t="s">
        <v>311</v>
      </c>
      <c r="I44" s="14" t="s">
        <v>280</v>
      </c>
      <c r="J44" s="56" t="s">
        <v>2562</v>
      </c>
      <c r="K44" s="23">
        <v>11.37</v>
      </c>
      <c r="L44" s="14" t="s">
        <v>49</v>
      </c>
      <c r="M44" s="13">
        <v>1.2500000000000001E-2</v>
      </c>
      <c r="N44" s="13">
        <v>3.0099999999999998E-2</v>
      </c>
      <c r="O44" s="23">
        <v>19060000</v>
      </c>
      <c r="P44" s="25">
        <v>90.79</v>
      </c>
      <c r="Q44" s="23">
        <v>0</v>
      </c>
      <c r="R44" s="23">
        <v>17304.574000000001</v>
      </c>
      <c r="S44" s="13">
        <v>4.4409556759999998E-3</v>
      </c>
      <c r="T44" s="13">
        <f t="shared" si="3"/>
        <v>7.8534806065667685E-3</v>
      </c>
      <c r="U44" s="64">
        <f>+R44/'סכום נכסי הקרן'!$C$42</f>
        <v>2.3067414321505599E-3</v>
      </c>
    </row>
    <row r="45" spans="2:21" ht="13.5" thickBot="1" x14ac:dyDescent="0.25">
      <c r="B45" s="60" t="s">
        <v>318</v>
      </c>
      <c r="C45" s="14" t="s">
        <v>319</v>
      </c>
      <c r="D45" s="14" t="s">
        <v>160</v>
      </c>
      <c r="E45" s="14" t="s">
        <v>235</v>
      </c>
      <c r="F45" s="21">
        <v>600</v>
      </c>
      <c r="G45" s="14" t="s">
        <v>310</v>
      </c>
      <c r="H45" s="14" t="s">
        <v>311</v>
      </c>
      <c r="I45" s="14" t="s">
        <v>280</v>
      </c>
      <c r="J45" s="56" t="s">
        <v>2562</v>
      </c>
      <c r="K45" s="23">
        <v>8.3000000000000007</v>
      </c>
      <c r="L45" s="14" t="s">
        <v>49</v>
      </c>
      <c r="M45" s="13">
        <v>0.03</v>
      </c>
      <c r="N45" s="13">
        <v>2.8299999999999999E-2</v>
      </c>
      <c r="O45" s="23">
        <v>2276074</v>
      </c>
      <c r="P45" s="25">
        <v>102.81</v>
      </c>
      <c r="Q45" s="23">
        <v>0</v>
      </c>
      <c r="R45" s="23">
        <v>2340.0316800000001</v>
      </c>
      <c r="S45" s="13">
        <v>8.9045352100000001E-4</v>
      </c>
      <c r="T45" s="13">
        <f t="shared" si="3"/>
        <v>1.0619962917106109E-3</v>
      </c>
      <c r="U45" s="64">
        <f>+R45/'סכום נכסי הקרן'!$C$42</f>
        <v>3.1193186430367371E-4</v>
      </c>
    </row>
    <row r="46" spans="2:21" ht="13.5" thickBot="1" x14ac:dyDescent="0.25">
      <c r="B46" s="60" t="s">
        <v>320</v>
      </c>
      <c r="C46" s="14" t="s">
        <v>321</v>
      </c>
      <c r="D46" s="14" t="s">
        <v>160</v>
      </c>
      <c r="E46" s="14" t="s">
        <v>235</v>
      </c>
      <c r="F46" s="21">
        <v>600</v>
      </c>
      <c r="G46" s="14" t="s">
        <v>310</v>
      </c>
      <c r="H46" s="14" t="s">
        <v>311</v>
      </c>
      <c r="I46" s="14" t="s">
        <v>280</v>
      </c>
      <c r="J46" s="56" t="s">
        <v>2562</v>
      </c>
      <c r="K46" s="23">
        <v>11.05</v>
      </c>
      <c r="L46" s="14" t="s">
        <v>49</v>
      </c>
      <c r="M46" s="13">
        <v>3.2000000000000001E-2</v>
      </c>
      <c r="N46" s="13">
        <v>3.04E-2</v>
      </c>
      <c r="O46" s="23">
        <v>530000</v>
      </c>
      <c r="P46" s="25">
        <v>103.2</v>
      </c>
      <c r="Q46" s="23">
        <v>0</v>
      </c>
      <c r="R46" s="23">
        <v>546.96</v>
      </c>
      <c r="S46" s="13">
        <v>1.6980789899999999E-4</v>
      </c>
      <c r="T46" s="13">
        <f t="shared" si="3"/>
        <v>2.4823146484667923E-4</v>
      </c>
      <c r="U46" s="64">
        <f>+R46/'סכום נכסי הקרן'!$C$42</f>
        <v>7.2911086613809177E-5</v>
      </c>
    </row>
    <row r="47" spans="2:21" ht="13.5" thickBot="1" x14ac:dyDescent="0.25">
      <c r="B47" s="60" t="s">
        <v>322</v>
      </c>
      <c r="C47" s="14" t="s">
        <v>323</v>
      </c>
      <c r="D47" s="14" t="s">
        <v>160</v>
      </c>
      <c r="E47" s="14" t="s">
        <v>235</v>
      </c>
      <c r="F47" s="21">
        <v>1418</v>
      </c>
      <c r="G47" s="14" t="s">
        <v>299</v>
      </c>
      <c r="H47" s="14" t="s">
        <v>311</v>
      </c>
      <c r="I47" s="14" t="s">
        <v>280</v>
      </c>
      <c r="J47" s="56" t="s">
        <v>2562</v>
      </c>
      <c r="K47" s="23">
        <v>6.13</v>
      </c>
      <c r="L47" s="14" t="s">
        <v>49</v>
      </c>
      <c r="M47" s="13">
        <v>2.6499999999999999E-2</v>
      </c>
      <c r="N47" s="13">
        <v>2.3699999999999999E-2</v>
      </c>
      <c r="O47" s="23">
        <v>614734.61</v>
      </c>
      <c r="P47" s="25">
        <v>114.04</v>
      </c>
      <c r="Q47" s="23">
        <v>0</v>
      </c>
      <c r="R47" s="23">
        <v>701.04335000000003</v>
      </c>
      <c r="S47" s="13">
        <v>4.14581548E-4</v>
      </c>
      <c r="T47" s="13">
        <f t="shared" si="3"/>
        <v>3.1816040970367713E-4</v>
      </c>
      <c r="U47" s="64">
        <f>+R47/'סכום נכסי הקרן'!$C$42</f>
        <v>9.345076863369339E-5</v>
      </c>
    </row>
    <row r="48" spans="2:21" ht="13.5" thickBot="1" x14ac:dyDescent="0.25">
      <c r="B48" s="60" t="s">
        <v>324</v>
      </c>
      <c r="C48" s="14" t="s">
        <v>325</v>
      </c>
      <c r="D48" s="14" t="s">
        <v>160</v>
      </c>
      <c r="E48" s="14" t="s">
        <v>235</v>
      </c>
      <c r="F48" s="21">
        <v>1420</v>
      </c>
      <c r="G48" s="14" t="s">
        <v>236</v>
      </c>
      <c r="H48" s="14" t="s">
        <v>326</v>
      </c>
      <c r="I48" s="14" t="s">
        <v>96</v>
      </c>
      <c r="J48" s="56" t="s">
        <v>2562</v>
      </c>
      <c r="K48" s="23">
        <v>0.74</v>
      </c>
      <c r="L48" s="14" t="s">
        <v>49</v>
      </c>
      <c r="M48" s="13">
        <v>6.4999999999999997E-3</v>
      </c>
      <c r="N48" s="13">
        <v>2.18E-2</v>
      </c>
      <c r="O48" s="23">
        <v>14884126.529999999</v>
      </c>
      <c r="P48" s="25">
        <v>110.34</v>
      </c>
      <c r="Q48" s="23">
        <v>0</v>
      </c>
      <c r="R48" s="23">
        <v>16423.145209999999</v>
      </c>
      <c r="S48" s="13">
        <v>1.3632932768999999E-2</v>
      </c>
      <c r="T48" s="13">
        <f t="shared" si="3"/>
        <v>7.4534543529106755E-3</v>
      </c>
      <c r="U48" s="64">
        <f>+R48/'סכום נכסי הקרן'!$C$42</f>
        <v>2.1892448494907762E-3</v>
      </c>
    </row>
    <row r="49" spans="2:21" ht="13.5" thickBot="1" x14ac:dyDescent="0.25">
      <c r="B49" s="60" t="s">
        <v>327</v>
      </c>
      <c r="C49" s="14" t="s">
        <v>328</v>
      </c>
      <c r="D49" s="14" t="s">
        <v>160</v>
      </c>
      <c r="E49" s="14" t="s">
        <v>235</v>
      </c>
      <c r="F49" s="21">
        <v>1420</v>
      </c>
      <c r="G49" s="14" t="s">
        <v>236</v>
      </c>
      <c r="H49" s="14" t="s">
        <v>311</v>
      </c>
      <c r="I49" s="14" t="s">
        <v>280</v>
      </c>
      <c r="J49" s="56" t="s">
        <v>2562</v>
      </c>
      <c r="K49" s="23">
        <v>3.38</v>
      </c>
      <c r="L49" s="14" t="s">
        <v>49</v>
      </c>
      <c r="M49" s="13">
        <v>1.34E-2</v>
      </c>
      <c r="N49" s="13">
        <v>2.5399999999999999E-2</v>
      </c>
      <c r="O49" s="23">
        <v>11971370</v>
      </c>
      <c r="P49" s="25">
        <v>108.45</v>
      </c>
      <c r="Q49" s="23">
        <v>128.28198</v>
      </c>
      <c r="R49" s="23">
        <v>13111.232739999999</v>
      </c>
      <c r="S49" s="13">
        <v>4.1689526850000004E-3</v>
      </c>
      <c r="T49" s="13">
        <f t="shared" si="3"/>
        <v>5.9503812143409749E-3</v>
      </c>
      <c r="U49" s="64">
        <f>+R49/'סכום נכסי הקרן'!$C$42</f>
        <v>1.7477589328652012E-3</v>
      </c>
    </row>
    <row r="50" spans="2:21" ht="13.5" thickBot="1" x14ac:dyDescent="0.25">
      <c r="B50" s="60" t="s">
        <v>329</v>
      </c>
      <c r="C50" s="14" t="s">
        <v>330</v>
      </c>
      <c r="D50" s="14" t="s">
        <v>160</v>
      </c>
      <c r="E50" s="14" t="s">
        <v>235</v>
      </c>
      <c r="F50" s="21">
        <v>1420</v>
      </c>
      <c r="G50" s="14" t="s">
        <v>236</v>
      </c>
      <c r="H50" s="14" t="s">
        <v>311</v>
      </c>
      <c r="I50" s="14" t="s">
        <v>280</v>
      </c>
      <c r="J50" s="56" t="s">
        <v>2562</v>
      </c>
      <c r="K50" s="23">
        <v>3.11</v>
      </c>
      <c r="L50" s="14" t="s">
        <v>49</v>
      </c>
      <c r="M50" s="13">
        <v>1.77E-2</v>
      </c>
      <c r="N50" s="13">
        <v>2.3900000000000001E-2</v>
      </c>
      <c r="O50" s="23">
        <v>696382.16</v>
      </c>
      <c r="P50" s="25">
        <v>109.35</v>
      </c>
      <c r="Q50" s="23">
        <v>0</v>
      </c>
      <c r="R50" s="23">
        <v>761.49388999999996</v>
      </c>
      <c r="S50" s="13">
        <v>2.5259770600000002E-4</v>
      </c>
      <c r="T50" s="13">
        <f t="shared" si="3"/>
        <v>3.4559518755758375E-4</v>
      </c>
      <c r="U50" s="64">
        <f>+R50/'סכום נכסי הקרן'!$C$42</f>
        <v>1.0150897135014712E-4</v>
      </c>
    </row>
    <row r="51" spans="2:21" ht="13.5" thickBot="1" x14ac:dyDescent="0.25">
      <c r="B51" s="60" t="s">
        <v>331</v>
      </c>
      <c r="C51" s="14" t="s">
        <v>332</v>
      </c>
      <c r="D51" s="14" t="s">
        <v>160</v>
      </c>
      <c r="E51" s="14" t="s">
        <v>235</v>
      </c>
      <c r="F51" s="21">
        <v>1420</v>
      </c>
      <c r="G51" s="14" t="s">
        <v>236</v>
      </c>
      <c r="H51" s="14" t="s">
        <v>311</v>
      </c>
      <c r="I51" s="14" t="s">
        <v>280</v>
      </c>
      <c r="J51" s="56" t="s">
        <v>2562</v>
      </c>
      <c r="K51" s="23">
        <v>6.16</v>
      </c>
      <c r="L51" s="14" t="s">
        <v>49</v>
      </c>
      <c r="M51" s="13">
        <v>2.4799999999999999E-2</v>
      </c>
      <c r="N51" s="13">
        <v>2.8500000000000001E-2</v>
      </c>
      <c r="O51" s="23">
        <v>8353419</v>
      </c>
      <c r="P51" s="25">
        <v>109.05</v>
      </c>
      <c r="Q51" s="23">
        <v>0</v>
      </c>
      <c r="R51" s="23">
        <v>9109.4034200000006</v>
      </c>
      <c r="S51" s="13">
        <v>2.5355727289999999E-3</v>
      </c>
      <c r="T51" s="13">
        <f t="shared" si="3"/>
        <v>4.134197299301502E-3</v>
      </c>
      <c r="U51" s="64">
        <f>+R51/'סכום נכסי הקרן'!$C$42</f>
        <v>1.2143054368797526E-3</v>
      </c>
    </row>
    <row r="52" spans="2:21" ht="13.5" thickBot="1" x14ac:dyDescent="0.25">
      <c r="B52" s="60" t="s">
        <v>333</v>
      </c>
      <c r="C52" s="14" t="s">
        <v>334</v>
      </c>
      <c r="D52" s="14" t="s">
        <v>160</v>
      </c>
      <c r="E52" s="14" t="s">
        <v>235</v>
      </c>
      <c r="F52" s="21">
        <v>1420</v>
      </c>
      <c r="G52" s="14" t="s">
        <v>236</v>
      </c>
      <c r="H52" s="14" t="s">
        <v>326</v>
      </c>
      <c r="I52" s="14" t="s">
        <v>96</v>
      </c>
      <c r="J52" s="56" t="s">
        <v>2562</v>
      </c>
      <c r="K52" s="23">
        <v>7.49</v>
      </c>
      <c r="L52" s="14" t="s">
        <v>49</v>
      </c>
      <c r="M52" s="13">
        <v>8.9999999999999993E-3</v>
      </c>
      <c r="N52" s="13">
        <v>3.04E-2</v>
      </c>
      <c r="O52" s="23">
        <v>16988362</v>
      </c>
      <c r="P52" s="25">
        <v>93.65</v>
      </c>
      <c r="Q52" s="23">
        <v>82.430160000000001</v>
      </c>
      <c r="R52" s="23">
        <v>15992.03117</v>
      </c>
      <c r="S52" s="13">
        <v>6.593038725E-3</v>
      </c>
      <c r="T52" s="13">
        <f t="shared" si="3"/>
        <v>7.2577982360736678E-3</v>
      </c>
      <c r="U52" s="64">
        <f>+R52/'סכום נכסי הקרן'!$C$42</f>
        <v>2.131776308626967E-3</v>
      </c>
    </row>
    <row r="53" spans="2:21" ht="13.5" thickBot="1" x14ac:dyDescent="0.25">
      <c r="B53" s="60" t="s">
        <v>335</v>
      </c>
      <c r="C53" s="14" t="s">
        <v>336</v>
      </c>
      <c r="D53" s="14" t="s">
        <v>160</v>
      </c>
      <c r="E53" s="14" t="s">
        <v>235</v>
      </c>
      <c r="F53" s="21">
        <v>1420</v>
      </c>
      <c r="G53" s="14" t="s">
        <v>236</v>
      </c>
      <c r="H53" s="14" t="s">
        <v>326</v>
      </c>
      <c r="I53" s="14" t="s">
        <v>96</v>
      </c>
      <c r="J53" s="56" t="s">
        <v>2562</v>
      </c>
      <c r="K53" s="23">
        <v>11.03</v>
      </c>
      <c r="L53" s="14" t="s">
        <v>49</v>
      </c>
      <c r="M53" s="13">
        <v>1.6899999999999998E-2</v>
      </c>
      <c r="N53" s="13">
        <v>3.3700000000000001E-2</v>
      </c>
      <c r="O53" s="23">
        <v>11533000</v>
      </c>
      <c r="P53" s="25">
        <v>91.53</v>
      </c>
      <c r="Q53" s="23">
        <v>112.53442</v>
      </c>
      <c r="R53" s="23">
        <v>10668.689319999999</v>
      </c>
      <c r="S53" s="13">
        <v>2.6433888909999999E-3</v>
      </c>
      <c r="T53" s="13">
        <f t="shared" si="3"/>
        <v>4.8418611560218702E-3</v>
      </c>
      <c r="U53" s="64">
        <f>+R53/'סכום נכסי הקרן'!$C$42</f>
        <v>1.4221620064837296E-3</v>
      </c>
    </row>
    <row r="54" spans="2:21" ht="13.5" thickBot="1" x14ac:dyDescent="0.25">
      <c r="B54" s="60" t="s">
        <v>337</v>
      </c>
      <c r="C54" s="14" t="s">
        <v>338</v>
      </c>
      <c r="D54" s="14" t="s">
        <v>160</v>
      </c>
      <c r="E54" s="14" t="s">
        <v>235</v>
      </c>
      <c r="F54" s="21">
        <v>1300</v>
      </c>
      <c r="G54" s="14" t="s">
        <v>236</v>
      </c>
      <c r="H54" s="14" t="s">
        <v>339</v>
      </c>
      <c r="I54" s="14" t="s">
        <v>96</v>
      </c>
      <c r="J54" s="56" t="s">
        <v>2562</v>
      </c>
      <c r="K54" s="23">
        <v>5.67</v>
      </c>
      <c r="L54" s="14" t="s">
        <v>49</v>
      </c>
      <c r="M54" s="13">
        <v>6.4999999999999997E-3</v>
      </c>
      <c r="N54" s="13">
        <v>2.8799999999999999E-2</v>
      </c>
      <c r="O54" s="23">
        <v>7209606.7400000002</v>
      </c>
      <c r="P54" s="25">
        <v>97.78</v>
      </c>
      <c r="Q54" s="23">
        <v>0</v>
      </c>
      <c r="R54" s="23">
        <v>7049.5534699999998</v>
      </c>
      <c r="S54" s="13">
        <v>3.3773535110000002E-3</v>
      </c>
      <c r="T54" s="13">
        <f t="shared" si="3"/>
        <v>3.199358242601087E-3</v>
      </c>
      <c r="U54" s="64">
        <f>+R54/'סכום נכסי הקרן'!$C$42</f>
        <v>9.3972247264854643E-4</v>
      </c>
    </row>
    <row r="55" spans="2:21" ht="13.5" thickBot="1" x14ac:dyDescent="0.25">
      <c r="B55" s="60" t="s">
        <v>340</v>
      </c>
      <c r="C55" s="14" t="s">
        <v>341</v>
      </c>
      <c r="D55" s="14" t="s">
        <v>160</v>
      </c>
      <c r="E55" s="14" t="s">
        <v>235</v>
      </c>
      <c r="F55" s="21">
        <v>1300</v>
      </c>
      <c r="G55" s="14" t="s">
        <v>236</v>
      </c>
      <c r="H55" s="14" t="s">
        <v>339</v>
      </c>
      <c r="I55" s="14" t="s">
        <v>96</v>
      </c>
      <c r="J55" s="56" t="s">
        <v>2562</v>
      </c>
      <c r="K55" s="23">
        <v>8.67</v>
      </c>
      <c r="L55" s="14" t="s">
        <v>49</v>
      </c>
      <c r="M55" s="13">
        <v>2.64E-2</v>
      </c>
      <c r="N55" s="13">
        <v>2.9600000000000001E-2</v>
      </c>
      <c r="O55" s="23">
        <v>453200</v>
      </c>
      <c r="P55" s="25">
        <v>99.71</v>
      </c>
      <c r="Q55" s="23">
        <v>0</v>
      </c>
      <c r="R55" s="23">
        <v>451.88571999999999</v>
      </c>
      <c r="S55" s="13">
        <v>1.5106666660000001E-3</v>
      </c>
      <c r="T55" s="13">
        <f t="shared" si="3"/>
        <v>2.0508310336934387E-4</v>
      </c>
      <c r="U55" s="64">
        <f>+R55/'סכום נכסי הקרן'!$C$42</f>
        <v>6.0237455884275845E-5</v>
      </c>
    </row>
    <row r="56" spans="2:21" ht="13.5" thickBot="1" x14ac:dyDescent="0.25">
      <c r="B56" s="60" t="s">
        <v>342</v>
      </c>
      <c r="C56" s="14" t="s">
        <v>343</v>
      </c>
      <c r="D56" s="14" t="s">
        <v>160</v>
      </c>
      <c r="E56" s="14" t="s">
        <v>235</v>
      </c>
      <c r="F56" s="21">
        <v>387</v>
      </c>
      <c r="G56" s="14" t="s">
        <v>344</v>
      </c>
      <c r="H56" s="14" t="s">
        <v>339</v>
      </c>
      <c r="I56" s="14" t="s">
        <v>96</v>
      </c>
      <c r="J56" s="56" t="s">
        <v>2562</v>
      </c>
      <c r="K56" s="23">
        <v>3.65</v>
      </c>
      <c r="L56" s="14" t="s">
        <v>49</v>
      </c>
      <c r="M56" s="13">
        <v>5.0000000000000001E-3</v>
      </c>
      <c r="N56" s="13">
        <v>2.69E-2</v>
      </c>
      <c r="O56" s="23">
        <v>4856000</v>
      </c>
      <c r="P56" s="25">
        <v>100.59</v>
      </c>
      <c r="Q56" s="23">
        <v>0</v>
      </c>
      <c r="R56" s="23">
        <v>4884.6504000000004</v>
      </c>
      <c r="S56" s="13">
        <v>7.0890200480000004E-3</v>
      </c>
      <c r="T56" s="13">
        <f t="shared" si="3"/>
        <v>2.2168420433960759E-3</v>
      </c>
      <c r="U56" s="64">
        <f>+R56/'סכום נכסי הקרן'!$C$42</f>
        <v>6.5113567425877149E-4</v>
      </c>
    </row>
    <row r="57" spans="2:21" ht="13.5" thickBot="1" x14ac:dyDescent="0.25">
      <c r="B57" s="60" t="s">
        <v>345</v>
      </c>
      <c r="C57" s="14" t="s">
        <v>346</v>
      </c>
      <c r="D57" s="14" t="s">
        <v>160</v>
      </c>
      <c r="E57" s="14" t="s">
        <v>235</v>
      </c>
      <c r="F57" s="21">
        <v>1328</v>
      </c>
      <c r="G57" s="14" t="s">
        <v>236</v>
      </c>
      <c r="H57" s="14" t="s">
        <v>339</v>
      </c>
      <c r="I57" s="14" t="s">
        <v>96</v>
      </c>
      <c r="J57" s="56" t="s">
        <v>2562</v>
      </c>
      <c r="K57" s="23">
        <v>2.2799999999999998</v>
      </c>
      <c r="L57" s="14" t="s">
        <v>49</v>
      </c>
      <c r="M57" s="13">
        <v>3.2000000000000001E-2</v>
      </c>
      <c r="N57" s="13">
        <v>2.4500000000000001E-2</v>
      </c>
      <c r="O57" s="23">
        <v>320000</v>
      </c>
      <c r="P57" s="25">
        <v>114.84</v>
      </c>
      <c r="Q57" s="23">
        <v>0</v>
      </c>
      <c r="R57" s="23">
        <v>367.488</v>
      </c>
      <c r="S57" s="13">
        <v>2.2810778300000001E-4</v>
      </c>
      <c r="T57" s="13">
        <f t="shared" si="3"/>
        <v>1.6678017506504398E-4</v>
      </c>
      <c r="U57" s="64">
        <f>+R57/'סכום נכסי הקרן'!$C$42</f>
        <v>4.8987036341844929E-5</v>
      </c>
    </row>
    <row r="58" spans="2:21" ht="13.5" thickBot="1" x14ac:dyDescent="0.25">
      <c r="B58" s="60" t="s">
        <v>347</v>
      </c>
      <c r="C58" s="14" t="s">
        <v>348</v>
      </c>
      <c r="D58" s="14" t="s">
        <v>160</v>
      </c>
      <c r="E58" s="14" t="s">
        <v>235</v>
      </c>
      <c r="F58" s="21">
        <v>1328</v>
      </c>
      <c r="G58" s="14" t="s">
        <v>236</v>
      </c>
      <c r="H58" s="14" t="s">
        <v>339</v>
      </c>
      <c r="I58" s="14" t="s">
        <v>96</v>
      </c>
      <c r="J58" s="56" t="s">
        <v>2562</v>
      </c>
      <c r="K58" s="23">
        <v>4.04</v>
      </c>
      <c r="L58" s="14" t="s">
        <v>49</v>
      </c>
      <c r="M58" s="13">
        <v>1.14E-2</v>
      </c>
      <c r="N58" s="13">
        <v>2.5999999999999999E-2</v>
      </c>
      <c r="O58" s="23">
        <v>4390000</v>
      </c>
      <c r="P58" s="25">
        <v>103.86</v>
      </c>
      <c r="Q58" s="23">
        <v>0</v>
      </c>
      <c r="R58" s="23">
        <v>4559.4539999999997</v>
      </c>
      <c r="S58" s="13">
        <v>1.8578212360000001E-3</v>
      </c>
      <c r="T58" s="13">
        <f t="shared" si="3"/>
        <v>2.0692554214587007E-3</v>
      </c>
      <c r="U58" s="64">
        <f>+R58/'סכום נכסי הקרן'!$C$42</f>
        <v>6.0778621015371986E-4</v>
      </c>
    </row>
    <row r="59" spans="2:21" ht="13.5" thickBot="1" x14ac:dyDescent="0.25">
      <c r="B59" s="60" t="s">
        <v>349</v>
      </c>
      <c r="C59" s="14" t="s">
        <v>350</v>
      </c>
      <c r="D59" s="14" t="s">
        <v>160</v>
      </c>
      <c r="E59" s="14" t="s">
        <v>235</v>
      </c>
      <c r="F59" s="21">
        <v>1328</v>
      </c>
      <c r="G59" s="14" t="s">
        <v>236</v>
      </c>
      <c r="H59" s="14" t="s">
        <v>339</v>
      </c>
      <c r="I59" s="14" t="s">
        <v>96</v>
      </c>
      <c r="J59" s="56" t="s">
        <v>2562</v>
      </c>
      <c r="K59" s="23">
        <v>6.31</v>
      </c>
      <c r="L59" s="14" t="s">
        <v>49</v>
      </c>
      <c r="M59" s="13">
        <v>9.1999999999999998E-3</v>
      </c>
      <c r="N59" s="13">
        <v>3.0200000000000001E-2</v>
      </c>
      <c r="O59" s="23">
        <v>29325106</v>
      </c>
      <c r="P59" s="25">
        <v>97.97</v>
      </c>
      <c r="Q59" s="23">
        <v>301.18320999999997</v>
      </c>
      <c r="R59" s="23">
        <v>29030.989560000002</v>
      </c>
      <c r="S59" s="13">
        <v>1.2059443692E-2</v>
      </c>
      <c r="T59" s="13">
        <f t="shared" si="3"/>
        <v>1.3175378573254811E-2</v>
      </c>
      <c r="U59" s="64">
        <f>+R59/'סכום נכסי הקרן'!$C$42</f>
        <v>3.8699008963978166E-3</v>
      </c>
    </row>
    <row r="60" spans="2:21" ht="13.5" thickBot="1" x14ac:dyDescent="0.25">
      <c r="B60" s="60" t="s">
        <v>351</v>
      </c>
      <c r="C60" s="14" t="s">
        <v>352</v>
      </c>
      <c r="D60" s="14" t="s">
        <v>160</v>
      </c>
      <c r="E60" s="14" t="s">
        <v>235</v>
      </c>
      <c r="F60" s="21">
        <v>1300</v>
      </c>
      <c r="G60" s="14" t="s">
        <v>236</v>
      </c>
      <c r="H60" s="14" t="s">
        <v>339</v>
      </c>
      <c r="I60" s="14" t="s">
        <v>96</v>
      </c>
      <c r="J60" s="56" t="s">
        <v>2562</v>
      </c>
      <c r="K60" s="23">
        <v>2.37</v>
      </c>
      <c r="L60" s="14" t="s">
        <v>49</v>
      </c>
      <c r="M60" s="13">
        <v>2.3400000000000001E-2</v>
      </c>
      <c r="N60" s="13">
        <v>2.53E-2</v>
      </c>
      <c r="O60" s="23">
        <v>16313480.720000001</v>
      </c>
      <c r="P60" s="25">
        <v>112.87</v>
      </c>
      <c r="Q60" s="23">
        <v>0</v>
      </c>
      <c r="R60" s="23">
        <v>18413.025689999999</v>
      </c>
      <c r="S60" s="13">
        <v>6.3010693490000002E-3</v>
      </c>
      <c r="T60" s="13">
        <f t="shared" si="3"/>
        <v>8.3565385755598881E-3</v>
      </c>
      <c r="U60" s="64">
        <f>+R60/'סכום נכסי הקרן'!$C$42</f>
        <v>2.4545007146882462E-3</v>
      </c>
    </row>
    <row r="61" spans="2:21" ht="13.5" thickBot="1" x14ac:dyDescent="0.25">
      <c r="B61" s="60" t="s">
        <v>353</v>
      </c>
      <c r="C61" s="14" t="s">
        <v>354</v>
      </c>
      <c r="D61" s="14" t="s">
        <v>160</v>
      </c>
      <c r="E61" s="14" t="s">
        <v>235</v>
      </c>
      <c r="F61" s="21">
        <v>1327</v>
      </c>
      <c r="G61" s="14" t="s">
        <v>236</v>
      </c>
      <c r="H61" s="14" t="s">
        <v>339</v>
      </c>
      <c r="I61" s="14" t="s">
        <v>96</v>
      </c>
      <c r="J61" s="56" t="s">
        <v>2562</v>
      </c>
      <c r="K61" s="23">
        <v>2.02</v>
      </c>
      <c r="L61" s="14" t="s">
        <v>49</v>
      </c>
      <c r="M61" s="13">
        <v>1.34E-2</v>
      </c>
      <c r="N61" s="13">
        <v>2.1899999999999999E-2</v>
      </c>
      <c r="O61" s="23">
        <v>1001785.71</v>
      </c>
      <c r="P61" s="25">
        <v>110.98</v>
      </c>
      <c r="Q61" s="23">
        <v>0</v>
      </c>
      <c r="R61" s="23">
        <v>1111.78178</v>
      </c>
      <c r="S61" s="13">
        <v>1.8788781909999999E-3</v>
      </c>
      <c r="T61" s="13">
        <f t="shared" si="3"/>
        <v>5.0456929179327277E-4</v>
      </c>
      <c r="U61" s="64">
        <f>+R61/'סכום נכסי הקרן'!$C$42</f>
        <v>1.4820319156288382E-4</v>
      </c>
    </row>
    <row r="62" spans="2:21" ht="13.5" thickBot="1" x14ac:dyDescent="0.25">
      <c r="B62" s="60" t="s">
        <v>355</v>
      </c>
      <c r="C62" s="14" t="s">
        <v>356</v>
      </c>
      <c r="D62" s="14" t="s">
        <v>160</v>
      </c>
      <c r="E62" s="14" t="s">
        <v>235</v>
      </c>
      <c r="F62" s="21">
        <v>1327</v>
      </c>
      <c r="G62" s="14" t="s">
        <v>236</v>
      </c>
      <c r="H62" s="14" t="s">
        <v>339</v>
      </c>
      <c r="I62" s="14" t="s">
        <v>96</v>
      </c>
      <c r="J62" s="56" t="s">
        <v>2562</v>
      </c>
      <c r="K62" s="23">
        <v>4.1100000000000003</v>
      </c>
      <c r="L62" s="14" t="s">
        <v>49</v>
      </c>
      <c r="M62" s="13">
        <v>6.8999999999999999E-3</v>
      </c>
      <c r="N62" s="13">
        <v>2.5700000000000001E-2</v>
      </c>
      <c r="O62" s="23">
        <v>5764293.3399999999</v>
      </c>
      <c r="P62" s="25">
        <v>103.48</v>
      </c>
      <c r="Q62" s="23">
        <v>0</v>
      </c>
      <c r="R62" s="23">
        <v>5964.8907499999996</v>
      </c>
      <c r="S62" s="13">
        <v>3.3420068065000003E-2</v>
      </c>
      <c r="T62" s="13">
        <f t="shared" si="3"/>
        <v>2.7070966222811667E-3</v>
      </c>
      <c r="U62" s="64">
        <f>+R62/'סכום נכסי הקרן'!$C$42</f>
        <v>7.9513431716242335E-4</v>
      </c>
    </row>
    <row r="63" spans="2:21" ht="13.5" thickBot="1" x14ac:dyDescent="0.25">
      <c r="B63" s="60" t="s">
        <v>357</v>
      </c>
      <c r="C63" s="14" t="s">
        <v>358</v>
      </c>
      <c r="D63" s="14" t="s">
        <v>160</v>
      </c>
      <c r="E63" s="14" t="s">
        <v>235</v>
      </c>
      <c r="F63" s="21">
        <v>1327</v>
      </c>
      <c r="G63" s="14" t="s">
        <v>236</v>
      </c>
      <c r="H63" s="14" t="s">
        <v>339</v>
      </c>
      <c r="I63" s="14" t="s">
        <v>96</v>
      </c>
      <c r="J63" s="56" t="s">
        <v>2562</v>
      </c>
      <c r="K63" s="23">
        <v>3.61</v>
      </c>
      <c r="L63" s="14" t="s">
        <v>49</v>
      </c>
      <c r="M63" s="13">
        <v>1.8200000000000001E-2</v>
      </c>
      <c r="N63" s="13">
        <v>2.4199999999999999E-2</v>
      </c>
      <c r="O63" s="23">
        <v>999967.12</v>
      </c>
      <c r="P63" s="25">
        <v>109.37</v>
      </c>
      <c r="Q63" s="23">
        <v>0</v>
      </c>
      <c r="R63" s="23">
        <v>1093.6640400000001</v>
      </c>
      <c r="S63" s="13">
        <v>1.998088505E-3</v>
      </c>
      <c r="T63" s="13">
        <f t="shared" si="3"/>
        <v>4.9634676521013825E-4</v>
      </c>
      <c r="U63" s="64">
        <f>+R63/'סכום נכסי הקרן'!$C$42</f>
        <v>1.4578805314254876E-4</v>
      </c>
    </row>
    <row r="64" spans="2:21" ht="13.5" thickBot="1" x14ac:dyDescent="0.25">
      <c r="B64" s="60" t="s">
        <v>359</v>
      </c>
      <c r="C64" s="14" t="s">
        <v>360</v>
      </c>
      <c r="D64" s="14" t="s">
        <v>160</v>
      </c>
      <c r="E64" s="14" t="s">
        <v>235</v>
      </c>
      <c r="F64" s="21">
        <v>1327</v>
      </c>
      <c r="G64" s="14" t="s">
        <v>236</v>
      </c>
      <c r="H64" s="14" t="s">
        <v>339</v>
      </c>
      <c r="I64" s="14" t="s">
        <v>96</v>
      </c>
      <c r="J64" s="56" t="s">
        <v>2562</v>
      </c>
      <c r="K64" s="23">
        <v>4.4000000000000004</v>
      </c>
      <c r="L64" s="14" t="s">
        <v>49</v>
      </c>
      <c r="M64" s="13">
        <v>7.7999999999999996E-3</v>
      </c>
      <c r="N64" s="13">
        <v>2.5600000000000001E-2</v>
      </c>
      <c r="O64" s="23">
        <v>2034179.94</v>
      </c>
      <c r="P64" s="25">
        <v>102.44</v>
      </c>
      <c r="Q64" s="23">
        <v>0</v>
      </c>
      <c r="R64" s="23">
        <v>2083.8139299999998</v>
      </c>
      <c r="S64" s="13">
        <v>5.168140091E-3</v>
      </c>
      <c r="T64" s="13">
        <f t="shared" si="3"/>
        <v>9.4571483163634535E-4</v>
      </c>
      <c r="U64" s="64">
        <f>+R64/'סכום נכסי הקרן'!$C$42</f>
        <v>2.7777742053768475E-4</v>
      </c>
    </row>
    <row r="65" spans="2:21" ht="13.5" thickBot="1" x14ac:dyDescent="0.25">
      <c r="B65" s="60" t="s">
        <v>361</v>
      </c>
      <c r="C65" s="14" t="s">
        <v>362</v>
      </c>
      <c r="D65" s="14" t="s">
        <v>160</v>
      </c>
      <c r="E65" s="14" t="s">
        <v>235</v>
      </c>
      <c r="F65" s="21">
        <v>1327</v>
      </c>
      <c r="G65" s="14" t="s">
        <v>236</v>
      </c>
      <c r="H65" s="14" t="s">
        <v>339</v>
      </c>
      <c r="I65" s="14" t="s">
        <v>96</v>
      </c>
      <c r="J65" s="56" t="s">
        <v>2562</v>
      </c>
      <c r="K65" s="23">
        <v>1.86</v>
      </c>
      <c r="L65" s="14" t="s">
        <v>49</v>
      </c>
      <c r="M65" s="13">
        <v>2E-3</v>
      </c>
      <c r="N65" s="13">
        <v>2.0299999999999999E-2</v>
      </c>
      <c r="O65" s="23">
        <v>1058072.74</v>
      </c>
      <c r="P65" s="25">
        <v>106.67</v>
      </c>
      <c r="Q65" s="23">
        <v>0</v>
      </c>
      <c r="R65" s="23">
        <v>1128.6461899999999</v>
      </c>
      <c r="S65" s="13">
        <v>3.3589610789999998E-3</v>
      </c>
      <c r="T65" s="13">
        <f t="shared" si="3"/>
        <v>5.1222300906341128E-4</v>
      </c>
      <c r="U65" s="64">
        <f>+R65/'סכום נכסי הקרן'!$C$42</f>
        <v>1.5045125807268487E-4</v>
      </c>
    </row>
    <row r="66" spans="2:21" ht="13.5" thickBot="1" x14ac:dyDescent="0.25">
      <c r="B66" s="60" t="s">
        <v>363</v>
      </c>
      <c r="C66" s="14" t="s">
        <v>364</v>
      </c>
      <c r="D66" s="14" t="s">
        <v>160</v>
      </c>
      <c r="E66" s="14" t="s">
        <v>235</v>
      </c>
      <c r="F66" s="21">
        <v>1327</v>
      </c>
      <c r="G66" s="14" t="s">
        <v>236</v>
      </c>
      <c r="H66" s="14" t="s">
        <v>339</v>
      </c>
      <c r="I66" s="14" t="s">
        <v>96</v>
      </c>
      <c r="J66" s="56" t="s">
        <v>2562</v>
      </c>
      <c r="K66" s="23">
        <v>4.12</v>
      </c>
      <c r="L66" s="14" t="s">
        <v>49</v>
      </c>
      <c r="M66" s="13">
        <v>6.8999999999999999E-3</v>
      </c>
      <c r="N66" s="13">
        <v>2.3400000000000001E-2</v>
      </c>
      <c r="O66" s="23">
        <v>4003120</v>
      </c>
      <c r="P66" s="25">
        <v>104.43</v>
      </c>
      <c r="Q66" s="23">
        <v>0</v>
      </c>
      <c r="R66" s="23">
        <v>4180.4582200000004</v>
      </c>
      <c r="S66" s="13">
        <v>2.0677272726999998E-2</v>
      </c>
      <c r="T66" s="13">
        <f t="shared" si="3"/>
        <v>1.8972525736451319E-3</v>
      </c>
      <c r="U66" s="64">
        <f>+R66/'סכום נכסי הקרן'!$C$42</f>
        <v>5.5726515899486354E-4</v>
      </c>
    </row>
    <row r="67" spans="2:21" ht="13.5" thickBot="1" x14ac:dyDescent="0.25">
      <c r="B67" s="60" t="s">
        <v>365</v>
      </c>
      <c r="C67" s="14" t="s">
        <v>366</v>
      </c>
      <c r="D67" s="14" t="s">
        <v>160</v>
      </c>
      <c r="E67" s="14" t="s">
        <v>235</v>
      </c>
      <c r="F67" s="21">
        <v>1327</v>
      </c>
      <c r="G67" s="14" t="s">
        <v>236</v>
      </c>
      <c r="H67" s="14" t="s">
        <v>339</v>
      </c>
      <c r="I67" s="14" t="s">
        <v>96</v>
      </c>
      <c r="J67" s="56" t="s">
        <v>2562</v>
      </c>
      <c r="K67" s="23">
        <v>6.02</v>
      </c>
      <c r="L67" s="14" t="s">
        <v>49</v>
      </c>
      <c r="M67" s="13">
        <v>2.5999999999999999E-2</v>
      </c>
      <c r="N67" s="13">
        <v>2.76E-2</v>
      </c>
      <c r="O67" s="23">
        <v>1998000</v>
      </c>
      <c r="P67" s="25">
        <v>99.18</v>
      </c>
      <c r="Q67" s="23">
        <v>0</v>
      </c>
      <c r="R67" s="23">
        <v>1981.6164000000001</v>
      </c>
      <c r="S67" s="13">
        <v>3.7276119400000002E-3</v>
      </c>
      <c r="T67" s="13">
        <f t="shared" si="3"/>
        <v>8.9933366559931816E-4</v>
      </c>
      <c r="U67" s="64">
        <f>+R67/'סכום נכסי הקרן'!$C$42</f>
        <v>2.6415424341038598E-4</v>
      </c>
    </row>
    <row r="68" spans="2:21" ht="13.5" thickBot="1" x14ac:dyDescent="0.25">
      <c r="B68" s="60" t="s">
        <v>367</v>
      </c>
      <c r="C68" s="14" t="s">
        <v>368</v>
      </c>
      <c r="D68" s="14" t="s">
        <v>160</v>
      </c>
      <c r="E68" s="14" t="s">
        <v>235</v>
      </c>
      <c r="F68" s="21">
        <v>759</v>
      </c>
      <c r="G68" s="14" t="s">
        <v>236</v>
      </c>
      <c r="H68" s="14" t="s">
        <v>339</v>
      </c>
      <c r="I68" s="14" t="s">
        <v>96</v>
      </c>
      <c r="J68" s="56" t="s">
        <v>2562</v>
      </c>
      <c r="K68" s="23">
        <v>1.21</v>
      </c>
      <c r="L68" s="14" t="s">
        <v>49</v>
      </c>
      <c r="M68" s="13">
        <v>4.7500000000000001E-2</v>
      </c>
      <c r="N68" s="13">
        <v>2.4899999999999999E-2</v>
      </c>
      <c r="O68" s="23">
        <v>9493212.9399999995</v>
      </c>
      <c r="P68" s="25">
        <v>140.54</v>
      </c>
      <c r="Q68" s="23">
        <v>0</v>
      </c>
      <c r="R68" s="23">
        <v>13341.761469999999</v>
      </c>
      <c r="S68" s="13">
        <v>6.6231010990000002E-3</v>
      </c>
      <c r="T68" s="13">
        <f t="shared" si="3"/>
        <v>6.0550040100429362E-3</v>
      </c>
      <c r="U68" s="64">
        <f>+R68/'סכום נכסי הקרן'!$C$42</f>
        <v>1.7784889683339767E-3</v>
      </c>
    </row>
    <row r="69" spans="2:21" ht="13.5" thickBot="1" x14ac:dyDescent="0.25">
      <c r="B69" s="60" t="s">
        <v>369</v>
      </c>
      <c r="C69" s="14" t="s">
        <v>370</v>
      </c>
      <c r="D69" s="14" t="s">
        <v>160</v>
      </c>
      <c r="E69" s="14" t="s">
        <v>235</v>
      </c>
      <c r="F69" s="21">
        <v>759</v>
      </c>
      <c r="G69" s="14" t="s">
        <v>236</v>
      </c>
      <c r="H69" s="14" t="s">
        <v>339</v>
      </c>
      <c r="I69" s="14" t="s">
        <v>96</v>
      </c>
      <c r="J69" s="56" t="s">
        <v>2562</v>
      </c>
      <c r="K69" s="23">
        <v>4.07</v>
      </c>
      <c r="L69" s="14" t="s">
        <v>49</v>
      </c>
      <c r="M69" s="13">
        <v>5.0000000000000001E-3</v>
      </c>
      <c r="N69" s="13">
        <v>2.7199999999999998E-2</v>
      </c>
      <c r="O69" s="23">
        <v>303000</v>
      </c>
      <c r="P69" s="25">
        <v>101.54</v>
      </c>
      <c r="Q69" s="23">
        <v>0</v>
      </c>
      <c r="R69" s="23">
        <v>307.6662</v>
      </c>
      <c r="S69" s="13">
        <v>1.60937806E-4</v>
      </c>
      <c r="T69" s="13">
        <f t="shared" si="3"/>
        <v>1.3963074358236687E-4</v>
      </c>
      <c r="U69" s="64">
        <f>+R69/'סכום נכסי הקרן'!$C$42</f>
        <v>4.1012646183160623E-5</v>
      </c>
    </row>
    <row r="70" spans="2:21" ht="13.5" thickBot="1" x14ac:dyDescent="0.25">
      <c r="B70" s="60" t="s">
        <v>371</v>
      </c>
      <c r="C70" s="14" t="s">
        <v>372</v>
      </c>
      <c r="D70" s="14" t="s">
        <v>160</v>
      </c>
      <c r="E70" s="14" t="s">
        <v>235</v>
      </c>
      <c r="F70" s="21">
        <v>767</v>
      </c>
      <c r="G70" s="14" t="s">
        <v>373</v>
      </c>
      <c r="H70" s="14" t="s">
        <v>339</v>
      </c>
      <c r="I70" s="14" t="s">
        <v>96</v>
      </c>
      <c r="J70" s="56" t="s">
        <v>2562</v>
      </c>
      <c r="K70" s="23">
        <v>5.04</v>
      </c>
      <c r="L70" s="14" t="s">
        <v>49</v>
      </c>
      <c r="M70" s="13">
        <v>4.4000000000000003E-3</v>
      </c>
      <c r="N70" s="13">
        <v>2.47E-2</v>
      </c>
      <c r="O70" s="23">
        <v>2335416.67</v>
      </c>
      <c r="P70" s="25">
        <v>100.57</v>
      </c>
      <c r="Q70" s="23">
        <v>0</v>
      </c>
      <c r="R70" s="23">
        <v>2348.7285499999998</v>
      </c>
      <c r="S70" s="13">
        <v>2.6188591470000001E-3</v>
      </c>
      <c r="T70" s="13">
        <f t="shared" si="3"/>
        <v>1.0659432654923885E-3</v>
      </c>
      <c r="U70" s="64">
        <f>+R70/'סכום נכסי הקרן'!$C$42</f>
        <v>3.130911780411299E-4</v>
      </c>
    </row>
    <row r="71" spans="2:21" ht="13.5" thickBot="1" x14ac:dyDescent="0.25">
      <c r="B71" s="60" t="s">
        <v>374</v>
      </c>
      <c r="C71" s="14" t="s">
        <v>375</v>
      </c>
      <c r="D71" s="14" t="s">
        <v>160</v>
      </c>
      <c r="E71" s="14" t="s">
        <v>235</v>
      </c>
      <c r="F71" s="21">
        <v>613</v>
      </c>
      <c r="G71" s="14" t="s">
        <v>236</v>
      </c>
      <c r="H71" s="14" t="s">
        <v>339</v>
      </c>
      <c r="I71" s="14" t="s">
        <v>96</v>
      </c>
      <c r="J71" s="56" t="s">
        <v>2562</v>
      </c>
      <c r="K71" s="23">
        <v>5.48</v>
      </c>
      <c r="L71" s="14" t="s">
        <v>49</v>
      </c>
      <c r="M71" s="13">
        <v>8.3999999999999995E-3</v>
      </c>
      <c r="N71" s="13">
        <v>2.5499999999999998E-2</v>
      </c>
      <c r="O71" s="23">
        <v>4172885.11</v>
      </c>
      <c r="P71" s="25">
        <v>100.94</v>
      </c>
      <c r="Q71" s="23">
        <v>0</v>
      </c>
      <c r="R71" s="23">
        <v>4212.1102300000002</v>
      </c>
      <c r="S71" s="13">
        <v>5.2565995300000003E-3</v>
      </c>
      <c r="T71" s="13">
        <f t="shared" si="3"/>
        <v>1.9116174720063314E-3</v>
      </c>
      <c r="U71" s="64">
        <f>+R71/'סכום נכסי הקרן'!$C$42</f>
        <v>5.6148444823468202E-4</v>
      </c>
    </row>
    <row r="72" spans="2:21" ht="13.5" thickBot="1" x14ac:dyDescent="0.25">
      <c r="B72" s="60" t="s">
        <v>376</v>
      </c>
      <c r="C72" s="14" t="s">
        <v>377</v>
      </c>
      <c r="D72" s="14" t="s">
        <v>160</v>
      </c>
      <c r="E72" s="14" t="s">
        <v>235</v>
      </c>
      <c r="F72" s="21">
        <v>604</v>
      </c>
      <c r="G72" s="14" t="s">
        <v>252</v>
      </c>
      <c r="H72" s="14" t="s">
        <v>339</v>
      </c>
      <c r="I72" s="14" t="s">
        <v>96</v>
      </c>
      <c r="J72" s="56" t="s">
        <v>2562</v>
      </c>
      <c r="K72" s="23">
        <v>4.09</v>
      </c>
      <c r="L72" s="14" t="s">
        <v>49</v>
      </c>
      <c r="M72" s="13">
        <v>1.4999999999999999E-2</v>
      </c>
      <c r="N72" s="13">
        <v>3.0300000000000001E-2</v>
      </c>
      <c r="O72" s="23">
        <v>204</v>
      </c>
      <c r="P72" s="26">
        <v>5115050</v>
      </c>
      <c r="Q72" s="23">
        <v>0</v>
      </c>
      <c r="R72" s="23">
        <v>10434.701999999999</v>
      </c>
      <c r="S72" s="13">
        <v>7.2654747479999997E-3</v>
      </c>
      <c r="T72" s="13">
        <f t="shared" si="3"/>
        <v>4.7356687192821652E-3</v>
      </c>
      <c r="U72" s="64">
        <f>+R72/'סכום נכסי הקרן'!$C$42</f>
        <v>1.3909709326299687E-3</v>
      </c>
    </row>
    <row r="73" spans="2:21" ht="13.5" thickBot="1" x14ac:dyDescent="0.25">
      <c r="B73" s="60" t="s">
        <v>378</v>
      </c>
      <c r="C73" s="14" t="s">
        <v>379</v>
      </c>
      <c r="D73" s="14" t="s">
        <v>160</v>
      </c>
      <c r="E73" s="14" t="s">
        <v>235</v>
      </c>
      <c r="F73" s="21">
        <v>604</v>
      </c>
      <c r="G73" s="14" t="s">
        <v>252</v>
      </c>
      <c r="H73" s="14" t="s">
        <v>339</v>
      </c>
      <c r="I73" s="14" t="s">
        <v>96</v>
      </c>
      <c r="J73" s="56" t="s">
        <v>2562</v>
      </c>
      <c r="K73" s="23">
        <v>1.1399999999999999</v>
      </c>
      <c r="L73" s="14" t="s">
        <v>49</v>
      </c>
      <c r="M73" s="13">
        <v>2.4199999999999999E-2</v>
      </c>
      <c r="N73" s="13">
        <v>3.32E-2</v>
      </c>
      <c r="O73" s="23">
        <v>68</v>
      </c>
      <c r="P73" s="26">
        <v>5626366</v>
      </c>
      <c r="Q73" s="23">
        <v>0</v>
      </c>
      <c r="R73" s="23">
        <v>3825.9288799999999</v>
      </c>
      <c r="S73" s="13">
        <v>2.3592270060000002E-3</v>
      </c>
      <c r="T73" s="13">
        <f t="shared" si="3"/>
        <v>1.7363535364224346E-3</v>
      </c>
      <c r="U73" s="64">
        <f>+R73/'סכום נכסי הקרן'!$C$42</f>
        <v>5.100055432718186E-4</v>
      </c>
    </row>
    <row r="74" spans="2:21" ht="13.5" thickBot="1" x14ac:dyDescent="0.25">
      <c r="B74" s="60" t="s">
        <v>380</v>
      </c>
      <c r="C74" s="14" t="s">
        <v>381</v>
      </c>
      <c r="D74" s="14" t="s">
        <v>160</v>
      </c>
      <c r="E74" s="14" t="s">
        <v>235</v>
      </c>
      <c r="F74" s="21">
        <v>604</v>
      </c>
      <c r="G74" s="14" t="s">
        <v>252</v>
      </c>
      <c r="H74" s="14" t="s">
        <v>339</v>
      </c>
      <c r="I74" s="14" t="s">
        <v>96</v>
      </c>
      <c r="J74" s="56" t="s">
        <v>2562</v>
      </c>
      <c r="K74" s="23">
        <v>0.75</v>
      </c>
      <c r="L74" s="14" t="s">
        <v>49</v>
      </c>
      <c r="M74" s="13">
        <v>1.95E-2</v>
      </c>
      <c r="N74" s="13">
        <v>3.4099999999999998E-2</v>
      </c>
      <c r="O74" s="23">
        <v>40</v>
      </c>
      <c r="P74" s="26">
        <v>5456707</v>
      </c>
      <c r="Q74" s="23">
        <v>0</v>
      </c>
      <c r="R74" s="23">
        <v>2182.6828</v>
      </c>
      <c r="S74" s="13">
        <v>1.6116684789999999E-3</v>
      </c>
      <c r="T74" s="13">
        <f t="shared" si="3"/>
        <v>9.9058532386216798E-4</v>
      </c>
      <c r="U74" s="64">
        <f>+R74/'סכום נכסי הקרן'!$C$42</f>
        <v>2.9095687926223402E-4</v>
      </c>
    </row>
    <row r="75" spans="2:21" ht="13.5" thickBot="1" x14ac:dyDescent="0.25">
      <c r="B75" s="60" t="s">
        <v>382</v>
      </c>
      <c r="C75" s="14" t="s">
        <v>383</v>
      </c>
      <c r="D75" s="14" t="s">
        <v>160</v>
      </c>
      <c r="E75" s="14" t="s">
        <v>235</v>
      </c>
      <c r="F75" s="21">
        <v>226</v>
      </c>
      <c r="G75" s="14" t="s">
        <v>236</v>
      </c>
      <c r="H75" s="14" t="s">
        <v>339</v>
      </c>
      <c r="I75" s="14" t="s">
        <v>96</v>
      </c>
      <c r="J75" s="56" t="s">
        <v>2562</v>
      </c>
      <c r="K75" s="23">
        <v>2.94</v>
      </c>
      <c r="L75" s="14" t="s">
        <v>49</v>
      </c>
      <c r="M75" s="13">
        <v>2.5999999999999999E-2</v>
      </c>
      <c r="N75" s="13">
        <v>2.2200000000000001E-2</v>
      </c>
      <c r="O75" s="23">
        <v>2199174.61</v>
      </c>
      <c r="P75" s="25">
        <v>114.45</v>
      </c>
      <c r="Q75" s="23">
        <v>0</v>
      </c>
      <c r="R75" s="23">
        <v>2516.95534</v>
      </c>
      <c r="S75" s="13">
        <v>6.0967689940000002E-3</v>
      </c>
      <c r="T75" s="13">
        <f t="shared" si="3"/>
        <v>1.1422910468807071E-3</v>
      </c>
      <c r="U75" s="64">
        <f>+R75/'סכום נכסי הקרן'!$C$42</f>
        <v>3.3551621471008755E-4</v>
      </c>
    </row>
    <row r="76" spans="2:21" ht="13.5" thickBot="1" x14ac:dyDescent="0.25">
      <c r="B76" s="60" t="s">
        <v>384</v>
      </c>
      <c r="C76" s="14" t="s">
        <v>385</v>
      </c>
      <c r="D76" s="14" t="s">
        <v>160</v>
      </c>
      <c r="E76" s="14" t="s">
        <v>235</v>
      </c>
      <c r="F76" s="21">
        <v>226</v>
      </c>
      <c r="G76" s="14" t="s">
        <v>236</v>
      </c>
      <c r="H76" s="14" t="s">
        <v>339</v>
      </c>
      <c r="I76" s="14" t="s">
        <v>96</v>
      </c>
      <c r="J76" s="56" t="s">
        <v>2562</v>
      </c>
      <c r="K76" s="23">
        <v>4.1500000000000004</v>
      </c>
      <c r="L76" s="14" t="s">
        <v>49</v>
      </c>
      <c r="M76" s="13">
        <v>2.81E-2</v>
      </c>
      <c r="N76" s="13">
        <v>2.5899999999999999E-2</v>
      </c>
      <c r="O76" s="23">
        <v>10335937.5</v>
      </c>
      <c r="P76" s="25">
        <v>113.83</v>
      </c>
      <c r="Q76" s="23">
        <v>0</v>
      </c>
      <c r="R76" s="23">
        <v>11765.397660000001</v>
      </c>
      <c r="S76" s="13">
        <v>8.2585333680000005E-3</v>
      </c>
      <c r="T76" s="13">
        <f t="shared" si="3"/>
        <v>5.3395895415487282E-3</v>
      </c>
      <c r="U76" s="64">
        <f>+R76/'סכום נכסי הקרן'!$C$42</f>
        <v>1.5683558721554917E-3</v>
      </c>
    </row>
    <row r="77" spans="2:21" ht="13.5" thickBot="1" x14ac:dyDescent="0.25">
      <c r="B77" s="60" t="s">
        <v>386</v>
      </c>
      <c r="C77" s="14" t="s">
        <v>387</v>
      </c>
      <c r="D77" s="14" t="s">
        <v>160</v>
      </c>
      <c r="E77" s="14" t="s">
        <v>235</v>
      </c>
      <c r="F77" s="21">
        <v>226</v>
      </c>
      <c r="G77" s="14" t="s">
        <v>236</v>
      </c>
      <c r="H77" s="14" t="s">
        <v>339</v>
      </c>
      <c r="I77" s="14" t="s">
        <v>96</v>
      </c>
      <c r="J77" s="56" t="s">
        <v>2562</v>
      </c>
      <c r="K77" s="23">
        <v>2.46</v>
      </c>
      <c r="L77" s="14" t="s">
        <v>49</v>
      </c>
      <c r="M77" s="13">
        <v>2.4E-2</v>
      </c>
      <c r="N77" s="13">
        <v>2.3300000000000001E-2</v>
      </c>
      <c r="O77" s="23">
        <v>1841651.56</v>
      </c>
      <c r="P77" s="25">
        <v>112.98</v>
      </c>
      <c r="Q77" s="23">
        <v>0</v>
      </c>
      <c r="R77" s="23">
        <v>2080.6979299999998</v>
      </c>
      <c r="S77" s="13">
        <v>3.1917483299999999E-3</v>
      </c>
      <c r="T77" s="13">
        <f t="shared" si="3"/>
        <v>9.443006711045656E-4</v>
      </c>
      <c r="U77" s="64">
        <f>+R77/'סכום נכסי הקרן'!$C$42</f>
        <v>2.7736205022561692E-4</v>
      </c>
    </row>
    <row r="78" spans="2:21" ht="13.5" thickBot="1" x14ac:dyDescent="0.25">
      <c r="B78" s="60" t="s">
        <v>388</v>
      </c>
      <c r="C78" s="14" t="s">
        <v>389</v>
      </c>
      <c r="D78" s="14" t="s">
        <v>160</v>
      </c>
      <c r="E78" s="14" t="s">
        <v>235</v>
      </c>
      <c r="F78" s="21">
        <v>226</v>
      </c>
      <c r="G78" s="14" t="s">
        <v>236</v>
      </c>
      <c r="H78" s="14" t="s">
        <v>339</v>
      </c>
      <c r="I78" s="14" t="s">
        <v>96</v>
      </c>
      <c r="J78" s="56" t="s">
        <v>2562</v>
      </c>
      <c r="K78" s="23">
        <v>6.57</v>
      </c>
      <c r="L78" s="14" t="s">
        <v>49</v>
      </c>
      <c r="M78" s="13">
        <v>3.5000000000000001E-3</v>
      </c>
      <c r="N78" s="13">
        <v>3.0700000000000002E-2</v>
      </c>
      <c r="O78" s="23">
        <v>25887967</v>
      </c>
      <c r="P78" s="25">
        <v>91.16</v>
      </c>
      <c r="Q78" s="23">
        <v>0</v>
      </c>
      <c r="R78" s="23">
        <v>23599.470720000001</v>
      </c>
      <c r="S78" s="13">
        <v>8.8891101319999999E-3</v>
      </c>
      <c r="T78" s="13">
        <f t="shared" si="3"/>
        <v>1.0710346618458235E-2</v>
      </c>
      <c r="U78" s="64">
        <f>+R78/'סכום נכסי הקרן'!$C$42</f>
        <v>3.1458663406939693E-3</v>
      </c>
    </row>
    <row r="79" spans="2:21" ht="13.5" thickBot="1" x14ac:dyDescent="0.25">
      <c r="B79" s="60" t="s">
        <v>390</v>
      </c>
      <c r="C79" s="14" t="s">
        <v>391</v>
      </c>
      <c r="D79" s="14" t="s">
        <v>160</v>
      </c>
      <c r="E79" s="14" t="s">
        <v>235</v>
      </c>
      <c r="F79" s="21">
        <v>323</v>
      </c>
      <c r="G79" s="14" t="s">
        <v>236</v>
      </c>
      <c r="H79" s="14" t="s">
        <v>339</v>
      </c>
      <c r="I79" s="14" t="s">
        <v>96</v>
      </c>
      <c r="J79" s="56" t="s">
        <v>2562</v>
      </c>
      <c r="K79" s="23">
        <v>3.01</v>
      </c>
      <c r="L79" s="14" t="s">
        <v>49</v>
      </c>
      <c r="M79" s="13">
        <v>2.35E-2</v>
      </c>
      <c r="N79" s="13">
        <v>2.2700000000000001E-2</v>
      </c>
      <c r="O79" s="23">
        <v>6465128.96</v>
      </c>
      <c r="P79" s="25">
        <v>113.73</v>
      </c>
      <c r="Q79" s="23">
        <v>0</v>
      </c>
      <c r="R79" s="23">
        <v>7352.7911700000004</v>
      </c>
      <c r="S79" s="13">
        <v>6.8041752710000002E-3</v>
      </c>
      <c r="T79" s="13">
        <f t="shared" ref="T79:T142" si="4">+R79/$R$11</f>
        <v>3.3369791627190812E-3</v>
      </c>
      <c r="U79" s="64">
        <f>+R79/'סכום נכסי הקרן'!$C$42</f>
        <v>9.8014478910545791E-4</v>
      </c>
    </row>
    <row r="80" spans="2:21" ht="13.5" thickBot="1" x14ac:dyDescent="0.25">
      <c r="B80" s="60" t="s">
        <v>392</v>
      </c>
      <c r="C80" s="14" t="s">
        <v>393</v>
      </c>
      <c r="D80" s="14" t="s">
        <v>160</v>
      </c>
      <c r="E80" s="14" t="s">
        <v>235</v>
      </c>
      <c r="F80" s="21">
        <v>323</v>
      </c>
      <c r="G80" s="14" t="s">
        <v>236</v>
      </c>
      <c r="H80" s="14" t="s">
        <v>339</v>
      </c>
      <c r="I80" s="14" t="s">
        <v>96</v>
      </c>
      <c r="J80" s="56" t="s">
        <v>2562</v>
      </c>
      <c r="K80" s="23">
        <v>1.49</v>
      </c>
      <c r="L80" s="14" t="s">
        <v>49</v>
      </c>
      <c r="M80" s="13">
        <v>1.7600000000000001E-2</v>
      </c>
      <c r="N80" s="13">
        <v>2.1299999999999999E-2</v>
      </c>
      <c r="O80" s="23">
        <v>9040516.9700000007</v>
      </c>
      <c r="P80" s="25">
        <v>112.57</v>
      </c>
      <c r="Q80" s="23">
        <v>90.752899999999997</v>
      </c>
      <c r="R80" s="23">
        <v>10267.662850000001</v>
      </c>
      <c r="S80" s="13">
        <v>6.8504785279999997E-3</v>
      </c>
      <c r="T80" s="13">
        <f t="shared" si="4"/>
        <v>4.6598599345607167E-3</v>
      </c>
      <c r="U80" s="64">
        <f>+R80/'סכום נכסי הקרן'!$C$42</f>
        <v>1.3687042112361795E-3</v>
      </c>
    </row>
    <row r="81" spans="2:21" ht="13.5" thickBot="1" x14ac:dyDescent="0.25">
      <c r="B81" s="60" t="s">
        <v>394</v>
      </c>
      <c r="C81" s="14" t="s">
        <v>395</v>
      </c>
      <c r="D81" s="14" t="s">
        <v>160</v>
      </c>
      <c r="E81" s="14" t="s">
        <v>235</v>
      </c>
      <c r="F81" s="21">
        <v>323</v>
      </c>
      <c r="G81" s="14" t="s">
        <v>236</v>
      </c>
      <c r="H81" s="14" t="s">
        <v>339</v>
      </c>
      <c r="I81" s="14" t="s">
        <v>96</v>
      </c>
      <c r="J81" s="56" t="s">
        <v>2562</v>
      </c>
      <c r="K81" s="23">
        <v>1.49</v>
      </c>
      <c r="L81" s="14" t="s">
        <v>49</v>
      </c>
      <c r="M81" s="13">
        <v>2.3E-2</v>
      </c>
      <c r="N81" s="13">
        <v>2.23E-2</v>
      </c>
      <c r="O81" s="23">
        <v>1267117</v>
      </c>
      <c r="P81" s="25">
        <v>113.28</v>
      </c>
      <c r="Q81" s="23">
        <v>16.48592</v>
      </c>
      <c r="R81" s="23">
        <v>1451.8760600000001</v>
      </c>
      <c r="S81" s="13">
        <v>1.017496835E-3</v>
      </c>
      <c r="T81" s="13">
        <f t="shared" si="4"/>
        <v>6.5891714412319945E-4</v>
      </c>
      <c r="U81" s="64">
        <f>+R81/'סכום נכסי הקרן'!$C$42</f>
        <v>1.9353857898781628E-4</v>
      </c>
    </row>
    <row r="82" spans="2:21" ht="13.5" thickBot="1" x14ac:dyDescent="0.25">
      <c r="B82" s="60" t="s">
        <v>396</v>
      </c>
      <c r="C82" s="14" t="s">
        <v>397</v>
      </c>
      <c r="D82" s="14" t="s">
        <v>160</v>
      </c>
      <c r="E82" s="14" t="s">
        <v>235</v>
      </c>
      <c r="F82" s="21">
        <v>323</v>
      </c>
      <c r="G82" s="14" t="s">
        <v>236</v>
      </c>
      <c r="H82" s="14" t="s">
        <v>339</v>
      </c>
      <c r="I82" s="14" t="s">
        <v>96</v>
      </c>
      <c r="J82" s="56" t="s">
        <v>2562</v>
      </c>
      <c r="K82" s="23">
        <v>2.21</v>
      </c>
      <c r="L82" s="14" t="s">
        <v>49</v>
      </c>
      <c r="M82" s="13">
        <v>2.1499999999999998E-2</v>
      </c>
      <c r="N82" s="13">
        <v>2.2499999999999999E-2</v>
      </c>
      <c r="O82" s="23">
        <v>6121497.8399999999</v>
      </c>
      <c r="P82" s="25">
        <v>113.66</v>
      </c>
      <c r="Q82" s="23">
        <v>0</v>
      </c>
      <c r="R82" s="23">
        <v>6957.6944400000002</v>
      </c>
      <c r="S82" s="13">
        <v>5.0712756209999998E-3</v>
      </c>
      <c r="T82" s="13">
        <f t="shared" si="4"/>
        <v>3.1576690851191961E-3</v>
      </c>
      <c r="U82" s="64">
        <f>+R82/'סכום נכסי הקרן'!$C$42</f>
        <v>9.2747744249535341E-4</v>
      </c>
    </row>
    <row r="83" spans="2:21" ht="13.5" thickBot="1" x14ac:dyDescent="0.25">
      <c r="B83" s="60" t="s">
        <v>398</v>
      </c>
      <c r="C83" s="14" t="s">
        <v>399</v>
      </c>
      <c r="D83" s="14" t="s">
        <v>160</v>
      </c>
      <c r="E83" s="14" t="s">
        <v>235</v>
      </c>
      <c r="F83" s="21">
        <v>323</v>
      </c>
      <c r="G83" s="14" t="s">
        <v>236</v>
      </c>
      <c r="H83" s="14" t="s">
        <v>339</v>
      </c>
      <c r="I83" s="14" t="s">
        <v>96</v>
      </c>
      <c r="J83" s="56" t="s">
        <v>2562</v>
      </c>
      <c r="K83" s="23">
        <v>4.32</v>
      </c>
      <c r="L83" s="14" t="s">
        <v>49</v>
      </c>
      <c r="M83" s="13">
        <v>2.2499999999999999E-2</v>
      </c>
      <c r="N83" s="13">
        <v>2.6100000000000002E-2</v>
      </c>
      <c r="O83" s="23">
        <v>3968327.34</v>
      </c>
      <c r="P83" s="25">
        <v>111.23</v>
      </c>
      <c r="Q83" s="23">
        <v>78.398970000000006</v>
      </c>
      <c r="R83" s="23">
        <v>4492.3694699999996</v>
      </c>
      <c r="S83" s="13">
        <v>3.1389249919999999E-3</v>
      </c>
      <c r="T83" s="13">
        <f t="shared" si="4"/>
        <v>2.038809884032836E-3</v>
      </c>
      <c r="U83" s="64">
        <f>+R83/'סכום נכסי הקרן'!$C$42</f>
        <v>5.9884368057701103E-4</v>
      </c>
    </row>
    <row r="84" spans="2:21" ht="13.5" thickBot="1" x14ac:dyDescent="0.25">
      <c r="B84" s="60" t="s">
        <v>400</v>
      </c>
      <c r="C84" s="14" t="s">
        <v>401</v>
      </c>
      <c r="D84" s="14" t="s">
        <v>160</v>
      </c>
      <c r="E84" s="14" t="s">
        <v>235</v>
      </c>
      <c r="F84" s="21">
        <v>323</v>
      </c>
      <c r="G84" s="14" t="s">
        <v>236</v>
      </c>
      <c r="H84" s="14" t="s">
        <v>339</v>
      </c>
      <c r="I84" s="14" t="s">
        <v>96</v>
      </c>
      <c r="J84" s="56" t="s">
        <v>2562</v>
      </c>
      <c r="K84" s="23">
        <v>4.24</v>
      </c>
      <c r="L84" s="14" t="s">
        <v>49</v>
      </c>
      <c r="M84" s="13">
        <v>6.4999999999999997E-3</v>
      </c>
      <c r="N84" s="13">
        <v>2.3300000000000001E-2</v>
      </c>
      <c r="O84" s="23">
        <v>65100</v>
      </c>
      <c r="P84" s="25">
        <v>103.63</v>
      </c>
      <c r="Q84" s="23">
        <v>0.28816999999999998</v>
      </c>
      <c r="R84" s="23">
        <v>67.751300000000001</v>
      </c>
      <c r="S84" s="13">
        <v>1.3067180800000001E-4</v>
      </c>
      <c r="T84" s="13">
        <f t="shared" si="4"/>
        <v>3.0748143272390701E-5</v>
      </c>
      <c r="U84" s="64">
        <f>+R84/'סכום נכסי הקרן'!$C$42</f>
        <v>9.0314116251611978E-6</v>
      </c>
    </row>
    <row r="85" spans="2:21" ht="13.5" thickBot="1" x14ac:dyDescent="0.25">
      <c r="B85" s="60" t="s">
        <v>402</v>
      </c>
      <c r="C85" s="14" t="s">
        <v>403</v>
      </c>
      <c r="D85" s="14" t="s">
        <v>160</v>
      </c>
      <c r="E85" s="14" t="s">
        <v>235</v>
      </c>
      <c r="F85" s="21">
        <v>323</v>
      </c>
      <c r="G85" s="14" t="s">
        <v>236</v>
      </c>
      <c r="H85" s="14" t="s">
        <v>339</v>
      </c>
      <c r="I85" s="14" t="s">
        <v>96</v>
      </c>
      <c r="J85" s="56" t="s">
        <v>2562</v>
      </c>
      <c r="K85" s="23">
        <v>5.91</v>
      </c>
      <c r="L85" s="14" t="s">
        <v>49</v>
      </c>
      <c r="M85" s="13">
        <v>2.5000000000000001E-3</v>
      </c>
      <c r="N85" s="13">
        <v>2.69E-2</v>
      </c>
      <c r="O85" s="23">
        <v>5588416.7599999998</v>
      </c>
      <c r="P85" s="25">
        <v>94.78</v>
      </c>
      <c r="Q85" s="23">
        <v>25.31739</v>
      </c>
      <c r="R85" s="23">
        <v>5322.0187999999998</v>
      </c>
      <c r="S85" s="13">
        <v>4.4023810700000001E-3</v>
      </c>
      <c r="T85" s="13">
        <f t="shared" si="4"/>
        <v>2.4153366291238226E-3</v>
      </c>
      <c r="U85" s="64">
        <f>+R85/'סכום נכסי הקרן'!$C$42</f>
        <v>7.0943793638862207E-4</v>
      </c>
    </row>
    <row r="86" spans="2:21" ht="13.5" thickBot="1" x14ac:dyDescent="0.25">
      <c r="B86" s="60" t="s">
        <v>404</v>
      </c>
      <c r="C86" s="14" t="s">
        <v>405</v>
      </c>
      <c r="D86" s="14" t="s">
        <v>160</v>
      </c>
      <c r="E86" s="14" t="s">
        <v>235</v>
      </c>
      <c r="F86" s="21">
        <v>323</v>
      </c>
      <c r="G86" s="14" t="s">
        <v>236</v>
      </c>
      <c r="H86" s="14" t="s">
        <v>339</v>
      </c>
      <c r="I86" s="14" t="s">
        <v>96</v>
      </c>
      <c r="J86" s="56" t="s">
        <v>2562</v>
      </c>
      <c r="K86" s="23">
        <v>6.67</v>
      </c>
      <c r="L86" s="14" t="s">
        <v>49</v>
      </c>
      <c r="M86" s="13">
        <v>3.61E-2</v>
      </c>
      <c r="N86" s="13">
        <v>3.2599999999999997E-2</v>
      </c>
      <c r="O86" s="23">
        <v>4775000</v>
      </c>
      <c r="P86" s="25">
        <v>104.73</v>
      </c>
      <c r="Q86" s="23">
        <v>86.926850000000002</v>
      </c>
      <c r="R86" s="23">
        <v>5087.7843499999999</v>
      </c>
      <c r="S86" s="13">
        <v>1.0498227866E-2</v>
      </c>
      <c r="T86" s="13">
        <f t="shared" si="4"/>
        <v>2.3090320352941889E-3</v>
      </c>
      <c r="U86" s="64">
        <f>+R86/'סכום נכסי הקרן'!$C$42</f>
        <v>6.7821391951007897E-4</v>
      </c>
    </row>
    <row r="87" spans="2:21" ht="13.5" thickBot="1" x14ac:dyDescent="0.25">
      <c r="B87" s="60" t="s">
        <v>406</v>
      </c>
      <c r="C87" s="14" t="s">
        <v>407</v>
      </c>
      <c r="D87" s="14" t="s">
        <v>160</v>
      </c>
      <c r="E87" s="14" t="s">
        <v>235</v>
      </c>
      <c r="F87" s="21">
        <v>662</v>
      </c>
      <c r="G87" s="14" t="s">
        <v>252</v>
      </c>
      <c r="H87" s="14" t="s">
        <v>339</v>
      </c>
      <c r="I87" s="14" t="s">
        <v>96</v>
      </c>
      <c r="J87" s="56" t="s">
        <v>2562</v>
      </c>
      <c r="K87" s="23">
        <v>5.43</v>
      </c>
      <c r="L87" s="14" t="s">
        <v>49</v>
      </c>
      <c r="M87" s="13">
        <v>3.7100000000000001E-2</v>
      </c>
      <c r="N87" s="13">
        <v>3.3399999999999999E-2</v>
      </c>
      <c r="O87" s="23">
        <v>10</v>
      </c>
      <c r="P87" s="26">
        <v>5095555</v>
      </c>
      <c r="Q87" s="23">
        <v>0</v>
      </c>
      <c r="R87" s="23">
        <v>509.55549999999999</v>
      </c>
      <c r="S87" s="13">
        <v>1.3015749050000001E-3</v>
      </c>
      <c r="T87" s="13">
        <f t="shared" si="4"/>
        <v>2.3125586548501179E-4</v>
      </c>
      <c r="U87" s="64">
        <f>+R87/'סכום נכסי הקרן'!$C$42</f>
        <v>6.7924976588859946E-5</v>
      </c>
    </row>
    <row r="88" spans="2:21" ht="13.5" thickBot="1" x14ac:dyDescent="0.25">
      <c r="B88" s="60" t="s">
        <v>408</v>
      </c>
      <c r="C88" s="14" t="s">
        <v>409</v>
      </c>
      <c r="D88" s="14" t="s">
        <v>160</v>
      </c>
      <c r="E88" s="14" t="s">
        <v>235</v>
      </c>
      <c r="F88" s="21">
        <v>662</v>
      </c>
      <c r="G88" s="14" t="s">
        <v>252</v>
      </c>
      <c r="H88" s="14" t="s">
        <v>339</v>
      </c>
      <c r="I88" s="14" t="s">
        <v>96</v>
      </c>
      <c r="J88" s="56" t="s">
        <v>2562</v>
      </c>
      <c r="K88" s="23">
        <v>1.24</v>
      </c>
      <c r="L88" s="14" t="s">
        <v>49</v>
      </c>
      <c r="M88" s="13">
        <v>2.0199999999999999E-2</v>
      </c>
      <c r="N88" s="13">
        <v>2.0299999999999999E-2</v>
      </c>
      <c r="O88" s="23">
        <v>33</v>
      </c>
      <c r="P88" s="26">
        <v>5652776</v>
      </c>
      <c r="Q88" s="23">
        <v>0</v>
      </c>
      <c r="R88" s="23">
        <v>1865.41608</v>
      </c>
      <c r="S88" s="13">
        <v>1.568068424E-3</v>
      </c>
      <c r="T88" s="13">
        <f t="shared" si="4"/>
        <v>8.46597495405423E-4</v>
      </c>
      <c r="U88" s="64">
        <f>+R88/'סכום נכסי הקרן'!$C$42</f>
        <v>2.4866446061809342E-4</v>
      </c>
    </row>
    <row r="89" spans="2:21" ht="13.5" thickBot="1" x14ac:dyDescent="0.25">
      <c r="B89" s="60" t="s">
        <v>410</v>
      </c>
      <c r="C89" s="14" t="s">
        <v>411</v>
      </c>
      <c r="D89" s="14" t="s">
        <v>160</v>
      </c>
      <c r="E89" s="14" t="s">
        <v>235</v>
      </c>
      <c r="F89" s="21">
        <v>662</v>
      </c>
      <c r="G89" s="14" t="s">
        <v>252</v>
      </c>
      <c r="H89" s="14" t="s">
        <v>339</v>
      </c>
      <c r="I89" s="14" t="s">
        <v>96</v>
      </c>
      <c r="J89" s="56" t="s">
        <v>2562</v>
      </c>
      <c r="K89" s="23">
        <v>2.2999999999999998</v>
      </c>
      <c r="L89" s="14" t="s">
        <v>49</v>
      </c>
      <c r="M89" s="13">
        <v>2.5899999999999999E-2</v>
      </c>
      <c r="N89" s="13">
        <v>2.76E-2</v>
      </c>
      <c r="O89" s="23">
        <v>10</v>
      </c>
      <c r="P89" s="26">
        <v>5628861</v>
      </c>
      <c r="Q89" s="23">
        <v>0</v>
      </c>
      <c r="R89" s="23">
        <v>562.88610000000006</v>
      </c>
      <c r="S89" s="13">
        <v>4.7341760099999999E-4</v>
      </c>
      <c r="T89" s="13">
        <f t="shared" si="4"/>
        <v>2.5545934098441272E-4</v>
      </c>
      <c r="U89" s="64">
        <f>+R89/'סכום נכסי הקרן'!$C$42</f>
        <v>7.5034074138527959E-5</v>
      </c>
    </row>
    <row r="90" spans="2:21" ht="13.5" thickBot="1" x14ac:dyDescent="0.25">
      <c r="B90" s="60" t="s">
        <v>412</v>
      </c>
      <c r="C90" s="14" t="s">
        <v>413</v>
      </c>
      <c r="D90" s="14" t="s">
        <v>160</v>
      </c>
      <c r="E90" s="14" t="s">
        <v>235</v>
      </c>
      <c r="F90" s="21">
        <v>662</v>
      </c>
      <c r="G90" s="14" t="s">
        <v>252</v>
      </c>
      <c r="H90" s="14" t="s">
        <v>339</v>
      </c>
      <c r="I90" s="14" t="s">
        <v>96</v>
      </c>
      <c r="J90" s="56" t="s">
        <v>2562</v>
      </c>
      <c r="K90" s="23">
        <v>4.1100000000000003</v>
      </c>
      <c r="L90" s="14" t="s">
        <v>49</v>
      </c>
      <c r="M90" s="13">
        <v>8.3999999999999995E-3</v>
      </c>
      <c r="N90" s="13">
        <v>2.9100000000000001E-2</v>
      </c>
      <c r="O90" s="23">
        <v>25</v>
      </c>
      <c r="P90" s="26">
        <v>5012995</v>
      </c>
      <c r="Q90" s="23">
        <v>0</v>
      </c>
      <c r="R90" s="23">
        <v>1253.24875</v>
      </c>
      <c r="S90" s="13">
        <v>3.143467873E-3</v>
      </c>
      <c r="T90" s="13">
        <f t="shared" si="4"/>
        <v>5.6877243862397551E-4</v>
      </c>
      <c r="U90" s="64">
        <f>+R90/'סכום נכסי הקרן'!$C$42</f>
        <v>1.670610797131382E-4</v>
      </c>
    </row>
    <row r="91" spans="2:21" ht="13.5" thickBot="1" x14ac:dyDescent="0.25">
      <c r="B91" s="60" t="s">
        <v>414</v>
      </c>
      <c r="C91" s="14" t="s">
        <v>415</v>
      </c>
      <c r="D91" s="14" t="s">
        <v>160</v>
      </c>
      <c r="E91" s="14" t="s">
        <v>235</v>
      </c>
      <c r="F91" s="21">
        <v>662</v>
      </c>
      <c r="G91" s="14" t="s">
        <v>252</v>
      </c>
      <c r="H91" s="14" t="s">
        <v>339</v>
      </c>
      <c r="I91" s="14" t="s">
        <v>96</v>
      </c>
      <c r="J91" s="56" t="s">
        <v>2562</v>
      </c>
      <c r="K91" s="23">
        <v>4.62</v>
      </c>
      <c r="L91" s="14" t="s">
        <v>49</v>
      </c>
      <c r="M91" s="13">
        <v>3.09E-2</v>
      </c>
      <c r="N91" s="13">
        <v>3.1600000000000003E-2</v>
      </c>
      <c r="O91" s="23">
        <v>21</v>
      </c>
      <c r="P91" s="26">
        <v>5168240</v>
      </c>
      <c r="Q91" s="23">
        <v>0</v>
      </c>
      <c r="R91" s="23">
        <v>1085.3304000000001</v>
      </c>
      <c r="S91" s="13">
        <v>1.105263157E-3</v>
      </c>
      <c r="T91" s="13">
        <f t="shared" si="4"/>
        <v>4.9256463915941259E-4</v>
      </c>
      <c r="U91" s="64">
        <f>+R91/'סכום נכסי הקרן'!$C$42</f>
        <v>1.4467715883976918E-4</v>
      </c>
    </row>
    <row r="92" spans="2:21" ht="13.5" thickBot="1" x14ac:dyDescent="0.25">
      <c r="B92" s="60" t="s">
        <v>416</v>
      </c>
      <c r="C92" s="14" t="s">
        <v>417</v>
      </c>
      <c r="D92" s="14" t="s">
        <v>160</v>
      </c>
      <c r="E92" s="14" t="s">
        <v>235</v>
      </c>
      <c r="F92" s="21">
        <v>1349</v>
      </c>
      <c r="G92" s="14" t="s">
        <v>236</v>
      </c>
      <c r="H92" s="14" t="s">
        <v>339</v>
      </c>
      <c r="I92" s="14" t="s">
        <v>96</v>
      </c>
      <c r="J92" s="56" t="s">
        <v>2562</v>
      </c>
      <c r="K92" s="23">
        <v>1.9</v>
      </c>
      <c r="L92" s="14" t="s">
        <v>49</v>
      </c>
      <c r="M92" s="13">
        <v>1.6E-2</v>
      </c>
      <c r="N92" s="13">
        <v>2.0899999999999998E-2</v>
      </c>
      <c r="O92" s="23">
        <v>2052146.59</v>
      </c>
      <c r="P92" s="25">
        <v>112.12</v>
      </c>
      <c r="Q92" s="23">
        <v>0</v>
      </c>
      <c r="R92" s="23">
        <v>2300.8667599999999</v>
      </c>
      <c r="S92" s="13">
        <v>5.2931372330000002E-3</v>
      </c>
      <c r="T92" s="13">
        <f t="shared" si="4"/>
        <v>1.0442217461090989E-3</v>
      </c>
      <c r="U92" s="64">
        <f>+R92/'סכום נכסי הקרן'!$C$42</f>
        <v>3.0671108604869544E-4</v>
      </c>
    </row>
    <row r="93" spans="2:21" ht="13.5" thickBot="1" x14ac:dyDescent="0.25">
      <c r="B93" s="60" t="s">
        <v>418</v>
      </c>
      <c r="C93" s="14" t="s">
        <v>419</v>
      </c>
      <c r="D93" s="14" t="s">
        <v>160</v>
      </c>
      <c r="E93" s="14" t="s">
        <v>235</v>
      </c>
      <c r="F93" s="21">
        <v>1349</v>
      </c>
      <c r="G93" s="14" t="s">
        <v>236</v>
      </c>
      <c r="H93" s="14" t="s">
        <v>339</v>
      </c>
      <c r="I93" s="14" t="s">
        <v>96</v>
      </c>
      <c r="J93" s="56" t="s">
        <v>2562</v>
      </c>
      <c r="K93" s="23">
        <v>2.97</v>
      </c>
      <c r="L93" s="14" t="s">
        <v>49</v>
      </c>
      <c r="M93" s="13">
        <v>1.4200000000000001E-2</v>
      </c>
      <c r="N93" s="13">
        <v>2.4899999999999999E-2</v>
      </c>
      <c r="O93" s="23">
        <v>2691792.87</v>
      </c>
      <c r="P93" s="25">
        <v>108.25</v>
      </c>
      <c r="Q93" s="23">
        <v>0</v>
      </c>
      <c r="R93" s="23">
        <v>2913.8657800000001</v>
      </c>
      <c r="S93" s="13">
        <v>2.2799176249999999E-3</v>
      </c>
      <c r="T93" s="13">
        <f t="shared" si="4"/>
        <v>1.3224242557700956E-3</v>
      </c>
      <c r="U93" s="64">
        <f>+R93/'סכום נכסי הקרן'!$C$42</f>
        <v>3.8842533323569297E-4</v>
      </c>
    </row>
    <row r="94" spans="2:21" ht="13.5" thickBot="1" x14ac:dyDescent="0.25">
      <c r="B94" s="60" t="s">
        <v>418</v>
      </c>
      <c r="C94" s="14" t="s">
        <v>420</v>
      </c>
      <c r="D94" s="14" t="s">
        <v>160</v>
      </c>
      <c r="E94" s="14" t="s">
        <v>235</v>
      </c>
      <c r="F94" s="21">
        <v>1349</v>
      </c>
      <c r="G94" s="14" t="s">
        <v>236</v>
      </c>
      <c r="H94" s="14" t="s">
        <v>339</v>
      </c>
      <c r="I94" s="14" t="s">
        <v>96</v>
      </c>
      <c r="J94" s="56" t="s">
        <v>2562</v>
      </c>
      <c r="K94" s="23">
        <v>2.9660000000000002</v>
      </c>
      <c r="L94" s="14" t="s">
        <v>49</v>
      </c>
      <c r="M94" s="13">
        <v>1.4200000000000001E-2</v>
      </c>
      <c r="N94" s="13">
        <v>2.4899999999999999E-2</v>
      </c>
      <c r="O94" s="23">
        <v>4976237</v>
      </c>
      <c r="P94" s="25">
        <v>107.2677</v>
      </c>
      <c r="Q94" s="23">
        <v>0</v>
      </c>
      <c r="R94" s="23">
        <v>5337.8949700000003</v>
      </c>
      <c r="S94" s="13">
        <v>4.2148155490000002E-3</v>
      </c>
      <c r="T94" s="13">
        <f t="shared" si="4"/>
        <v>2.4225418451090043E-3</v>
      </c>
      <c r="U94" s="64">
        <f>+R94/'סכום נכסי הקרן'!$C$42</f>
        <v>7.1155426812396941E-4</v>
      </c>
    </row>
    <row r="95" spans="2:21" ht="13.5" thickBot="1" x14ac:dyDescent="0.25">
      <c r="B95" s="60" t="s">
        <v>421</v>
      </c>
      <c r="C95" s="14" t="s">
        <v>422</v>
      </c>
      <c r="D95" s="14" t="s">
        <v>160</v>
      </c>
      <c r="E95" s="14" t="s">
        <v>235</v>
      </c>
      <c r="F95" s="21">
        <v>1357</v>
      </c>
      <c r="G95" s="14" t="s">
        <v>236</v>
      </c>
      <c r="H95" s="14" t="s">
        <v>339</v>
      </c>
      <c r="I95" s="14" t="s">
        <v>96</v>
      </c>
      <c r="J95" s="56" t="s">
        <v>2562</v>
      </c>
      <c r="K95" s="23">
        <v>2.67</v>
      </c>
      <c r="L95" s="14" t="s">
        <v>49</v>
      </c>
      <c r="M95" s="13">
        <v>0.04</v>
      </c>
      <c r="N95" s="13">
        <v>2.3900000000000001E-2</v>
      </c>
      <c r="O95" s="23">
        <v>5905540.54</v>
      </c>
      <c r="P95" s="25">
        <v>118.24</v>
      </c>
      <c r="Q95" s="23">
        <v>0</v>
      </c>
      <c r="R95" s="23">
        <v>6982.7111299999997</v>
      </c>
      <c r="S95" s="13">
        <v>5.7944392249999997E-3</v>
      </c>
      <c r="T95" s="13">
        <f t="shared" si="4"/>
        <v>3.1690226203033326E-3</v>
      </c>
      <c r="U95" s="64">
        <f>+R95/'סכום נכסי הקרן'!$C$42</f>
        <v>9.3081222758271032E-4</v>
      </c>
    </row>
    <row r="96" spans="2:21" ht="13.5" thickBot="1" x14ac:dyDescent="0.25">
      <c r="B96" s="60" t="s">
        <v>423</v>
      </c>
      <c r="C96" s="14" t="s">
        <v>424</v>
      </c>
      <c r="D96" s="14" t="s">
        <v>160</v>
      </c>
      <c r="E96" s="14" t="s">
        <v>235</v>
      </c>
      <c r="F96" s="21">
        <v>1357</v>
      </c>
      <c r="G96" s="14" t="s">
        <v>236</v>
      </c>
      <c r="H96" s="14" t="s">
        <v>339</v>
      </c>
      <c r="I96" s="14" t="s">
        <v>96</v>
      </c>
      <c r="J96" s="56" t="s">
        <v>2562</v>
      </c>
      <c r="K96" s="23">
        <v>0.71</v>
      </c>
      <c r="L96" s="14" t="s">
        <v>49</v>
      </c>
      <c r="M96" s="13">
        <v>0.04</v>
      </c>
      <c r="N96" s="13">
        <v>2.5899999999999999E-2</v>
      </c>
      <c r="O96" s="23">
        <v>372147.49</v>
      </c>
      <c r="P96" s="25">
        <v>113.55</v>
      </c>
      <c r="Q96" s="23">
        <v>0</v>
      </c>
      <c r="R96" s="23">
        <v>422.57346999999999</v>
      </c>
      <c r="S96" s="13">
        <v>4.571223583E-3</v>
      </c>
      <c r="T96" s="13">
        <f t="shared" si="4"/>
        <v>1.9178007800103162E-4</v>
      </c>
      <c r="U96" s="64">
        <f>+R96/'סכום נכסי הקרן'!$C$42</f>
        <v>5.6330062293162E-5</v>
      </c>
    </row>
    <row r="97" spans="2:21" ht="13.5" thickBot="1" x14ac:dyDescent="0.25">
      <c r="B97" s="60" t="s">
        <v>425</v>
      </c>
      <c r="C97" s="14" t="s">
        <v>426</v>
      </c>
      <c r="D97" s="14" t="s">
        <v>160</v>
      </c>
      <c r="E97" s="14" t="s">
        <v>235</v>
      </c>
      <c r="F97" s="21">
        <v>1357</v>
      </c>
      <c r="G97" s="14" t="s">
        <v>236</v>
      </c>
      <c r="H97" s="14" t="s">
        <v>339</v>
      </c>
      <c r="I97" s="14" t="s">
        <v>96</v>
      </c>
      <c r="J97" s="56" t="s">
        <v>2562</v>
      </c>
      <c r="K97" s="23">
        <v>4.03</v>
      </c>
      <c r="L97" s="14" t="s">
        <v>49</v>
      </c>
      <c r="M97" s="13">
        <v>3.5000000000000003E-2</v>
      </c>
      <c r="N97" s="13">
        <v>2.6100000000000002E-2</v>
      </c>
      <c r="O97" s="23">
        <v>1142370.8700000001</v>
      </c>
      <c r="P97" s="25">
        <v>118.48</v>
      </c>
      <c r="Q97" s="23">
        <v>0</v>
      </c>
      <c r="R97" s="23">
        <v>1353.48101</v>
      </c>
      <c r="S97" s="13">
        <v>1.29577496E-3</v>
      </c>
      <c r="T97" s="13">
        <f t="shared" si="4"/>
        <v>6.1426168961983124E-4</v>
      </c>
      <c r="U97" s="64">
        <f>+R97/'סכום נכסי הקרן'!$C$42</f>
        <v>1.8042228161155462E-4</v>
      </c>
    </row>
    <row r="98" spans="2:21" ht="13.5" thickBot="1" x14ac:dyDescent="0.25">
      <c r="B98" s="60" t="s">
        <v>427</v>
      </c>
      <c r="C98" s="14" t="s">
        <v>428</v>
      </c>
      <c r="D98" s="14" t="s">
        <v>160</v>
      </c>
      <c r="E98" s="14" t="s">
        <v>235</v>
      </c>
      <c r="F98" s="21">
        <v>1357</v>
      </c>
      <c r="G98" s="14" t="s">
        <v>236</v>
      </c>
      <c r="H98" s="14" t="s">
        <v>339</v>
      </c>
      <c r="I98" s="14" t="s">
        <v>96</v>
      </c>
      <c r="J98" s="56" t="s">
        <v>2562</v>
      </c>
      <c r="K98" s="23">
        <v>6.59</v>
      </c>
      <c r="L98" s="14" t="s">
        <v>49</v>
      </c>
      <c r="M98" s="13">
        <v>2.5000000000000001E-2</v>
      </c>
      <c r="N98" s="13">
        <v>2.9000000000000001E-2</v>
      </c>
      <c r="O98" s="23">
        <v>1000000</v>
      </c>
      <c r="P98" s="25">
        <v>109.47</v>
      </c>
      <c r="Q98" s="23">
        <v>0</v>
      </c>
      <c r="R98" s="23">
        <v>1094.7</v>
      </c>
      <c r="S98" s="13">
        <v>1.3421205850000001E-3</v>
      </c>
      <c r="T98" s="13">
        <f t="shared" si="4"/>
        <v>4.9681692366472822E-4</v>
      </c>
      <c r="U98" s="64">
        <f>+R98/'סכום נכסי הקרן'!$C$42</f>
        <v>1.4592614910804611E-4</v>
      </c>
    </row>
    <row r="99" spans="2:21" ht="13.5" thickBot="1" x14ac:dyDescent="0.25">
      <c r="B99" s="60" t="s">
        <v>429</v>
      </c>
      <c r="C99" s="14" t="s">
        <v>430</v>
      </c>
      <c r="D99" s="14" t="s">
        <v>160</v>
      </c>
      <c r="E99" s="14" t="s">
        <v>235</v>
      </c>
      <c r="F99" s="21">
        <v>777</v>
      </c>
      <c r="G99" s="14" t="s">
        <v>431</v>
      </c>
      <c r="H99" s="14" t="s">
        <v>339</v>
      </c>
      <c r="I99" s="14" t="s">
        <v>96</v>
      </c>
      <c r="J99" s="56" t="s">
        <v>2562</v>
      </c>
      <c r="K99" s="23">
        <v>2.65</v>
      </c>
      <c r="L99" s="14" t="s">
        <v>49</v>
      </c>
      <c r="M99" s="13">
        <v>4.2999999999999997E-2</v>
      </c>
      <c r="N99" s="13">
        <v>2.0500000000000001E-2</v>
      </c>
      <c r="O99" s="23">
        <v>20279.439999999999</v>
      </c>
      <c r="P99" s="25">
        <v>119.12</v>
      </c>
      <c r="Q99" s="23">
        <v>0</v>
      </c>
      <c r="R99" s="23">
        <v>24.156870000000001</v>
      </c>
      <c r="S99" s="13">
        <v>3.9770778358511501E-5</v>
      </c>
      <c r="T99" s="13">
        <f t="shared" si="4"/>
        <v>1.0963315829696505E-5</v>
      </c>
      <c r="U99" s="64">
        <f>+R99/'סכום נכסי הקרן'!$C$42</f>
        <v>3.2201690084988451E-6</v>
      </c>
    </row>
    <row r="100" spans="2:21" ht="13.5" thickBot="1" x14ac:dyDescent="0.25">
      <c r="B100" s="60" t="s">
        <v>432</v>
      </c>
      <c r="C100" s="14" t="s">
        <v>433</v>
      </c>
      <c r="D100" s="14" t="s">
        <v>160</v>
      </c>
      <c r="E100" s="14" t="s">
        <v>235</v>
      </c>
      <c r="F100" s="21">
        <v>141</v>
      </c>
      <c r="G100" s="14" t="s">
        <v>299</v>
      </c>
      <c r="H100" s="14" t="s">
        <v>339</v>
      </c>
      <c r="I100" s="14" t="s">
        <v>96</v>
      </c>
      <c r="J100" s="56" t="s">
        <v>2562</v>
      </c>
      <c r="K100" s="23">
        <v>1.32</v>
      </c>
      <c r="L100" s="14" t="s">
        <v>49</v>
      </c>
      <c r="M100" s="13">
        <v>1.7999999999999999E-2</v>
      </c>
      <c r="N100" s="13">
        <v>2.0899999999999998E-2</v>
      </c>
      <c r="O100" s="23">
        <v>597378.94999999995</v>
      </c>
      <c r="P100" s="25">
        <v>111.63</v>
      </c>
      <c r="Q100" s="23">
        <v>0</v>
      </c>
      <c r="R100" s="23">
        <v>666.85411999999997</v>
      </c>
      <c r="S100" s="13">
        <v>7.3549458599999999E-4</v>
      </c>
      <c r="T100" s="13">
        <f t="shared" si="4"/>
        <v>3.0264402341422263E-4</v>
      </c>
      <c r="U100" s="64">
        <f>+R100/'סכום נכסי הקרן'!$C$42</f>
        <v>8.8893261851132605E-5</v>
      </c>
    </row>
    <row r="101" spans="2:21" ht="13.5" thickBot="1" x14ac:dyDescent="0.25">
      <c r="B101" s="60" t="s">
        <v>434</v>
      </c>
      <c r="C101" s="14" t="s">
        <v>435</v>
      </c>
      <c r="D101" s="14" t="s">
        <v>160</v>
      </c>
      <c r="E101" s="14" t="s">
        <v>235</v>
      </c>
      <c r="F101" s="21">
        <v>141</v>
      </c>
      <c r="G101" s="14" t="s">
        <v>299</v>
      </c>
      <c r="H101" s="14" t="s">
        <v>339</v>
      </c>
      <c r="I101" s="14" t="s">
        <v>96</v>
      </c>
      <c r="J101" s="56" t="s">
        <v>2562</v>
      </c>
      <c r="K101" s="23">
        <v>3.84</v>
      </c>
      <c r="L101" s="14" t="s">
        <v>49</v>
      </c>
      <c r="M101" s="13">
        <v>2.1999999999999999E-2</v>
      </c>
      <c r="N101" s="13">
        <v>2.7900000000000001E-2</v>
      </c>
      <c r="O101" s="23">
        <v>1013010.29</v>
      </c>
      <c r="P101" s="25">
        <v>100.93</v>
      </c>
      <c r="Q101" s="23">
        <v>0</v>
      </c>
      <c r="R101" s="23">
        <v>1022.43129</v>
      </c>
      <c r="S101" s="13">
        <v>1.9937749419999999E-3</v>
      </c>
      <c r="T101" s="13">
        <f t="shared" si="4"/>
        <v>4.6401860615361251E-4</v>
      </c>
      <c r="U101" s="64">
        <f>+R101/'סכום נכסי הקרן'!$C$42</f>
        <v>1.3629255583929106E-4</v>
      </c>
    </row>
    <row r="102" spans="2:21" ht="13.5" thickBot="1" x14ac:dyDescent="0.25">
      <c r="B102" s="60" t="s">
        <v>436</v>
      </c>
      <c r="C102" s="14" t="s">
        <v>437</v>
      </c>
      <c r="D102" s="14" t="s">
        <v>160</v>
      </c>
      <c r="E102" s="14" t="s">
        <v>235</v>
      </c>
      <c r="F102" s="21">
        <v>1063</v>
      </c>
      <c r="G102" s="14" t="s">
        <v>438</v>
      </c>
      <c r="H102" s="14" t="s">
        <v>439</v>
      </c>
      <c r="I102" s="14" t="s">
        <v>96</v>
      </c>
      <c r="J102" s="56" t="s">
        <v>2562</v>
      </c>
      <c r="K102" s="23">
        <v>5.92</v>
      </c>
      <c r="L102" s="14" t="s">
        <v>49</v>
      </c>
      <c r="M102" s="13">
        <v>5.1499999999999997E-2</v>
      </c>
      <c r="N102" s="13">
        <v>2.9499999999999998E-2</v>
      </c>
      <c r="O102" s="23">
        <v>8430310.3800000008</v>
      </c>
      <c r="P102" s="26">
        <v>153</v>
      </c>
      <c r="Q102" s="23">
        <v>0</v>
      </c>
      <c r="R102" s="23">
        <v>12898.374879999999</v>
      </c>
      <c r="S102" s="13">
        <v>2.903012647E-3</v>
      </c>
      <c r="T102" s="13">
        <f t="shared" si="4"/>
        <v>5.8537781384452436E-3</v>
      </c>
      <c r="U102" s="64">
        <f>+R102/'סכום נכסי הקרן'!$C$42</f>
        <v>1.7193844669684444E-3</v>
      </c>
    </row>
    <row r="103" spans="2:21" ht="13.5" thickBot="1" x14ac:dyDescent="0.25">
      <c r="B103" s="60" t="s">
        <v>440</v>
      </c>
      <c r="C103" s="14" t="s">
        <v>441</v>
      </c>
      <c r="D103" s="14" t="s">
        <v>160</v>
      </c>
      <c r="E103" s="14" t="s">
        <v>235</v>
      </c>
      <c r="F103" s="21">
        <v>390</v>
      </c>
      <c r="G103" s="14" t="s">
        <v>236</v>
      </c>
      <c r="H103" s="14" t="s">
        <v>439</v>
      </c>
      <c r="I103" s="14" t="s">
        <v>96</v>
      </c>
      <c r="J103" s="56" t="s">
        <v>2562</v>
      </c>
      <c r="K103" s="23">
        <v>7.48</v>
      </c>
      <c r="L103" s="14" t="s">
        <v>49</v>
      </c>
      <c r="M103" s="13">
        <v>2.5600000000000001E-2</v>
      </c>
      <c r="N103" s="13">
        <v>3.9699999999999999E-2</v>
      </c>
      <c r="O103" s="23">
        <v>1903658</v>
      </c>
      <c r="P103" s="25">
        <v>95.72</v>
      </c>
      <c r="Q103" s="23">
        <v>0</v>
      </c>
      <c r="R103" s="23">
        <v>1822.1814400000001</v>
      </c>
      <c r="S103" s="13">
        <v>1.812179194E-3</v>
      </c>
      <c r="T103" s="13">
        <f t="shared" si="4"/>
        <v>8.2697595448959953E-4</v>
      </c>
      <c r="U103" s="64">
        <f>+R103/'סכום נכסי הקרן'!$C$42</f>
        <v>2.4290117887581453E-4</v>
      </c>
    </row>
    <row r="104" spans="2:21" ht="13.5" thickBot="1" x14ac:dyDescent="0.25">
      <c r="B104" s="60" t="s">
        <v>442</v>
      </c>
      <c r="C104" s="14" t="s">
        <v>443</v>
      </c>
      <c r="D104" s="14" t="s">
        <v>160</v>
      </c>
      <c r="E104" s="14" t="s">
        <v>235</v>
      </c>
      <c r="F104" s="21">
        <v>230</v>
      </c>
      <c r="G104" s="14" t="s">
        <v>444</v>
      </c>
      <c r="H104" s="14" t="s">
        <v>439</v>
      </c>
      <c r="I104" s="14" t="s">
        <v>96</v>
      </c>
      <c r="J104" s="56" t="s">
        <v>2562</v>
      </c>
      <c r="K104" s="23">
        <v>1.4</v>
      </c>
      <c r="L104" s="14" t="s">
        <v>49</v>
      </c>
      <c r="M104" s="13">
        <v>2.1999999999999999E-2</v>
      </c>
      <c r="N104" s="13">
        <v>1.7100000000000001E-2</v>
      </c>
      <c r="O104" s="23">
        <v>1146666.67</v>
      </c>
      <c r="P104" s="25">
        <v>112.59</v>
      </c>
      <c r="Q104" s="23">
        <v>0</v>
      </c>
      <c r="R104" s="23">
        <v>1291.0319999999999</v>
      </c>
      <c r="S104" s="13">
        <v>2.167569714E-3</v>
      </c>
      <c r="T104" s="13">
        <f t="shared" si="4"/>
        <v>5.8591992928904845E-4</v>
      </c>
      <c r="U104" s="64">
        <f>+R104/'סכום נכסי הקרן'!$C$42</f>
        <v>1.7209767802617973E-4</v>
      </c>
    </row>
    <row r="105" spans="2:21" ht="13.5" thickBot="1" x14ac:dyDescent="0.25">
      <c r="B105" s="60" t="s">
        <v>445</v>
      </c>
      <c r="C105" s="14" t="s">
        <v>446</v>
      </c>
      <c r="D105" s="14" t="s">
        <v>160</v>
      </c>
      <c r="E105" s="14" t="s">
        <v>235</v>
      </c>
      <c r="F105" s="21">
        <v>230</v>
      </c>
      <c r="G105" s="14" t="s">
        <v>444</v>
      </c>
      <c r="H105" s="14" t="s">
        <v>439</v>
      </c>
      <c r="I105" s="14" t="s">
        <v>96</v>
      </c>
      <c r="J105" s="56" t="s">
        <v>2562</v>
      </c>
      <c r="K105" s="23">
        <v>4.24</v>
      </c>
      <c r="L105" s="14" t="s">
        <v>49</v>
      </c>
      <c r="M105" s="13">
        <v>1.7000000000000001E-2</v>
      </c>
      <c r="N105" s="13">
        <v>2.23E-2</v>
      </c>
      <c r="O105" s="23">
        <v>1300000</v>
      </c>
      <c r="P105" s="25">
        <v>107.55</v>
      </c>
      <c r="Q105" s="23">
        <v>0</v>
      </c>
      <c r="R105" s="23">
        <v>1398.15</v>
      </c>
      <c r="S105" s="13">
        <v>1.024234975E-3</v>
      </c>
      <c r="T105" s="13">
        <f t="shared" si="4"/>
        <v>6.3453419368031405E-4</v>
      </c>
      <c r="U105" s="64">
        <f>+R105/'סכום נכסי הקרן'!$C$42</f>
        <v>1.8637676566677142E-4</v>
      </c>
    </row>
    <row r="106" spans="2:21" ht="13.5" thickBot="1" x14ac:dyDescent="0.25">
      <c r="B106" s="60" t="s">
        <v>447</v>
      </c>
      <c r="C106" s="14" t="s">
        <v>448</v>
      </c>
      <c r="D106" s="14" t="s">
        <v>160</v>
      </c>
      <c r="E106" s="14" t="s">
        <v>235</v>
      </c>
      <c r="F106" s="21">
        <v>230</v>
      </c>
      <c r="G106" s="14" t="s">
        <v>444</v>
      </c>
      <c r="H106" s="14" t="s">
        <v>439</v>
      </c>
      <c r="I106" s="14" t="s">
        <v>96</v>
      </c>
      <c r="J106" s="56" t="s">
        <v>2562</v>
      </c>
      <c r="K106" s="23">
        <v>9.1</v>
      </c>
      <c r="L106" s="14" t="s">
        <v>49</v>
      </c>
      <c r="M106" s="13">
        <v>5.7999999999999996E-3</v>
      </c>
      <c r="N106" s="13">
        <v>2.81E-2</v>
      </c>
      <c r="O106" s="23">
        <v>3556000</v>
      </c>
      <c r="P106" s="25">
        <v>89.1</v>
      </c>
      <c r="Q106" s="23">
        <v>0</v>
      </c>
      <c r="R106" s="23">
        <v>3168.3960000000002</v>
      </c>
      <c r="S106" s="13">
        <v>7.4336852969999999E-3</v>
      </c>
      <c r="T106" s="13">
        <f t="shared" si="4"/>
        <v>1.4379398498873027E-3</v>
      </c>
      <c r="U106" s="64">
        <f>+R106/'סכום נכסי הקרן'!$C$42</f>
        <v>4.223548251843764E-4</v>
      </c>
    </row>
    <row r="107" spans="2:21" ht="13.5" thickBot="1" x14ac:dyDescent="0.25">
      <c r="B107" s="60" t="s">
        <v>449</v>
      </c>
      <c r="C107" s="14" t="s">
        <v>450</v>
      </c>
      <c r="D107" s="14" t="s">
        <v>160</v>
      </c>
      <c r="E107" s="14" t="s">
        <v>235</v>
      </c>
      <c r="F107" s="21">
        <v>1327</v>
      </c>
      <c r="G107" s="14" t="s">
        <v>236</v>
      </c>
      <c r="H107" s="14" t="s">
        <v>439</v>
      </c>
      <c r="I107" s="14" t="s">
        <v>96</v>
      </c>
      <c r="J107" s="56" t="s">
        <v>2562</v>
      </c>
      <c r="K107" s="23">
        <v>0.85</v>
      </c>
      <c r="L107" s="14" t="s">
        <v>49</v>
      </c>
      <c r="M107" s="13">
        <v>2.5000000000000001E-2</v>
      </c>
      <c r="N107" s="13">
        <v>2.29E-2</v>
      </c>
      <c r="O107" s="23">
        <v>3646249.39</v>
      </c>
      <c r="P107" s="25">
        <v>112.23</v>
      </c>
      <c r="Q107" s="23">
        <v>0</v>
      </c>
      <c r="R107" s="23">
        <v>4092.1856899999998</v>
      </c>
      <c r="S107" s="13">
        <v>7.7429113500000002E-3</v>
      </c>
      <c r="T107" s="13">
        <f t="shared" si="4"/>
        <v>1.8571911076739043E-3</v>
      </c>
      <c r="U107" s="64">
        <f>+R107/'סכום נכסי הקרן'!$C$42</f>
        <v>5.4549821793802185E-4</v>
      </c>
    </row>
    <row r="108" spans="2:21" ht="13.5" thickBot="1" x14ac:dyDescent="0.25">
      <c r="B108" s="60" t="s">
        <v>451</v>
      </c>
      <c r="C108" s="14" t="s">
        <v>452</v>
      </c>
      <c r="D108" s="14" t="s">
        <v>160</v>
      </c>
      <c r="E108" s="14" t="s">
        <v>235</v>
      </c>
      <c r="F108" s="21">
        <v>1327</v>
      </c>
      <c r="G108" s="14" t="s">
        <v>236</v>
      </c>
      <c r="H108" s="14" t="s">
        <v>439</v>
      </c>
      <c r="I108" s="14" t="s">
        <v>96</v>
      </c>
      <c r="J108" s="56" t="s">
        <v>2562</v>
      </c>
      <c r="K108" s="23">
        <v>3.25</v>
      </c>
      <c r="L108" s="14" t="s">
        <v>49</v>
      </c>
      <c r="M108" s="13">
        <v>3.3500000000000002E-2</v>
      </c>
      <c r="N108" s="13">
        <v>2.81E-2</v>
      </c>
      <c r="O108" s="23">
        <v>1500000</v>
      </c>
      <c r="P108" s="25">
        <v>114.41</v>
      </c>
      <c r="Q108" s="23">
        <v>0</v>
      </c>
      <c r="R108" s="23">
        <v>1716.15</v>
      </c>
      <c r="S108" s="13">
        <v>2.2508002490000002E-3</v>
      </c>
      <c r="T108" s="13">
        <f t="shared" si="4"/>
        <v>7.7885481277722057E-4</v>
      </c>
      <c r="U108" s="64">
        <f>+R108/'סכום נכסי הקרן'!$C$42</f>
        <v>2.2876693230270697E-4</v>
      </c>
    </row>
    <row r="109" spans="2:21" ht="13.5" thickBot="1" x14ac:dyDescent="0.25">
      <c r="B109" s="60" t="s">
        <v>453</v>
      </c>
      <c r="C109" s="14" t="s">
        <v>454</v>
      </c>
      <c r="D109" s="14" t="s">
        <v>160</v>
      </c>
      <c r="E109" s="14" t="s">
        <v>235</v>
      </c>
      <c r="F109" s="21">
        <v>1153</v>
      </c>
      <c r="G109" s="14" t="s">
        <v>252</v>
      </c>
      <c r="H109" s="14" t="s">
        <v>439</v>
      </c>
      <c r="I109" s="14" t="s">
        <v>96</v>
      </c>
      <c r="J109" s="56" t="s">
        <v>2562</v>
      </c>
      <c r="K109" s="23">
        <v>2.41</v>
      </c>
      <c r="L109" s="14" t="s">
        <v>49</v>
      </c>
      <c r="M109" s="13">
        <v>2.3199999999999998E-2</v>
      </c>
      <c r="N109" s="13">
        <v>2.5499999999999998E-2</v>
      </c>
      <c r="O109" s="23">
        <v>1</v>
      </c>
      <c r="P109" s="26">
        <v>5612952</v>
      </c>
      <c r="Q109" s="23">
        <v>0</v>
      </c>
      <c r="R109" s="23">
        <v>56.129519999999999</v>
      </c>
      <c r="S109" s="13">
        <v>1.6666666599999999E-4</v>
      </c>
      <c r="T109" s="13">
        <f t="shared" si="4"/>
        <v>2.5473732943434581E-5</v>
      </c>
      <c r="U109" s="64">
        <f>+R109/'סכום נכסי הקרן'!$C$42</f>
        <v>7.4822003333178546E-6</v>
      </c>
    </row>
    <row r="110" spans="2:21" ht="13.5" thickBot="1" x14ac:dyDescent="0.25">
      <c r="B110" s="60" t="s">
        <v>455</v>
      </c>
      <c r="C110" s="14" t="s">
        <v>456</v>
      </c>
      <c r="D110" s="14" t="s">
        <v>160</v>
      </c>
      <c r="E110" s="14" t="s">
        <v>235</v>
      </c>
      <c r="F110" s="21">
        <v>1153</v>
      </c>
      <c r="G110" s="14" t="s">
        <v>252</v>
      </c>
      <c r="H110" s="14" t="s">
        <v>439</v>
      </c>
      <c r="I110" s="14" t="s">
        <v>96</v>
      </c>
      <c r="J110" s="56" t="s">
        <v>2562</v>
      </c>
      <c r="K110" s="23">
        <v>4.1399999999999997</v>
      </c>
      <c r="L110" s="14" t="s">
        <v>49</v>
      </c>
      <c r="M110" s="13">
        <v>1.09E-2</v>
      </c>
      <c r="N110" s="13">
        <v>3.4599999999999999E-2</v>
      </c>
      <c r="O110" s="23">
        <v>159</v>
      </c>
      <c r="P110" s="26">
        <v>4925250</v>
      </c>
      <c r="Q110" s="23">
        <v>0</v>
      </c>
      <c r="R110" s="23">
        <v>7831.1475</v>
      </c>
      <c r="S110" s="13">
        <v>8.7559887650000001E-3</v>
      </c>
      <c r="T110" s="13">
        <f t="shared" si="4"/>
        <v>3.5540756460351944E-3</v>
      </c>
      <c r="U110" s="64">
        <f>+R110/'סכום נכסי הקרן'!$C$42</f>
        <v>1.0439108411182082E-3</v>
      </c>
    </row>
    <row r="111" spans="2:21" ht="13.5" thickBot="1" x14ac:dyDescent="0.25">
      <c r="B111" s="60" t="s">
        <v>457</v>
      </c>
      <c r="C111" s="14" t="s">
        <v>458</v>
      </c>
      <c r="D111" s="14" t="s">
        <v>160</v>
      </c>
      <c r="E111" s="14" t="s">
        <v>235</v>
      </c>
      <c r="F111" s="21">
        <v>1153</v>
      </c>
      <c r="G111" s="14" t="s">
        <v>252</v>
      </c>
      <c r="H111" s="14" t="s">
        <v>439</v>
      </c>
      <c r="I111" s="14" t="s">
        <v>96</v>
      </c>
      <c r="J111" s="56" t="s">
        <v>2562</v>
      </c>
      <c r="K111" s="23">
        <v>4.78</v>
      </c>
      <c r="L111" s="14" t="s">
        <v>49</v>
      </c>
      <c r="M111" s="13">
        <v>2.9899999999999999E-2</v>
      </c>
      <c r="N111" s="13">
        <v>3.44E-2</v>
      </c>
      <c r="O111" s="23">
        <v>220</v>
      </c>
      <c r="P111" s="26">
        <v>5209470</v>
      </c>
      <c r="Q111" s="23">
        <v>0</v>
      </c>
      <c r="R111" s="23">
        <v>11460.834000000001</v>
      </c>
      <c r="S111" s="13">
        <v>1.375E-2</v>
      </c>
      <c r="T111" s="13">
        <f t="shared" si="4"/>
        <v>5.2013668498329425E-3</v>
      </c>
      <c r="U111" s="64">
        <f>+R111/'סכום נכסי הקרן'!$C$42</f>
        <v>1.5277568020339496E-3</v>
      </c>
    </row>
    <row r="112" spans="2:21" ht="13.5" thickBot="1" x14ac:dyDescent="0.25">
      <c r="B112" s="60" t="s">
        <v>459</v>
      </c>
      <c r="C112" s="14" t="s">
        <v>460</v>
      </c>
      <c r="D112" s="14" t="s">
        <v>160</v>
      </c>
      <c r="E112" s="14" t="s">
        <v>235</v>
      </c>
      <c r="F112" s="21">
        <v>748</v>
      </c>
      <c r="G112" s="14" t="s">
        <v>252</v>
      </c>
      <c r="H112" s="14" t="s">
        <v>439</v>
      </c>
      <c r="I112" s="14" t="s">
        <v>96</v>
      </c>
      <c r="J112" s="56" t="s">
        <v>2562</v>
      </c>
      <c r="K112" s="23">
        <v>1.81</v>
      </c>
      <c r="L112" s="14" t="s">
        <v>49</v>
      </c>
      <c r="M112" s="13">
        <v>1.46E-2</v>
      </c>
      <c r="N112" s="13">
        <v>2.4400000000000002E-2</v>
      </c>
      <c r="O112" s="23">
        <v>2</v>
      </c>
      <c r="P112" s="26">
        <v>5454999</v>
      </c>
      <c r="Q112" s="23">
        <v>0</v>
      </c>
      <c r="R112" s="23">
        <v>109.09998</v>
      </c>
      <c r="S112" s="13">
        <v>7.5094807194082499E-5</v>
      </c>
      <c r="T112" s="13">
        <f t="shared" si="4"/>
        <v>4.9513763072516102E-5</v>
      </c>
      <c r="U112" s="64">
        <f>+R112/'סכום נכסי הקרן'!$C$42</f>
        <v>1.4543290352758609E-5</v>
      </c>
    </row>
    <row r="113" spans="2:21" ht="13.5" thickBot="1" x14ac:dyDescent="0.25">
      <c r="B113" s="60" t="s">
        <v>461</v>
      </c>
      <c r="C113" s="14" t="s">
        <v>462</v>
      </c>
      <c r="D113" s="14" t="s">
        <v>160</v>
      </c>
      <c r="E113" s="14" t="s">
        <v>235</v>
      </c>
      <c r="F113" s="21">
        <v>748</v>
      </c>
      <c r="G113" s="14" t="s">
        <v>252</v>
      </c>
      <c r="H113" s="14" t="s">
        <v>439</v>
      </c>
      <c r="I113" s="14" t="s">
        <v>96</v>
      </c>
      <c r="J113" s="56" t="s">
        <v>2562</v>
      </c>
      <c r="K113" s="23">
        <v>3.82</v>
      </c>
      <c r="L113" s="14" t="s">
        <v>49</v>
      </c>
      <c r="M113" s="13">
        <v>2E-3</v>
      </c>
      <c r="N113" s="13">
        <v>3.0599999999999999E-2</v>
      </c>
      <c r="O113" s="23">
        <v>151</v>
      </c>
      <c r="P113" s="26">
        <v>4882000</v>
      </c>
      <c r="Q113" s="23">
        <v>0</v>
      </c>
      <c r="R113" s="23">
        <v>7371.82</v>
      </c>
      <c r="S113" s="13">
        <v>1.3173966149E-2</v>
      </c>
      <c r="T113" s="13">
        <f t="shared" si="4"/>
        <v>3.3456151769526966E-3</v>
      </c>
      <c r="U113" s="64">
        <f>+R113/'סכום נכסי הקרן'!$C$42</f>
        <v>9.8268137801925306E-4</v>
      </c>
    </row>
    <row r="114" spans="2:21" ht="13.5" thickBot="1" x14ac:dyDescent="0.25">
      <c r="B114" s="60" t="s">
        <v>463</v>
      </c>
      <c r="C114" s="14" t="s">
        <v>464</v>
      </c>
      <c r="D114" s="14" t="s">
        <v>160</v>
      </c>
      <c r="E114" s="14" t="s">
        <v>235</v>
      </c>
      <c r="F114" s="21">
        <v>748</v>
      </c>
      <c r="G114" s="14" t="s">
        <v>252</v>
      </c>
      <c r="H114" s="14" t="s">
        <v>439</v>
      </c>
      <c r="I114" s="14" t="s">
        <v>96</v>
      </c>
      <c r="J114" s="56" t="s">
        <v>2562</v>
      </c>
      <c r="K114" s="23">
        <v>4.62</v>
      </c>
      <c r="L114" s="14" t="s">
        <v>49</v>
      </c>
      <c r="M114" s="13">
        <v>3.1699999999999999E-2</v>
      </c>
      <c r="N114" s="13">
        <v>3.32E-2</v>
      </c>
      <c r="O114" s="23">
        <v>244</v>
      </c>
      <c r="P114" s="26">
        <v>5151111</v>
      </c>
      <c r="Q114" s="23">
        <v>0</v>
      </c>
      <c r="R114" s="23">
        <v>12568.71084</v>
      </c>
      <c r="S114" s="13">
        <v>1.4446417998E-2</v>
      </c>
      <c r="T114" s="13">
        <f t="shared" si="4"/>
        <v>5.7041639298075477E-3</v>
      </c>
      <c r="U114" s="64">
        <f>+R114/'סכום נכסי הקרן'!$C$42</f>
        <v>1.6754394556807849E-3</v>
      </c>
    </row>
    <row r="115" spans="2:21" ht="13.5" thickBot="1" x14ac:dyDescent="0.25">
      <c r="B115" s="60" t="s">
        <v>465</v>
      </c>
      <c r="C115" s="14" t="s">
        <v>466</v>
      </c>
      <c r="D115" s="14" t="s">
        <v>160</v>
      </c>
      <c r="E115" s="14" t="s">
        <v>235</v>
      </c>
      <c r="F115" s="21">
        <v>2072</v>
      </c>
      <c r="G115" s="14" t="s">
        <v>467</v>
      </c>
      <c r="H115" s="14" t="s">
        <v>439</v>
      </c>
      <c r="I115" s="14" t="s">
        <v>96</v>
      </c>
      <c r="J115" s="56" t="s">
        <v>2562</v>
      </c>
      <c r="K115" s="23">
        <v>3.4</v>
      </c>
      <c r="L115" s="14" t="s">
        <v>49</v>
      </c>
      <c r="M115" s="13">
        <v>2.1999999999999999E-2</v>
      </c>
      <c r="N115" s="13">
        <v>2.8199999999999999E-2</v>
      </c>
      <c r="O115" s="23">
        <v>600000</v>
      </c>
      <c r="P115" s="25">
        <v>101.61</v>
      </c>
      <c r="Q115" s="23">
        <v>0</v>
      </c>
      <c r="R115" s="23">
        <v>609.66</v>
      </c>
      <c r="S115" s="13">
        <v>1.592584924E-3</v>
      </c>
      <c r="T115" s="13">
        <f t="shared" si="4"/>
        <v>2.7668713408371078E-4</v>
      </c>
      <c r="U115" s="64">
        <f>+R115/'סכום נכסי הקרן'!$C$42</f>
        <v>8.1269147771271928E-5</v>
      </c>
    </row>
    <row r="116" spans="2:21" ht="13.5" thickBot="1" x14ac:dyDescent="0.25">
      <c r="B116" s="60" t="s">
        <v>468</v>
      </c>
      <c r="C116" s="14" t="s">
        <v>469</v>
      </c>
      <c r="D116" s="14" t="s">
        <v>160</v>
      </c>
      <c r="E116" s="14" t="s">
        <v>235</v>
      </c>
      <c r="F116" s="21">
        <v>1248</v>
      </c>
      <c r="G116" s="14" t="s">
        <v>252</v>
      </c>
      <c r="H116" s="14" t="s">
        <v>439</v>
      </c>
      <c r="I116" s="14" t="s">
        <v>96</v>
      </c>
      <c r="J116" s="56" t="s">
        <v>2562</v>
      </c>
      <c r="K116" s="23">
        <v>2.96</v>
      </c>
      <c r="L116" s="14" t="s">
        <v>49</v>
      </c>
      <c r="M116" s="13">
        <v>2E-3</v>
      </c>
      <c r="N116" s="13">
        <v>2.0899999999999998E-2</v>
      </c>
      <c r="O116" s="23">
        <v>250000</v>
      </c>
      <c r="P116" s="25">
        <v>105.61</v>
      </c>
      <c r="Q116" s="23">
        <v>0</v>
      </c>
      <c r="R116" s="23">
        <v>264.02499999999998</v>
      </c>
      <c r="S116" s="13">
        <v>2.96698575E-4</v>
      </c>
      <c r="T116" s="13">
        <f t="shared" si="4"/>
        <v>1.1982469011654321E-4</v>
      </c>
      <c r="U116" s="64">
        <f>+R116/'סכום נכסי הקרן'!$C$42</f>
        <v>3.5195169012744925E-5</v>
      </c>
    </row>
    <row r="117" spans="2:21" ht="13.5" thickBot="1" x14ac:dyDescent="0.25">
      <c r="B117" s="60" t="s">
        <v>470</v>
      </c>
      <c r="C117" s="14" t="s">
        <v>471</v>
      </c>
      <c r="D117" s="14" t="s">
        <v>160</v>
      </c>
      <c r="E117" s="14" t="s">
        <v>235</v>
      </c>
      <c r="F117" s="21">
        <v>1248</v>
      </c>
      <c r="G117" s="14" t="s">
        <v>252</v>
      </c>
      <c r="H117" s="14" t="s">
        <v>439</v>
      </c>
      <c r="I117" s="14" t="s">
        <v>96</v>
      </c>
      <c r="J117" s="56" t="s">
        <v>2562</v>
      </c>
      <c r="K117" s="23">
        <v>0.41</v>
      </c>
      <c r="L117" s="14" t="s">
        <v>49</v>
      </c>
      <c r="M117" s="13">
        <v>6.7999999999999996E-3</v>
      </c>
      <c r="N117" s="13">
        <v>3.5400000000000001E-2</v>
      </c>
      <c r="O117" s="23">
        <v>1808333.7</v>
      </c>
      <c r="P117" s="25">
        <v>111.23</v>
      </c>
      <c r="Q117" s="23">
        <v>0</v>
      </c>
      <c r="R117" s="23">
        <v>2011.40957</v>
      </c>
      <c r="S117" s="13">
        <v>8.0646959850000002E-3</v>
      </c>
      <c r="T117" s="13">
        <f t="shared" si="4"/>
        <v>9.1285495094290108E-4</v>
      </c>
      <c r="U117" s="64">
        <f>+R117/'סכום נכסי הקרן'!$C$42</f>
        <v>2.6812574479690408E-4</v>
      </c>
    </row>
    <row r="118" spans="2:21" ht="13.5" thickBot="1" x14ac:dyDescent="0.25">
      <c r="B118" s="60" t="s">
        <v>472</v>
      </c>
      <c r="C118" s="14" t="s">
        <v>473</v>
      </c>
      <c r="D118" s="14" t="s">
        <v>160</v>
      </c>
      <c r="E118" s="14" t="s">
        <v>235</v>
      </c>
      <c r="F118" s="21">
        <v>1248</v>
      </c>
      <c r="G118" s="14" t="s">
        <v>252</v>
      </c>
      <c r="H118" s="14" t="s">
        <v>439</v>
      </c>
      <c r="I118" s="14" t="s">
        <v>96</v>
      </c>
      <c r="J118" s="56" t="s">
        <v>2562</v>
      </c>
      <c r="K118" s="23">
        <v>3.7</v>
      </c>
      <c r="L118" s="14" t="s">
        <v>49</v>
      </c>
      <c r="M118" s="13">
        <v>2E-3</v>
      </c>
      <c r="N118" s="13">
        <v>2.1899999999999999E-2</v>
      </c>
      <c r="O118" s="23">
        <v>11483000</v>
      </c>
      <c r="P118" s="25">
        <v>101.07</v>
      </c>
      <c r="Q118" s="23">
        <v>0</v>
      </c>
      <c r="R118" s="23">
        <v>11605.8681</v>
      </c>
      <c r="S118" s="13">
        <v>1.4266528014E-2</v>
      </c>
      <c r="T118" s="13">
        <f t="shared" si="4"/>
        <v>5.2671888973240197E-3</v>
      </c>
      <c r="U118" s="64">
        <f>+R118/'סכום נכסי הקרן'!$C$42</f>
        <v>1.5470901972128579E-3</v>
      </c>
    </row>
    <row r="119" spans="2:21" ht="13.5" thickBot="1" x14ac:dyDescent="0.25">
      <c r="B119" s="60" t="s">
        <v>474</v>
      </c>
      <c r="C119" s="14" t="s">
        <v>475</v>
      </c>
      <c r="D119" s="14" t="s">
        <v>160</v>
      </c>
      <c r="E119" s="14" t="s">
        <v>235</v>
      </c>
      <c r="F119" s="21">
        <v>1248</v>
      </c>
      <c r="G119" s="14" t="s">
        <v>252</v>
      </c>
      <c r="H119" s="14" t="s">
        <v>439</v>
      </c>
      <c r="I119" s="14" t="s">
        <v>96</v>
      </c>
      <c r="J119" s="56" t="s">
        <v>2562</v>
      </c>
      <c r="K119" s="23">
        <v>5.26</v>
      </c>
      <c r="L119" s="14" t="s">
        <v>49</v>
      </c>
      <c r="M119" s="13">
        <v>2.5899999999999999E-2</v>
      </c>
      <c r="N119" s="13">
        <v>2.3699999999999999E-2</v>
      </c>
      <c r="O119" s="23">
        <v>1862000</v>
      </c>
      <c r="P119" s="26">
        <v>101</v>
      </c>
      <c r="Q119" s="23">
        <v>0</v>
      </c>
      <c r="R119" s="23">
        <v>1880.62</v>
      </c>
      <c r="S119" s="13">
        <v>4.1377777770000004E-3</v>
      </c>
      <c r="T119" s="13">
        <f t="shared" si="4"/>
        <v>8.5349761850951047E-4</v>
      </c>
      <c r="U119" s="64">
        <f>+R119/'סכום נכסי הקרן'!$C$42</f>
        <v>2.5069117980777716E-4</v>
      </c>
    </row>
    <row r="120" spans="2:21" ht="13.5" thickBot="1" x14ac:dyDescent="0.25">
      <c r="B120" s="60" t="s">
        <v>476</v>
      </c>
      <c r="C120" s="14" t="s">
        <v>477</v>
      </c>
      <c r="D120" s="14" t="s">
        <v>160</v>
      </c>
      <c r="E120" s="14" t="s">
        <v>235</v>
      </c>
      <c r="F120" s="21">
        <v>613</v>
      </c>
      <c r="G120" s="14" t="s">
        <v>236</v>
      </c>
      <c r="H120" s="14" t="s">
        <v>478</v>
      </c>
      <c r="I120" s="14" t="s">
        <v>280</v>
      </c>
      <c r="J120" s="56" t="s">
        <v>2562</v>
      </c>
      <c r="K120" s="23">
        <v>3.9</v>
      </c>
      <c r="L120" s="14" t="s">
        <v>49</v>
      </c>
      <c r="M120" s="13">
        <v>2.4E-2</v>
      </c>
      <c r="N120" s="13">
        <v>2.5600000000000001E-2</v>
      </c>
      <c r="O120" s="23">
        <v>6191452.9699999997</v>
      </c>
      <c r="P120" s="25">
        <v>112.91</v>
      </c>
      <c r="Q120" s="23">
        <v>0</v>
      </c>
      <c r="R120" s="23">
        <v>6990.76955</v>
      </c>
      <c r="S120" s="13">
        <v>5.7447913729999998E-3</v>
      </c>
      <c r="T120" s="13">
        <f t="shared" si="4"/>
        <v>3.1726798409427758E-3</v>
      </c>
      <c r="U120" s="64">
        <f>+R120/'סכום נכסי הקרן'!$C$42</f>
        <v>9.318864343959883E-4</v>
      </c>
    </row>
    <row r="121" spans="2:21" ht="13.5" thickBot="1" x14ac:dyDescent="0.25">
      <c r="B121" s="60" t="s">
        <v>479</v>
      </c>
      <c r="C121" s="14" t="s">
        <v>480</v>
      </c>
      <c r="D121" s="14" t="s">
        <v>160</v>
      </c>
      <c r="E121" s="14" t="s">
        <v>235</v>
      </c>
      <c r="F121" s="21">
        <v>613</v>
      </c>
      <c r="G121" s="14" t="s">
        <v>236</v>
      </c>
      <c r="H121" s="14" t="s">
        <v>478</v>
      </c>
      <c r="I121" s="14" t="s">
        <v>280</v>
      </c>
      <c r="J121" s="56" t="s">
        <v>2562</v>
      </c>
      <c r="K121" s="23">
        <v>6.06</v>
      </c>
      <c r="L121" s="14" t="s">
        <v>49</v>
      </c>
      <c r="M121" s="13">
        <v>1.4999999999999999E-2</v>
      </c>
      <c r="N121" s="13">
        <v>3.0800000000000001E-2</v>
      </c>
      <c r="O121" s="23">
        <v>1880000</v>
      </c>
      <c r="P121" s="25">
        <v>98.18</v>
      </c>
      <c r="Q121" s="23">
        <v>0</v>
      </c>
      <c r="R121" s="23">
        <v>1845.7840000000001</v>
      </c>
      <c r="S121" s="13">
        <v>7.1817153520000003E-3</v>
      </c>
      <c r="T121" s="13">
        <f t="shared" si="4"/>
        <v>8.3768770314202685E-4</v>
      </c>
      <c r="U121" s="64">
        <f>+R121/'סכום נכסי הקרן'!$C$42</f>
        <v>2.4604745702498014E-4</v>
      </c>
    </row>
    <row r="122" spans="2:21" ht="13.5" thickBot="1" x14ac:dyDescent="0.25">
      <c r="B122" s="60" t="s">
        <v>481</v>
      </c>
      <c r="C122" s="14" t="s">
        <v>482</v>
      </c>
      <c r="D122" s="14" t="s">
        <v>160</v>
      </c>
      <c r="E122" s="14" t="s">
        <v>235</v>
      </c>
      <c r="F122" s="21">
        <v>231</v>
      </c>
      <c r="G122" s="14" t="s">
        <v>252</v>
      </c>
      <c r="H122" s="14" t="s">
        <v>439</v>
      </c>
      <c r="I122" s="14" t="s">
        <v>96</v>
      </c>
      <c r="J122" s="56" t="s">
        <v>2562</v>
      </c>
      <c r="K122" s="23">
        <v>0.98</v>
      </c>
      <c r="L122" s="14" t="s">
        <v>49</v>
      </c>
      <c r="M122" s="13">
        <v>1.9E-2</v>
      </c>
      <c r="N122" s="13">
        <v>2.1899999999999999E-2</v>
      </c>
      <c r="O122" s="23">
        <v>150</v>
      </c>
      <c r="P122" s="26">
        <v>5475488</v>
      </c>
      <c r="Q122" s="23">
        <v>0</v>
      </c>
      <c r="R122" s="23">
        <v>8213.232</v>
      </c>
      <c r="S122" s="13">
        <v>6.8813652620000002E-3</v>
      </c>
      <c r="T122" s="13">
        <f t="shared" si="4"/>
        <v>3.7274802736683137E-3</v>
      </c>
      <c r="U122" s="64">
        <f>+R122/'סכום נכסי הקרן'!$C$42</f>
        <v>1.0948436260993658E-3</v>
      </c>
    </row>
    <row r="123" spans="2:21" ht="13.5" thickBot="1" x14ac:dyDescent="0.25">
      <c r="B123" s="60" t="s">
        <v>483</v>
      </c>
      <c r="C123" s="14" t="s">
        <v>484</v>
      </c>
      <c r="D123" s="14" t="s">
        <v>160</v>
      </c>
      <c r="E123" s="14" t="s">
        <v>235</v>
      </c>
      <c r="F123" s="21">
        <v>231</v>
      </c>
      <c r="G123" s="14" t="s">
        <v>252</v>
      </c>
      <c r="H123" s="14" t="s">
        <v>439</v>
      </c>
      <c r="I123" s="14" t="s">
        <v>96</v>
      </c>
      <c r="J123" s="56" t="s">
        <v>2562</v>
      </c>
      <c r="K123" s="23">
        <v>4.13</v>
      </c>
      <c r="L123" s="14" t="s">
        <v>49</v>
      </c>
      <c r="M123" s="13">
        <v>3.3099999999999997E-2</v>
      </c>
      <c r="N123" s="13">
        <v>3.61E-2</v>
      </c>
      <c r="O123" s="23">
        <v>216</v>
      </c>
      <c r="P123" s="26">
        <v>5205991</v>
      </c>
      <c r="Q123" s="23">
        <v>0</v>
      </c>
      <c r="R123" s="23">
        <v>11244.940559999999</v>
      </c>
      <c r="S123" s="13">
        <v>1.5396678309E-2</v>
      </c>
      <c r="T123" s="13">
        <f t="shared" si="4"/>
        <v>5.1033861110915558E-3</v>
      </c>
      <c r="U123" s="64">
        <f>+R123/'סכום נכסי הקרן'!$C$42</f>
        <v>1.4989776860050016E-3</v>
      </c>
    </row>
    <row r="124" spans="2:21" ht="13.5" thickBot="1" x14ac:dyDescent="0.25">
      <c r="B124" s="60" t="s">
        <v>485</v>
      </c>
      <c r="C124" s="14" t="s">
        <v>486</v>
      </c>
      <c r="D124" s="14" t="s">
        <v>160</v>
      </c>
      <c r="E124" s="14" t="s">
        <v>235</v>
      </c>
      <c r="F124" s="21">
        <v>1514</v>
      </c>
      <c r="G124" s="14" t="s">
        <v>236</v>
      </c>
      <c r="H124" s="14" t="s">
        <v>478</v>
      </c>
      <c r="I124" s="14" t="s">
        <v>280</v>
      </c>
      <c r="J124" s="56" t="s">
        <v>2562</v>
      </c>
      <c r="K124" s="23">
        <v>0.52</v>
      </c>
      <c r="L124" s="14" t="s">
        <v>49</v>
      </c>
      <c r="M124" s="13">
        <v>2.75E-2</v>
      </c>
      <c r="N124" s="13">
        <v>3.1800000000000002E-2</v>
      </c>
      <c r="O124" s="23">
        <v>216145.07</v>
      </c>
      <c r="P124" s="25">
        <v>113.88</v>
      </c>
      <c r="Q124" s="23">
        <v>0</v>
      </c>
      <c r="R124" s="23">
        <v>246.14600999999999</v>
      </c>
      <c r="S124" s="13">
        <v>1.5635354039999999E-3</v>
      </c>
      <c r="T124" s="13">
        <f t="shared" si="4"/>
        <v>1.1171051745733756E-4</v>
      </c>
      <c r="U124" s="64">
        <f>+R124/'סכום נכסי הקרן'!$C$42</f>
        <v>3.2811856542989498E-5</v>
      </c>
    </row>
    <row r="125" spans="2:21" ht="13.5" thickBot="1" x14ac:dyDescent="0.25">
      <c r="B125" s="60" t="s">
        <v>487</v>
      </c>
      <c r="C125" s="14" t="s">
        <v>488</v>
      </c>
      <c r="D125" s="14" t="s">
        <v>160</v>
      </c>
      <c r="E125" s="14" t="s">
        <v>235</v>
      </c>
      <c r="F125" s="21">
        <v>1514</v>
      </c>
      <c r="G125" s="14" t="s">
        <v>236</v>
      </c>
      <c r="H125" s="14" t="s">
        <v>478</v>
      </c>
      <c r="I125" s="14" t="s">
        <v>280</v>
      </c>
      <c r="J125" s="56" t="s">
        <v>2562</v>
      </c>
      <c r="K125" s="23">
        <v>3.63</v>
      </c>
      <c r="L125" s="14" t="s">
        <v>49</v>
      </c>
      <c r="M125" s="13">
        <v>1.9599999999999999E-2</v>
      </c>
      <c r="N125" s="13">
        <v>2.6599999999999999E-2</v>
      </c>
      <c r="O125" s="23">
        <v>1010000</v>
      </c>
      <c r="P125" s="25">
        <v>109.84</v>
      </c>
      <c r="Q125" s="23">
        <v>0</v>
      </c>
      <c r="R125" s="23">
        <v>1109.384</v>
      </c>
      <c r="S125" s="13">
        <v>9.6095154000000005E-4</v>
      </c>
      <c r="T125" s="13">
        <f t="shared" si="4"/>
        <v>5.0348108709497659E-4</v>
      </c>
      <c r="U125" s="64">
        <f>+R125/'סכום נכסי הקרן'!$C$42</f>
        <v>1.4788356170830421E-4</v>
      </c>
    </row>
    <row r="126" spans="2:21" ht="13.5" thickBot="1" x14ac:dyDescent="0.25">
      <c r="B126" s="60" t="s">
        <v>489</v>
      </c>
      <c r="C126" s="14" t="s">
        <v>490</v>
      </c>
      <c r="D126" s="14" t="s">
        <v>160</v>
      </c>
      <c r="E126" s="14" t="s">
        <v>235</v>
      </c>
      <c r="F126" s="21">
        <v>1514</v>
      </c>
      <c r="G126" s="14" t="s">
        <v>236</v>
      </c>
      <c r="H126" s="14" t="s">
        <v>478</v>
      </c>
      <c r="I126" s="14" t="s">
        <v>280</v>
      </c>
      <c r="J126" s="56" t="s">
        <v>2562</v>
      </c>
      <c r="K126" s="23">
        <v>5.83</v>
      </c>
      <c r="L126" s="14" t="s">
        <v>49</v>
      </c>
      <c r="M126" s="13">
        <v>1.5800000000000002E-2</v>
      </c>
      <c r="N126" s="13">
        <v>3.0599999999999999E-2</v>
      </c>
      <c r="O126" s="23">
        <v>4238944.83</v>
      </c>
      <c r="P126" s="25">
        <v>102.86</v>
      </c>
      <c r="Q126" s="23">
        <v>0</v>
      </c>
      <c r="R126" s="23">
        <v>4360.1786499999998</v>
      </c>
      <c r="S126" s="13">
        <v>3.570089287E-3</v>
      </c>
      <c r="T126" s="13">
        <f t="shared" si="4"/>
        <v>1.9788166105066483E-3</v>
      </c>
      <c r="U126" s="64">
        <f>+R126/'סכום נכסי הקרן'!$C$42</f>
        <v>5.812223255847439E-4</v>
      </c>
    </row>
    <row r="127" spans="2:21" ht="13.5" thickBot="1" x14ac:dyDescent="0.25">
      <c r="B127" s="60" t="s">
        <v>491</v>
      </c>
      <c r="C127" s="14" t="s">
        <v>492</v>
      </c>
      <c r="D127" s="14" t="s">
        <v>160</v>
      </c>
      <c r="E127" s="14" t="s">
        <v>235</v>
      </c>
      <c r="F127" s="21">
        <v>1527</v>
      </c>
      <c r="G127" s="14" t="s">
        <v>373</v>
      </c>
      <c r="H127" s="14" t="s">
        <v>439</v>
      </c>
      <c r="I127" s="14" t="s">
        <v>96</v>
      </c>
      <c r="J127" s="56" t="s">
        <v>2562</v>
      </c>
      <c r="K127" s="23">
        <v>7.37</v>
      </c>
      <c r="L127" s="14" t="s">
        <v>49</v>
      </c>
      <c r="M127" s="13">
        <v>2.0899999999999998E-2</v>
      </c>
      <c r="N127" s="13">
        <v>4.0500000000000001E-2</v>
      </c>
      <c r="O127" s="23">
        <v>140</v>
      </c>
      <c r="P127" s="26">
        <v>4810000</v>
      </c>
      <c r="Q127" s="23">
        <v>0</v>
      </c>
      <c r="R127" s="23">
        <v>6734</v>
      </c>
      <c r="S127" s="13">
        <v>4.5347067009999997E-3</v>
      </c>
      <c r="T127" s="13">
        <f t="shared" si="4"/>
        <v>3.0561479528256872E-3</v>
      </c>
      <c r="U127" s="64">
        <f>+R127/'סכום נכסי הקרן'!$C$42</f>
        <v>8.9765843435971721E-4</v>
      </c>
    </row>
    <row r="128" spans="2:21" ht="13.5" thickBot="1" x14ac:dyDescent="0.25">
      <c r="B128" s="60" t="s">
        <v>493</v>
      </c>
      <c r="C128" s="14" t="s">
        <v>494</v>
      </c>
      <c r="D128" s="14" t="s">
        <v>160</v>
      </c>
      <c r="E128" s="14" t="s">
        <v>235</v>
      </c>
      <c r="F128" s="21">
        <v>1349</v>
      </c>
      <c r="G128" s="14" t="s">
        <v>236</v>
      </c>
      <c r="H128" s="14" t="s">
        <v>439</v>
      </c>
      <c r="I128" s="14" t="s">
        <v>96</v>
      </c>
      <c r="J128" s="56" t="s">
        <v>2562</v>
      </c>
      <c r="K128" s="23">
        <v>1.94</v>
      </c>
      <c r="L128" s="14" t="s">
        <v>49</v>
      </c>
      <c r="M128" s="13">
        <v>2.1499999999999998E-2</v>
      </c>
      <c r="N128" s="13">
        <v>2.7E-2</v>
      </c>
      <c r="O128" s="23">
        <v>2381259</v>
      </c>
      <c r="P128" s="25">
        <v>112.03</v>
      </c>
      <c r="Q128" s="23">
        <v>0</v>
      </c>
      <c r="R128" s="23">
        <v>2667.7244599999999</v>
      </c>
      <c r="S128" s="13">
        <v>1.2141232699999999E-3</v>
      </c>
      <c r="T128" s="13">
        <f t="shared" si="4"/>
        <v>1.2107158668149705E-3</v>
      </c>
      <c r="U128" s="64">
        <f>+R128/'סכום נכסי הקרן'!$C$42</f>
        <v>3.5561410188101011E-4</v>
      </c>
    </row>
    <row r="129" spans="2:21" ht="13.5" thickBot="1" x14ac:dyDescent="0.25">
      <c r="B129" s="60" t="s">
        <v>495</v>
      </c>
      <c r="C129" s="14" t="s">
        <v>496</v>
      </c>
      <c r="D129" s="14" t="s">
        <v>160</v>
      </c>
      <c r="E129" s="14" t="s">
        <v>235</v>
      </c>
      <c r="F129" s="21">
        <v>715</v>
      </c>
      <c r="G129" s="14" t="s">
        <v>497</v>
      </c>
      <c r="H129" s="14" t="s">
        <v>498</v>
      </c>
      <c r="I129" s="14" t="s">
        <v>280</v>
      </c>
      <c r="J129" s="56" t="s">
        <v>2562</v>
      </c>
      <c r="K129" s="23">
        <v>4.59</v>
      </c>
      <c r="L129" s="14" t="s">
        <v>49</v>
      </c>
      <c r="M129" s="13">
        <v>1E-3</v>
      </c>
      <c r="N129" s="13">
        <v>2.6800000000000001E-2</v>
      </c>
      <c r="O129" s="23">
        <v>1064003.69</v>
      </c>
      <c r="P129" s="25">
        <v>98.09</v>
      </c>
      <c r="Q129" s="23">
        <v>0</v>
      </c>
      <c r="R129" s="23">
        <v>1043.6812199999999</v>
      </c>
      <c r="S129" s="13">
        <v>6.156210344E-3</v>
      </c>
      <c r="T129" s="13">
        <f t="shared" si="4"/>
        <v>4.736626409126248E-4</v>
      </c>
      <c r="U129" s="64">
        <f>+R129/'סכום נכסי הקרן'!$C$42</f>
        <v>1.3912522273772492E-4</v>
      </c>
    </row>
    <row r="130" spans="2:21" ht="13.5" thickBot="1" x14ac:dyDescent="0.25">
      <c r="B130" s="60" t="s">
        <v>499</v>
      </c>
      <c r="C130" s="14" t="s">
        <v>500</v>
      </c>
      <c r="D130" s="14" t="s">
        <v>160</v>
      </c>
      <c r="E130" s="14" t="s">
        <v>235</v>
      </c>
      <c r="F130" s="21">
        <v>1382</v>
      </c>
      <c r="G130" s="14" t="s">
        <v>299</v>
      </c>
      <c r="H130" s="14" t="s">
        <v>501</v>
      </c>
      <c r="I130" s="14" t="s">
        <v>96</v>
      </c>
      <c r="J130" s="56" t="s">
        <v>2562</v>
      </c>
      <c r="K130" s="23">
        <v>0.34</v>
      </c>
      <c r="L130" s="14" t="s">
        <v>49</v>
      </c>
      <c r="M130" s="13">
        <v>2.2499999999999999E-2</v>
      </c>
      <c r="N130" s="13">
        <v>5.16E-2</v>
      </c>
      <c r="O130" s="23">
        <v>1046836.23</v>
      </c>
      <c r="P130" s="25">
        <v>111.76</v>
      </c>
      <c r="Q130" s="23">
        <v>0</v>
      </c>
      <c r="R130" s="23">
        <v>1169.94417</v>
      </c>
      <c r="S130" s="13">
        <v>1.1242564409000001E-2</v>
      </c>
      <c r="T130" s="13">
        <f t="shared" si="4"/>
        <v>5.3096561925539761E-4</v>
      </c>
      <c r="U130" s="64">
        <f>+R130/'סכום נכסי הקרן'!$C$42</f>
        <v>1.5595637836805448E-4</v>
      </c>
    </row>
    <row r="131" spans="2:21" ht="13.5" thickBot="1" x14ac:dyDescent="0.25">
      <c r="B131" s="60" t="s">
        <v>502</v>
      </c>
      <c r="C131" s="14" t="s">
        <v>503</v>
      </c>
      <c r="D131" s="14" t="s">
        <v>160</v>
      </c>
      <c r="E131" s="14" t="s">
        <v>235</v>
      </c>
      <c r="F131" s="21">
        <v>1382</v>
      </c>
      <c r="G131" s="14" t="s">
        <v>299</v>
      </c>
      <c r="H131" s="14" t="s">
        <v>501</v>
      </c>
      <c r="I131" s="14" t="s">
        <v>96</v>
      </c>
      <c r="J131" s="56" t="s">
        <v>2562</v>
      </c>
      <c r="K131" s="23">
        <v>1.51</v>
      </c>
      <c r="L131" s="14" t="s">
        <v>49</v>
      </c>
      <c r="M131" s="13">
        <v>1.8499999999999999E-2</v>
      </c>
      <c r="N131" s="13">
        <v>2.9700000000000001E-2</v>
      </c>
      <c r="O131" s="23">
        <v>1704778.99</v>
      </c>
      <c r="P131" s="25">
        <v>108.37</v>
      </c>
      <c r="Q131" s="23">
        <v>0</v>
      </c>
      <c r="R131" s="23">
        <v>1847.4689900000001</v>
      </c>
      <c r="S131" s="13">
        <v>2.3693665940000001E-3</v>
      </c>
      <c r="T131" s="13">
        <f t="shared" si="4"/>
        <v>8.3845241634948619E-4</v>
      </c>
      <c r="U131" s="64">
        <f>+R131/'סכום נכסי הקרן'!$C$42</f>
        <v>2.462720702541622E-4</v>
      </c>
    </row>
    <row r="132" spans="2:21" ht="13.5" thickBot="1" x14ac:dyDescent="0.25">
      <c r="B132" s="60" t="s">
        <v>504</v>
      </c>
      <c r="C132" s="14" t="s">
        <v>505</v>
      </c>
      <c r="D132" s="14" t="s">
        <v>160</v>
      </c>
      <c r="E132" s="14" t="s">
        <v>235</v>
      </c>
      <c r="F132" s="21">
        <v>1382</v>
      </c>
      <c r="G132" s="14" t="s">
        <v>299</v>
      </c>
      <c r="H132" s="14" t="s">
        <v>501</v>
      </c>
      <c r="I132" s="14" t="s">
        <v>96</v>
      </c>
      <c r="J132" s="56" t="s">
        <v>2562</v>
      </c>
      <c r="K132" s="23">
        <v>2.15</v>
      </c>
      <c r="L132" s="14" t="s">
        <v>49</v>
      </c>
      <c r="M132" s="13">
        <v>3.2000000000000001E-2</v>
      </c>
      <c r="N132" s="13">
        <v>3.2099999999999997E-2</v>
      </c>
      <c r="O132" s="23">
        <v>4783215.95</v>
      </c>
      <c r="P132" s="25">
        <v>103.92</v>
      </c>
      <c r="Q132" s="23">
        <v>0</v>
      </c>
      <c r="R132" s="23">
        <v>4970.7180200000003</v>
      </c>
      <c r="S132" s="13">
        <v>8.7399634730000002E-3</v>
      </c>
      <c r="T132" s="13">
        <f t="shared" si="4"/>
        <v>2.2559028364860043E-3</v>
      </c>
      <c r="U132" s="64">
        <f>+R132/'סכום נכסי הקרן'!$C$42</f>
        <v>6.6260869549700533E-4</v>
      </c>
    </row>
    <row r="133" spans="2:21" ht="13.5" thickBot="1" x14ac:dyDescent="0.25">
      <c r="B133" s="60" t="s">
        <v>506</v>
      </c>
      <c r="C133" s="14" t="s">
        <v>507</v>
      </c>
      <c r="D133" s="14" t="s">
        <v>160</v>
      </c>
      <c r="E133" s="14" t="s">
        <v>235</v>
      </c>
      <c r="F133" s="21">
        <v>1636</v>
      </c>
      <c r="G133" s="14" t="s">
        <v>299</v>
      </c>
      <c r="H133" s="14" t="s">
        <v>501</v>
      </c>
      <c r="I133" s="14" t="s">
        <v>96</v>
      </c>
      <c r="J133" s="56" t="s">
        <v>2562</v>
      </c>
      <c r="K133" s="23">
        <v>0.25</v>
      </c>
      <c r="L133" s="14" t="s">
        <v>49</v>
      </c>
      <c r="M133" s="13">
        <v>3.15E-2</v>
      </c>
      <c r="N133" s="13">
        <v>6.4799999999999996E-2</v>
      </c>
      <c r="O133" s="23">
        <v>800000</v>
      </c>
      <c r="P133" s="25">
        <v>111.21</v>
      </c>
      <c r="Q133" s="23">
        <v>0</v>
      </c>
      <c r="R133" s="23">
        <v>889.68</v>
      </c>
      <c r="S133" s="13">
        <v>5.9000108919999997E-3</v>
      </c>
      <c r="T133" s="13">
        <f t="shared" si="4"/>
        <v>4.0377096980545845E-4</v>
      </c>
      <c r="U133" s="64">
        <f>+R133/'סכום נכסי הקרן'!$C$42</f>
        <v>1.185964888448401E-4</v>
      </c>
    </row>
    <row r="134" spans="2:21" ht="13.5" thickBot="1" x14ac:dyDescent="0.25">
      <c r="B134" s="60" t="s">
        <v>508</v>
      </c>
      <c r="C134" s="14" t="s">
        <v>509</v>
      </c>
      <c r="D134" s="14" t="s">
        <v>160</v>
      </c>
      <c r="E134" s="14" t="s">
        <v>235</v>
      </c>
      <c r="F134" s="21">
        <v>1636</v>
      </c>
      <c r="G134" s="14" t="s">
        <v>299</v>
      </c>
      <c r="H134" s="14" t="s">
        <v>501</v>
      </c>
      <c r="I134" s="14" t="s">
        <v>96</v>
      </c>
      <c r="J134" s="56" t="s">
        <v>2562</v>
      </c>
      <c r="K134" s="23">
        <v>2.58</v>
      </c>
      <c r="L134" s="14" t="s">
        <v>49</v>
      </c>
      <c r="M134" s="13">
        <v>0.01</v>
      </c>
      <c r="N134" s="13">
        <v>3.6299999999999999E-2</v>
      </c>
      <c r="O134" s="23">
        <v>1060000</v>
      </c>
      <c r="P134" s="25">
        <v>101.24</v>
      </c>
      <c r="Q134" s="23">
        <v>0</v>
      </c>
      <c r="R134" s="23">
        <v>1073.144</v>
      </c>
      <c r="S134" s="13">
        <v>2.8705127919999998E-3</v>
      </c>
      <c r="T134" s="13">
        <f t="shared" si="4"/>
        <v>4.8703398257902725E-4</v>
      </c>
      <c r="U134" s="64">
        <f>+R134/'סכום נכסי הקרן'!$C$42</f>
        <v>1.430526823407372E-4</v>
      </c>
    </row>
    <row r="135" spans="2:21" ht="13.5" thickBot="1" x14ac:dyDescent="0.25">
      <c r="B135" s="60" t="s">
        <v>510</v>
      </c>
      <c r="C135" s="14" t="s">
        <v>511</v>
      </c>
      <c r="D135" s="14" t="s">
        <v>160</v>
      </c>
      <c r="E135" s="14" t="s">
        <v>235</v>
      </c>
      <c r="F135" s="21">
        <v>1636</v>
      </c>
      <c r="G135" s="14" t="s">
        <v>299</v>
      </c>
      <c r="H135" s="14" t="s">
        <v>501</v>
      </c>
      <c r="I135" s="14" t="s">
        <v>96</v>
      </c>
      <c r="J135" s="56" t="s">
        <v>2562</v>
      </c>
      <c r="K135" s="23">
        <v>3.16</v>
      </c>
      <c r="L135" s="14" t="s">
        <v>49</v>
      </c>
      <c r="M135" s="13">
        <v>3.2300000000000002E-2</v>
      </c>
      <c r="N135" s="13">
        <v>3.7600000000000001E-2</v>
      </c>
      <c r="O135" s="23">
        <v>3347520</v>
      </c>
      <c r="P135" s="25">
        <v>102.58</v>
      </c>
      <c r="Q135" s="23">
        <v>0</v>
      </c>
      <c r="R135" s="23">
        <v>3433.8860199999999</v>
      </c>
      <c r="S135" s="13">
        <v>7.420411985E-3</v>
      </c>
      <c r="T135" s="13">
        <f t="shared" si="4"/>
        <v>1.5584294223729947E-3</v>
      </c>
      <c r="U135" s="64">
        <f>+R135/'סכום נכסי הקרן'!$C$42</f>
        <v>4.5774528489499861E-4</v>
      </c>
    </row>
    <row r="136" spans="2:21" ht="13.5" thickBot="1" x14ac:dyDescent="0.25">
      <c r="B136" s="60" t="s">
        <v>512</v>
      </c>
      <c r="C136" s="14" t="s">
        <v>513</v>
      </c>
      <c r="D136" s="14" t="s">
        <v>160</v>
      </c>
      <c r="E136" s="14" t="s">
        <v>235</v>
      </c>
      <c r="F136" s="21">
        <v>251</v>
      </c>
      <c r="G136" s="14" t="s">
        <v>236</v>
      </c>
      <c r="H136" s="14" t="s">
        <v>501</v>
      </c>
      <c r="I136" s="14" t="s">
        <v>96</v>
      </c>
      <c r="J136" s="56" t="s">
        <v>2562</v>
      </c>
      <c r="K136" s="23">
        <v>4.5</v>
      </c>
      <c r="L136" s="14" t="s">
        <v>49</v>
      </c>
      <c r="M136" s="13">
        <v>1.5299999999999999E-2</v>
      </c>
      <c r="N136" s="13">
        <v>2.5600000000000001E-2</v>
      </c>
      <c r="O136" s="23">
        <v>4654385.84</v>
      </c>
      <c r="P136" s="25">
        <v>106.57</v>
      </c>
      <c r="Q136" s="23">
        <v>45.873309999999996</v>
      </c>
      <c r="R136" s="23">
        <v>5006.0523000000003</v>
      </c>
      <c r="S136" s="13">
        <v>1.2115429638000001E-2</v>
      </c>
      <c r="T136" s="13">
        <f t="shared" si="4"/>
        <v>2.2719388904638141E-3</v>
      </c>
      <c r="U136" s="64">
        <f>+R136/'סכום נכסי הקרן'!$C$42</f>
        <v>6.6731884020505817E-4</v>
      </c>
    </row>
    <row r="137" spans="2:21" ht="13.5" thickBot="1" x14ac:dyDescent="0.25">
      <c r="B137" s="60" t="s">
        <v>514</v>
      </c>
      <c r="C137" s="14" t="s">
        <v>515</v>
      </c>
      <c r="D137" s="14" t="s">
        <v>160</v>
      </c>
      <c r="E137" s="14" t="s">
        <v>235</v>
      </c>
      <c r="F137" s="21">
        <v>1769</v>
      </c>
      <c r="G137" s="14" t="s">
        <v>516</v>
      </c>
      <c r="H137" s="14" t="s">
        <v>501</v>
      </c>
      <c r="I137" s="14" t="s">
        <v>96</v>
      </c>
      <c r="J137" s="56" t="s">
        <v>2562</v>
      </c>
      <c r="K137" s="23">
        <v>4.2</v>
      </c>
      <c r="L137" s="14" t="s">
        <v>49</v>
      </c>
      <c r="M137" s="13">
        <v>7.4999999999999997E-3</v>
      </c>
      <c r="N137" s="13">
        <v>3.85E-2</v>
      </c>
      <c r="O137" s="23">
        <v>8433844.5</v>
      </c>
      <c r="P137" s="25">
        <v>96.55</v>
      </c>
      <c r="Q137" s="23">
        <v>0</v>
      </c>
      <c r="R137" s="23">
        <v>8142.8768600000003</v>
      </c>
      <c r="S137" s="13">
        <v>1.7255410480999999E-2</v>
      </c>
      <c r="T137" s="13">
        <f t="shared" si="4"/>
        <v>3.695550407751806E-3</v>
      </c>
      <c r="U137" s="64">
        <f>+R137/'סכום נכסי הקרן'!$C$42</f>
        <v>1.0854651163248546E-3</v>
      </c>
    </row>
    <row r="138" spans="2:21" ht="13.5" thickBot="1" x14ac:dyDescent="0.25">
      <c r="B138" s="60" t="s">
        <v>517</v>
      </c>
      <c r="C138" s="14" t="s">
        <v>518</v>
      </c>
      <c r="D138" s="14" t="s">
        <v>160</v>
      </c>
      <c r="E138" s="14" t="s">
        <v>235</v>
      </c>
      <c r="F138" s="21">
        <v>1769</v>
      </c>
      <c r="G138" s="14" t="s">
        <v>516</v>
      </c>
      <c r="H138" s="14" t="s">
        <v>501</v>
      </c>
      <c r="I138" s="14" t="s">
        <v>96</v>
      </c>
      <c r="J138" s="56" t="s">
        <v>2562</v>
      </c>
      <c r="K138" s="23">
        <v>4.84</v>
      </c>
      <c r="L138" s="14" t="s">
        <v>49</v>
      </c>
      <c r="M138" s="13">
        <v>7.4999999999999997E-3</v>
      </c>
      <c r="N138" s="13">
        <v>4.1700000000000001E-2</v>
      </c>
      <c r="O138" s="23">
        <v>10963870</v>
      </c>
      <c r="P138" s="25">
        <v>91.87</v>
      </c>
      <c r="Q138" s="23">
        <v>0</v>
      </c>
      <c r="R138" s="23">
        <v>10072.507369999999</v>
      </c>
      <c r="S138" s="13">
        <v>1.0464114361999999E-2</v>
      </c>
      <c r="T138" s="13">
        <f t="shared" si="4"/>
        <v>4.5712908789199798E-3</v>
      </c>
      <c r="U138" s="64">
        <f>+R138/'סכום נכסי הקרן'!$C$42</f>
        <v>1.3426895152704058E-3</v>
      </c>
    </row>
    <row r="139" spans="2:21" ht="13.5" thickBot="1" x14ac:dyDescent="0.25">
      <c r="B139" s="60" t="s">
        <v>519</v>
      </c>
      <c r="C139" s="14" t="s">
        <v>520</v>
      </c>
      <c r="D139" s="14" t="s">
        <v>160</v>
      </c>
      <c r="E139" s="14" t="s">
        <v>235</v>
      </c>
      <c r="F139" s="21">
        <v>1450</v>
      </c>
      <c r="G139" s="14" t="s">
        <v>236</v>
      </c>
      <c r="H139" s="14" t="s">
        <v>501</v>
      </c>
      <c r="I139" s="14" t="s">
        <v>96</v>
      </c>
      <c r="J139" s="56" t="s">
        <v>2562</v>
      </c>
      <c r="K139" s="23">
        <v>2.2999999999999998</v>
      </c>
      <c r="L139" s="14" t="s">
        <v>49</v>
      </c>
      <c r="M139" s="13">
        <v>2.0500000000000001E-2</v>
      </c>
      <c r="N139" s="13">
        <v>2.9899999999999999E-2</v>
      </c>
      <c r="O139" s="23">
        <v>700000</v>
      </c>
      <c r="P139" s="25">
        <v>111.3</v>
      </c>
      <c r="Q139" s="23">
        <v>0</v>
      </c>
      <c r="R139" s="23">
        <v>779.1</v>
      </c>
      <c r="S139" s="13">
        <v>7.9439017300000003E-4</v>
      </c>
      <c r="T139" s="13">
        <f t="shared" si="4"/>
        <v>3.5358551678742103E-4</v>
      </c>
      <c r="U139" s="64">
        <f>+R139/'סכום נכסי הקרן'!$C$42</f>
        <v>1.0385590825804213E-4</v>
      </c>
    </row>
    <row r="140" spans="2:21" ht="13.5" thickBot="1" x14ac:dyDescent="0.25">
      <c r="B140" s="60" t="s">
        <v>521</v>
      </c>
      <c r="C140" s="14" t="s">
        <v>522</v>
      </c>
      <c r="D140" s="14" t="s">
        <v>160</v>
      </c>
      <c r="E140" s="14" t="s">
        <v>235</v>
      </c>
      <c r="F140" s="21">
        <v>1675</v>
      </c>
      <c r="G140" s="14" t="s">
        <v>523</v>
      </c>
      <c r="H140" s="14" t="s">
        <v>498</v>
      </c>
      <c r="I140" s="14" t="s">
        <v>280</v>
      </c>
      <c r="J140" s="56" t="s">
        <v>2562</v>
      </c>
      <c r="K140" s="23">
        <v>1.29</v>
      </c>
      <c r="L140" s="14" t="s">
        <v>49</v>
      </c>
      <c r="M140" s="13">
        <v>1.8499999999999999E-2</v>
      </c>
      <c r="N140" s="13">
        <v>2.0500000000000001E-2</v>
      </c>
      <c r="O140" s="23">
        <v>2087233.32</v>
      </c>
      <c r="P140" s="25">
        <v>111.15</v>
      </c>
      <c r="Q140" s="23">
        <v>0</v>
      </c>
      <c r="R140" s="23">
        <v>2319.95984</v>
      </c>
      <c r="S140" s="13">
        <v>4.3534818120000004E-3</v>
      </c>
      <c r="T140" s="13">
        <f t="shared" si="4"/>
        <v>1.05288691946151E-3</v>
      </c>
      <c r="U140" s="64">
        <f>+R140/'סכום נכסי הקרן'!$C$42</f>
        <v>3.0925623964238492E-4</v>
      </c>
    </row>
    <row r="141" spans="2:21" ht="13.5" thickBot="1" x14ac:dyDescent="0.25">
      <c r="B141" s="60" t="s">
        <v>524</v>
      </c>
      <c r="C141" s="14" t="s">
        <v>525</v>
      </c>
      <c r="D141" s="14" t="s">
        <v>160</v>
      </c>
      <c r="E141" s="14" t="s">
        <v>235</v>
      </c>
      <c r="F141" s="21">
        <v>1675</v>
      </c>
      <c r="G141" s="14" t="s">
        <v>523</v>
      </c>
      <c r="H141" s="14" t="s">
        <v>498</v>
      </c>
      <c r="I141" s="14" t="s">
        <v>280</v>
      </c>
      <c r="J141" s="56" t="s">
        <v>2562</v>
      </c>
      <c r="K141" s="23">
        <v>0.89</v>
      </c>
      <c r="L141" s="14" t="s">
        <v>49</v>
      </c>
      <c r="M141" s="13">
        <v>0.01</v>
      </c>
      <c r="N141" s="13">
        <v>2.9499999999999998E-2</v>
      </c>
      <c r="O141" s="23">
        <v>7205133.3399999999</v>
      </c>
      <c r="P141" s="25">
        <v>108.89</v>
      </c>
      <c r="Q141" s="23">
        <v>0</v>
      </c>
      <c r="R141" s="23">
        <v>7845.6696899999997</v>
      </c>
      <c r="S141" s="13">
        <v>9.3562562649999997E-3</v>
      </c>
      <c r="T141" s="13">
        <f t="shared" si="4"/>
        <v>3.5606663738699204E-3</v>
      </c>
      <c r="U141" s="64">
        <f>+R141/'סכום נכסי הקרן'!$C$42</f>
        <v>1.045846684055374E-3</v>
      </c>
    </row>
    <row r="142" spans="2:21" ht="13.5" thickBot="1" x14ac:dyDescent="0.25">
      <c r="B142" s="60" t="s">
        <v>526</v>
      </c>
      <c r="C142" s="14" t="s">
        <v>527</v>
      </c>
      <c r="D142" s="14" t="s">
        <v>160</v>
      </c>
      <c r="E142" s="14" t="s">
        <v>235</v>
      </c>
      <c r="F142" s="21">
        <v>1675</v>
      </c>
      <c r="G142" s="14" t="s">
        <v>523</v>
      </c>
      <c r="H142" s="14" t="s">
        <v>498</v>
      </c>
      <c r="I142" s="14" t="s">
        <v>280</v>
      </c>
      <c r="J142" s="56" t="s">
        <v>2562</v>
      </c>
      <c r="K142" s="23">
        <v>3.68</v>
      </c>
      <c r="L142" s="14" t="s">
        <v>49</v>
      </c>
      <c r="M142" s="13">
        <v>0.01</v>
      </c>
      <c r="N142" s="13">
        <v>4.1099999999999998E-2</v>
      </c>
      <c r="O142" s="23">
        <v>11800000</v>
      </c>
      <c r="P142" s="25">
        <v>97.46</v>
      </c>
      <c r="Q142" s="23">
        <v>0</v>
      </c>
      <c r="R142" s="23">
        <v>11500.28</v>
      </c>
      <c r="S142" s="13">
        <v>9.9657280300000008E-3</v>
      </c>
      <c r="T142" s="13">
        <f t="shared" si="4"/>
        <v>5.2192689603389065E-3</v>
      </c>
      <c r="U142" s="64">
        <f>+R142/'סכום נכסי הקרן'!$C$42</f>
        <v>1.5330150489305569E-3</v>
      </c>
    </row>
    <row r="143" spans="2:21" ht="13.5" thickBot="1" x14ac:dyDescent="0.25">
      <c r="B143" s="60" t="s">
        <v>528</v>
      </c>
      <c r="C143" s="14" t="s">
        <v>529</v>
      </c>
      <c r="D143" s="14" t="s">
        <v>160</v>
      </c>
      <c r="E143" s="14" t="s">
        <v>235</v>
      </c>
      <c r="F143" s="21">
        <v>1675</v>
      </c>
      <c r="G143" s="14" t="s">
        <v>523</v>
      </c>
      <c r="H143" s="14" t="s">
        <v>498</v>
      </c>
      <c r="I143" s="14" t="s">
        <v>280</v>
      </c>
      <c r="J143" s="56" t="s">
        <v>2562</v>
      </c>
      <c r="K143" s="23">
        <v>2.34</v>
      </c>
      <c r="L143" s="14" t="s">
        <v>49</v>
      </c>
      <c r="M143" s="13">
        <v>3.5400000000000001E-2</v>
      </c>
      <c r="N143" s="13">
        <v>3.73E-2</v>
      </c>
      <c r="O143" s="23">
        <v>8265000</v>
      </c>
      <c r="P143" s="25">
        <v>103.99</v>
      </c>
      <c r="Q143" s="23">
        <v>0</v>
      </c>
      <c r="R143" s="23">
        <v>8594.7734999999993</v>
      </c>
      <c r="S143" s="13">
        <v>7.399217554E-3</v>
      </c>
      <c r="T143" s="13">
        <f t="shared" ref="T143:T206" si="5">+R143/$R$11</f>
        <v>3.9006384670367488E-3</v>
      </c>
      <c r="U143" s="64">
        <f>+R143/'סכום נכסי הקרן'!$C$42</f>
        <v>1.1457040278714562E-3</v>
      </c>
    </row>
    <row r="144" spans="2:21" ht="13.5" thickBot="1" x14ac:dyDescent="0.25">
      <c r="B144" s="60" t="s">
        <v>528</v>
      </c>
      <c r="C144" s="14" t="s">
        <v>530</v>
      </c>
      <c r="D144" s="14" t="s">
        <v>160</v>
      </c>
      <c r="E144" s="14" t="s">
        <v>235</v>
      </c>
      <c r="F144" s="21">
        <v>1675</v>
      </c>
      <c r="G144" s="14" t="s">
        <v>523</v>
      </c>
      <c r="H144" s="14" t="s">
        <v>498</v>
      </c>
      <c r="I144" s="14" t="s">
        <v>280</v>
      </c>
      <c r="J144" s="56" t="s">
        <v>2562</v>
      </c>
      <c r="K144" s="23">
        <v>2.3380000000000001</v>
      </c>
      <c r="L144" s="14" t="s">
        <v>49</v>
      </c>
      <c r="M144" s="13">
        <v>3.5400000000000001E-2</v>
      </c>
      <c r="N144" s="13">
        <v>3.73E-2</v>
      </c>
      <c r="O144" s="23">
        <v>9000000</v>
      </c>
      <c r="P144" s="25">
        <v>103.8159</v>
      </c>
      <c r="Q144" s="23">
        <v>0</v>
      </c>
      <c r="R144" s="23">
        <v>9343.4310000000005</v>
      </c>
      <c r="S144" s="13">
        <v>8.0572241959999992E-3</v>
      </c>
      <c r="T144" s="13">
        <f t="shared" si="5"/>
        <v>4.2404080075761907E-3</v>
      </c>
      <c r="U144" s="64">
        <f>+R144/'סכום נכסי הקרן'!$C$42</f>
        <v>1.2455018774885725E-3</v>
      </c>
    </row>
    <row r="145" spans="2:21" ht="13.5" thickBot="1" x14ac:dyDescent="0.25">
      <c r="B145" s="60" t="s">
        <v>531</v>
      </c>
      <c r="C145" s="14" t="s">
        <v>532</v>
      </c>
      <c r="D145" s="14" t="s">
        <v>160</v>
      </c>
      <c r="E145" s="14" t="s">
        <v>235</v>
      </c>
      <c r="F145" s="21">
        <v>1679</v>
      </c>
      <c r="G145" s="14" t="s">
        <v>236</v>
      </c>
      <c r="H145" s="14" t="s">
        <v>498</v>
      </c>
      <c r="I145" s="14" t="s">
        <v>280</v>
      </c>
      <c r="J145" s="56" t="s">
        <v>2562</v>
      </c>
      <c r="K145" s="23">
        <v>3.49</v>
      </c>
      <c r="L145" s="14" t="s">
        <v>49</v>
      </c>
      <c r="M145" s="13">
        <v>2.75E-2</v>
      </c>
      <c r="N145" s="13">
        <v>2.5600000000000001E-2</v>
      </c>
      <c r="O145" s="23">
        <v>5005555.5599999996</v>
      </c>
      <c r="P145" s="25">
        <v>111.53</v>
      </c>
      <c r="Q145" s="23">
        <v>0</v>
      </c>
      <c r="R145" s="23">
        <v>5582.6961199999996</v>
      </c>
      <c r="S145" s="13">
        <v>1.0376437315999999E-2</v>
      </c>
      <c r="T145" s="13">
        <f t="shared" si="5"/>
        <v>2.5336420134223206E-3</v>
      </c>
      <c r="U145" s="64">
        <f>+R145/'סכום נכסי הקרן'!$C$42</f>
        <v>7.4418685158676387E-4</v>
      </c>
    </row>
    <row r="146" spans="2:21" ht="13.5" thickBot="1" x14ac:dyDescent="0.25">
      <c r="B146" s="60" t="s">
        <v>533</v>
      </c>
      <c r="C146" s="14" t="s">
        <v>534</v>
      </c>
      <c r="D146" s="14" t="s">
        <v>160</v>
      </c>
      <c r="E146" s="14" t="s">
        <v>235</v>
      </c>
      <c r="F146" s="21">
        <v>1679</v>
      </c>
      <c r="G146" s="14" t="s">
        <v>236</v>
      </c>
      <c r="H146" s="14" t="s">
        <v>498</v>
      </c>
      <c r="I146" s="14" t="s">
        <v>280</v>
      </c>
      <c r="J146" s="56" t="s">
        <v>2562</v>
      </c>
      <c r="K146" s="23">
        <v>4.95</v>
      </c>
      <c r="L146" s="14" t="s">
        <v>49</v>
      </c>
      <c r="M146" s="13">
        <v>8.5000000000000006E-3</v>
      </c>
      <c r="N146" s="13">
        <v>2.9899999999999999E-2</v>
      </c>
      <c r="O146" s="23">
        <v>12884000</v>
      </c>
      <c r="P146" s="25">
        <v>98.97</v>
      </c>
      <c r="Q146" s="23">
        <v>0</v>
      </c>
      <c r="R146" s="23">
        <v>12751.2948</v>
      </c>
      <c r="S146" s="13">
        <v>2.0505801276000001E-2</v>
      </c>
      <c r="T146" s="13">
        <f t="shared" si="5"/>
        <v>5.7870275466137258E-3</v>
      </c>
      <c r="U146" s="64">
        <f>+R146/'סכום נכסי הקרן'!$C$42</f>
        <v>1.6997783377230775E-3</v>
      </c>
    </row>
    <row r="147" spans="2:21" ht="13.5" thickBot="1" x14ac:dyDescent="0.25">
      <c r="B147" s="60" t="s">
        <v>535</v>
      </c>
      <c r="C147" s="14" t="s">
        <v>536</v>
      </c>
      <c r="D147" s="14" t="s">
        <v>160</v>
      </c>
      <c r="E147" s="14" t="s">
        <v>235</v>
      </c>
      <c r="F147" s="21">
        <v>1679</v>
      </c>
      <c r="G147" s="14" t="s">
        <v>236</v>
      </c>
      <c r="H147" s="14" t="s">
        <v>498</v>
      </c>
      <c r="I147" s="14" t="s">
        <v>280</v>
      </c>
      <c r="J147" s="56" t="s">
        <v>2562</v>
      </c>
      <c r="K147" s="23">
        <v>6.42</v>
      </c>
      <c r="L147" s="14" t="s">
        <v>49</v>
      </c>
      <c r="M147" s="13">
        <v>3.1800000000000002E-2</v>
      </c>
      <c r="N147" s="13">
        <v>3.2500000000000001E-2</v>
      </c>
      <c r="O147" s="23">
        <v>2973000</v>
      </c>
      <c r="P147" s="25">
        <v>102.29</v>
      </c>
      <c r="Q147" s="23">
        <v>0</v>
      </c>
      <c r="R147" s="23">
        <v>3041.0817000000002</v>
      </c>
      <c r="S147" s="13">
        <v>8.6259172100000003E-3</v>
      </c>
      <c r="T147" s="13">
        <f t="shared" si="5"/>
        <v>1.3801597285165816E-3</v>
      </c>
      <c r="U147" s="64">
        <f>+R147/'סכום נכסי הקרן'!$C$42</f>
        <v>4.0538352206444722E-4</v>
      </c>
    </row>
    <row r="148" spans="2:21" ht="13.5" thickBot="1" x14ac:dyDescent="0.25">
      <c r="B148" s="60" t="s">
        <v>537</v>
      </c>
      <c r="C148" s="14" t="s">
        <v>538</v>
      </c>
      <c r="D148" s="14" t="s">
        <v>160</v>
      </c>
      <c r="E148" s="14" t="s">
        <v>235</v>
      </c>
      <c r="F148" s="21">
        <v>1904</v>
      </c>
      <c r="G148" s="14" t="s">
        <v>516</v>
      </c>
      <c r="H148" s="14" t="s">
        <v>501</v>
      </c>
      <c r="I148" s="14" t="s">
        <v>96</v>
      </c>
      <c r="J148" s="56" t="s">
        <v>2562</v>
      </c>
      <c r="K148" s="23">
        <v>4.71</v>
      </c>
      <c r="L148" s="14" t="s">
        <v>49</v>
      </c>
      <c r="M148" s="13">
        <v>7.4999999999999997E-3</v>
      </c>
      <c r="N148" s="13">
        <v>4.1599999999999998E-2</v>
      </c>
      <c r="O148" s="23">
        <v>1839200</v>
      </c>
      <c r="P148" s="25">
        <v>92.65</v>
      </c>
      <c r="Q148" s="23">
        <v>0</v>
      </c>
      <c r="R148" s="23">
        <v>1704.0188000000001</v>
      </c>
      <c r="S148" s="13">
        <v>2.889552238E-3</v>
      </c>
      <c r="T148" s="13">
        <f t="shared" si="5"/>
        <v>7.7334920807788597E-4</v>
      </c>
      <c r="U148" s="64">
        <f>+R148/'סכום נכסי הקרן'!$C$42</f>
        <v>2.2714981409675144E-4</v>
      </c>
    </row>
    <row r="149" spans="2:21" ht="13.5" thickBot="1" x14ac:dyDescent="0.25">
      <c r="B149" s="60" t="s">
        <v>539</v>
      </c>
      <c r="C149" s="14" t="s">
        <v>540</v>
      </c>
      <c r="D149" s="14" t="s">
        <v>160</v>
      </c>
      <c r="E149" s="14" t="s">
        <v>235</v>
      </c>
      <c r="F149" s="21">
        <v>182</v>
      </c>
      <c r="G149" s="14" t="s">
        <v>344</v>
      </c>
      <c r="H149" s="14" t="s">
        <v>541</v>
      </c>
      <c r="I149" s="14" t="s">
        <v>280</v>
      </c>
      <c r="J149" s="56" t="s">
        <v>2562</v>
      </c>
      <c r="K149" s="23">
        <v>4.78</v>
      </c>
      <c r="L149" s="14" t="s">
        <v>49</v>
      </c>
      <c r="M149" s="13">
        <v>4.3E-3</v>
      </c>
      <c r="N149" s="13">
        <v>4.1099999999999998E-2</v>
      </c>
      <c r="O149" s="23">
        <v>1020000</v>
      </c>
      <c r="P149" s="25">
        <v>91.53</v>
      </c>
      <c r="Q149" s="23">
        <v>0</v>
      </c>
      <c r="R149" s="23">
        <v>933.60599999999999</v>
      </c>
      <c r="S149" s="13">
        <v>1.632E-3</v>
      </c>
      <c r="T149" s="13">
        <f t="shared" si="5"/>
        <v>4.2370627645467457E-4</v>
      </c>
      <c r="U149" s="64">
        <f>+R149/'סכום נכסי הקרן'!$C$42</f>
        <v>1.24451930541853E-4</v>
      </c>
    </row>
    <row r="150" spans="2:21" ht="13.5" thickBot="1" x14ac:dyDescent="0.25">
      <c r="B150" s="60" t="s">
        <v>539</v>
      </c>
      <c r="C150" s="14" t="s">
        <v>542</v>
      </c>
      <c r="D150" s="14" t="s">
        <v>160</v>
      </c>
      <c r="E150" s="14" t="s">
        <v>235</v>
      </c>
      <c r="F150" s="21">
        <v>182</v>
      </c>
      <c r="G150" s="14" t="s">
        <v>344</v>
      </c>
      <c r="H150" s="14" t="s">
        <v>541</v>
      </c>
      <c r="I150" s="14" t="s">
        <v>280</v>
      </c>
      <c r="J150" s="56" t="s">
        <v>2562</v>
      </c>
      <c r="K150" s="23">
        <v>4.7770000000000001</v>
      </c>
      <c r="L150" s="14" t="s">
        <v>49</v>
      </c>
      <c r="M150" s="13">
        <v>4.3E-3</v>
      </c>
      <c r="N150" s="13">
        <v>4.1099999999999998E-2</v>
      </c>
      <c r="O150" s="23">
        <v>5000000</v>
      </c>
      <c r="P150" s="25">
        <v>90.927199999999999</v>
      </c>
      <c r="Q150" s="23">
        <v>0</v>
      </c>
      <c r="R150" s="23">
        <v>4546.3599999999997</v>
      </c>
      <c r="S150" s="13">
        <v>8.0000000000000002E-3</v>
      </c>
      <c r="T150" s="13">
        <f t="shared" si="5"/>
        <v>2.0633128611239368E-3</v>
      </c>
      <c r="U150" s="64">
        <f>+R150/'סכום נכסי הקרן'!$C$42</f>
        <v>6.0604074838664147E-4</v>
      </c>
    </row>
    <row r="151" spans="2:21" ht="13.5" thickBot="1" x14ac:dyDescent="0.25">
      <c r="B151" s="60" t="s">
        <v>543</v>
      </c>
      <c r="C151" s="14" t="s">
        <v>544</v>
      </c>
      <c r="D151" s="14" t="s">
        <v>160</v>
      </c>
      <c r="E151" s="14" t="s">
        <v>235</v>
      </c>
      <c r="F151" s="21">
        <v>182</v>
      </c>
      <c r="G151" s="14" t="s">
        <v>344</v>
      </c>
      <c r="H151" s="14" t="s">
        <v>541</v>
      </c>
      <c r="I151" s="14" t="s">
        <v>280</v>
      </c>
      <c r="J151" s="56" t="s">
        <v>2562</v>
      </c>
      <c r="K151" s="23">
        <v>2.08</v>
      </c>
      <c r="L151" s="14" t="s">
        <v>49</v>
      </c>
      <c r="M151" s="13">
        <v>2.8500000000000001E-2</v>
      </c>
      <c r="N151" s="13">
        <v>3.3300000000000003E-2</v>
      </c>
      <c r="O151" s="23">
        <v>984000</v>
      </c>
      <c r="P151" s="25">
        <v>112.77</v>
      </c>
      <c r="Q151" s="23">
        <v>0</v>
      </c>
      <c r="R151" s="23">
        <v>1109.6568</v>
      </c>
      <c r="S151" s="13">
        <v>1.8122187739999999E-3</v>
      </c>
      <c r="T151" s="13">
        <f t="shared" si="5"/>
        <v>5.0360489421727103E-4</v>
      </c>
      <c r="U151" s="64">
        <f>+R151/'סכום נכסי הקרן'!$C$42</f>
        <v>1.4791992660597177E-4</v>
      </c>
    </row>
    <row r="152" spans="2:21" ht="13.5" thickBot="1" x14ac:dyDescent="0.25">
      <c r="B152" s="60" t="s">
        <v>545</v>
      </c>
      <c r="C152" s="14" t="s">
        <v>546</v>
      </c>
      <c r="D152" s="14" t="s">
        <v>160</v>
      </c>
      <c r="E152" s="14" t="s">
        <v>235</v>
      </c>
      <c r="F152" s="21">
        <v>182</v>
      </c>
      <c r="G152" s="14" t="s">
        <v>344</v>
      </c>
      <c r="H152" s="14" t="s">
        <v>541</v>
      </c>
      <c r="I152" s="14" t="s">
        <v>280</v>
      </c>
      <c r="J152" s="56" t="s">
        <v>2562</v>
      </c>
      <c r="K152" s="23">
        <v>3.68</v>
      </c>
      <c r="L152" s="14" t="s">
        <v>49</v>
      </c>
      <c r="M152" s="13">
        <v>2.4500000000000001E-2</v>
      </c>
      <c r="N152" s="13">
        <v>4.0599999999999997E-2</v>
      </c>
      <c r="O152" s="23">
        <v>383333.33</v>
      </c>
      <c r="P152" s="25">
        <v>105.65</v>
      </c>
      <c r="Q152" s="23">
        <v>0</v>
      </c>
      <c r="R152" s="23">
        <v>404.99166000000002</v>
      </c>
      <c r="S152" s="13">
        <v>7.4906366299999996E-4</v>
      </c>
      <c r="T152" s="13">
        <f t="shared" si="5"/>
        <v>1.8380077704491785E-4</v>
      </c>
      <c r="U152" s="64">
        <f>+R152/'סכום נכסי הקרן'!$C$42</f>
        <v>5.3986364633849557E-5</v>
      </c>
    </row>
    <row r="153" spans="2:21" ht="13.5" thickBot="1" x14ac:dyDescent="0.25">
      <c r="B153" s="60" t="s">
        <v>547</v>
      </c>
      <c r="C153" s="14" t="s">
        <v>548</v>
      </c>
      <c r="D153" s="14" t="s">
        <v>160</v>
      </c>
      <c r="E153" s="14" t="s">
        <v>235</v>
      </c>
      <c r="F153" s="21">
        <v>1172</v>
      </c>
      <c r="G153" s="14" t="s">
        <v>344</v>
      </c>
      <c r="H153" s="14" t="s">
        <v>541</v>
      </c>
      <c r="I153" s="14" t="s">
        <v>280</v>
      </c>
      <c r="J153" s="56" t="s">
        <v>2562</v>
      </c>
      <c r="K153" s="23">
        <v>2.19</v>
      </c>
      <c r="L153" s="14" t="s">
        <v>49</v>
      </c>
      <c r="M153" s="13">
        <v>2.5700000000000001E-2</v>
      </c>
      <c r="N153" s="13">
        <v>3.2399999999999998E-2</v>
      </c>
      <c r="O153" s="23">
        <v>4400000</v>
      </c>
      <c r="P153" s="25">
        <v>111.45</v>
      </c>
      <c r="Q153" s="23">
        <v>0</v>
      </c>
      <c r="R153" s="23">
        <v>4903.8</v>
      </c>
      <c r="S153" s="13">
        <v>3.4310295599999999E-3</v>
      </c>
      <c r="T153" s="13">
        <f t="shared" si="5"/>
        <v>2.2255328676962587E-3</v>
      </c>
      <c r="U153" s="64">
        <f>+R153/'סכום נכסי הקרן'!$C$42</f>
        <v>6.5368836210471951E-4</v>
      </c>
    </row>
    <row r="154" spans="2:21" ht="13.5" thickBot="1" x14ac:dyDescent="0.25">
      <c r="B154" s="60" t="s">
        <v>549</v>
      </c>
      <c r="C154" s="14" t="s">
        <v>550</v>
      </c>
      <c r="D154" s="14" t="s">
        <v>160</v>
      </c>
      <c r="E154" s="14" t="s">
        <v>235</v>
      </c>
      <c r="F154" s="21">
        <v>1172</v>
      </c>
      <c r="G154" s="14" t="s">
        <v>344</v>
      </c>
      <c r="H154" s="14" t="s">
        <v>541</v>
      </c>
      <c r="I154" s="14" t="s">
        <v>280</v>
      </c>
      <c r="J154" s="56" t="s">
        <v>2562</v>
      </c>
      <c r="K154" s="23">
        <v>0.99</v>
      </c>
      <c r="L154" s="14" t="s">
        <v>49</v>
      </c>
      <c r="M154" s="13">
        <v>1.2200000000000001E-2</v>
      </c>
      <c r="N154" s="13">
        <v>2.8299999999999999E-2</v>
      </c>
      <c r="O154" s="23">
        <v>200000</v>
      </c>
      <c r="P154" s="25">
        <v>109.7</v>
      </c>
      <c r="Q154" s="23">
        <v>0</v>
      </c>
      <c r="R154" s="23">
        <v>219.4</v>
      </c>
      <c r="S154" s="13">
        <v>4.34782608E-4</v>
      </c>
      <c r="T154" s="13">
        <f t="shared" si="5"/>
        <v>9.957215040836884E-5</v>
      </c>
      <c r="U154" s="64">
        <f>+R154/'סכום נכסי הקרן'!$C$42</f>
        <v>2.9246548930579442E-5</v>
      </c>
    </row>
    <row r="155" spans="2:21" ht="13.5" thickBot="1" x14ac:dyDescent="0.25">
      <c r="B155" s="60" t="s">
        <v>551</v>
      </c>
      <c r="C155" s="14" t="s">
        <v>552</v>
      </c>
      <c r="D155" s="14" t="s">
        <v>160</v>
      </c>
      <c r="E155" s="14" t="s">
        <v>235</v>
      </c>
      <c r="F155" s="21">
        <v>1172</v>
      </c>
      <c r="G155" s="14" t="s">
        <v>344</v>
      </c>
      <c r="H155" s="14" t="s">
        <v>541</v>
      </c>
      <c r="I155" s="14" t="s">
        <v>280</v>
      </c>
      <c r="J155" s="56" t="s">
        <v>2562</v>
      </c>
      <c r="K155" s="23">
        <v>4.8600000000000003</v>
      </c>
      <c r="L155" s="14" t="s">
        <v>49</v>
      </c>
      <c r="M155" s="13">
        <v>1.09E-2</v>
      </c>
      <c r="N155" s="13">
        <v>3.6499999999999998E-2</v>
      </c>
      <c r="O155" s="23">
        <v>6531905</v>
      </c>
      <c r="P155" s="25">
        <v>97.27</v>
      </c>
      <c r="Q155" s="23">
        <v>0</v>
      </c>
      <c r="R155" s="23">
        <v>6353.5839900000001</v>
      </c>
      <c r="S155" s="13">
        <v>1.1691340192000001E-2</v>
      </c>
      <c r="T155" s="13">
        <f t="shared" si="5"/>
        <v>2.8835005500660177E-3</v>
      </c>
      <c r="U155" s="64">
        <f>+R155/'סכום נכסי הקרן'!$C$42</f>
        <v>8.4694806311796337E-4</v>
      </c>
    </row>
    <row r="156" spans="2:21" ht="13.5" thickBot="1" x14ac:dyDescent="0.25">
      <c r="B156" s="60" t="s">
        <v>553</v>
      </c>
      <c r="C156" s="14" t="s">
        <v>554</v>
      </c>
      <c r="D156" s="14" t="s">
        <v>160</v>
      </c>
      <c r="E156" s="14" t="s">
        <v>235</v>
      </c>
      <c r="F156" s="21">
        <v>1172</v>
      </c>
      <c r="G156" s="14" t="s">
        <v>344</v>
      </c>
      <c r="H156" s="14" t="s">
        <v>541</v>
      </c>
      <c r="I156" s="14" t="s">
        <v>280</v>
      </c>
      <c r="J156" s="56" t="s">
        <v>2562</v>
      </c>
      <c r="K156" s="23">
        <v>5.81</v>
      </c>
      <c r="L156" s="14" t="s">
        <v>49</v>
      </c>
      <c r="M156" s="13">
        <v>1.54E-2</v>
      </c>
      <c r="N156" s="13">
        <v>3.8399999999999997E-2</v>
      </c>
      <c r="O156" s="23">
        <v>800000</v>
      </c>
      <c r="P156" s="25">
        <v>95.41</v>
      </c>
      <c r="Q156" s="23">
        <v>0</v>
      </c>
      <c r="R156" s="23">
        <v>763.28</v>
      </c>
      <c r="S156" s="13">
        <v>2.2857142850000001E-3</v>
      </c>
      <c r="T156" s="13">
        <f t="shared" si="5"/>
        <v>3.4640579290656228E-4</v>
      </c>
      <c r="U156" s="64">
        <f>+R156/'סכום נכסי הקרן'!$C$42</f>
        <v>1.0174706411910973E-4</v>
      </c>
    </row>
    <row r="157" spans="2:21" ht="13.5" thickBot="1" x14ac:dyDescent="0.25">
      <c r="B157" s="60" t="s">
        <v>555</v>
      </c>
      <c r="C157" s="14" t="s">
        <v>556</v>
      </c>
      <c r="D157" s="14" t="s">
        <v>160</v>
      </c>
      <c r="E157" s="14" t="s">
        <v>235</v>
      </c>
      <c r="F157" s="21">
        <v>251</v>
      </c>
      <c r="G157" s="14" t="s">
        <v>236</v>
      </c>
      <c r="H157" s="14" t="s">
        <v>557</v>
      </c>
      <c r="I157" s="14" t="s">
        <v>96</v>
      </c>
      <c r="J157" s="56" t="s">
        <v>2562</v>
      </c>
      <c r="K157" s="23">
        <v>5.27</v>
      </c>
      <c r="L157" s="14" t="s">
        <v>49</v>
      </c>
      <c r="M157" s="13">
        <v>8.9999999999999993E-3</v>
      </c>
      <c r="N157" s="13">
        <v>3.5700000000000003E-2</v>
      </c>
      <c r="O157" s="23">
        <v>3750000</v>
      </c>
      <c r="P157" s="25">
        <v>94.6</v>
      </c>
      <c r="Q157" s="23">
        <v>0</v>
      </c>
      <c r="R157" s="23">
        <v>3547.5</v>
      </c>
      <c r="S157" s="13">
        <v>9.0361445779999997E-3</v>
      </c>
      <c r="T157" s="13">
        <f t="shared" si="5"/>
        <v>1.6099918120952073E-3</v>
      </c>
      <c r="U157" s="64">
        <f>+R157/'סכום נכסי הקרן'!$C$42</f>
        <v>4.7289030233013023E-4</v>
      </c>
    </row>
    <row r="158" spans="2:21" ht="13.5" thickBot="1" x14ac:dyDescent="0.25">
      <c r="B158" s="60" t="s">
        <v>558</v>
      </c>
      <c r="C158" s="14" t="s">
        <v>559</v>
      </c>
      <c r="D158" s="14" t="s">
        <v>160</v>
      </c>
      <c r="E158" s="14" t="s">
        <v>235</v>
      </c>
      <c r="F158" s="21">
        <v>1618</v>
      </c>
      <c r="G158" s="14" t="s">
        <v>497</v>
      </c>
      <c r="H158" s="14" t="s">
        <v>557</v>
      </c>
      <c r="I158" s="14" t="s">
        <v>96</v>
      </c>
      <c r="J158" s="56" t="s">
        <v>2562</v>
      </c>
      <c r="K158" s="23">
        <v>4</v>
      </c>
      <c r="L158" s="14" t="s">
        <v>49</v>
      </c>
      <c r="M158" s="13">
        <v>7.4999999999999997E-3</v>
      </c>
      <c r="N158" s="13">
        <v>3.4099999999999998E-2</v>
      </c>
      <c r="O158" s="23">
        <v>837250</v>
      </c>
      <c r="P158" s="25">
        <v>97.97</v>
      </c>
      <c r="Q158" s="23">
        <v>0</v>
      </c>
      <c r="R158" s="23">
        <v>820.25382000000002</v>
      </c>
      <c r="S158" s="13">
        <v>5.4403658499999996E-4</v>
      </c>
      <c r="T158" s="13">
        <f t="shared" si="5"/>
        <v>3.7226270163208343E-4</v>
      </c>
      <c r="U158" s="64">
        <f>+R158/'סכום נכסי הקרן'!$C$42</f>
        <v>1.0934181167787011E-4</v>
      </c>
    </row>
    <row r="159" spans="2:21" ht="13.5" thickBot="1" x14ac:dyDescent="0.25">
      <c r="B159" s="60" t="s">
        <v>560</v>
      </c>
      <c r="C159" s="14" t="s">
        <v>561</v>
      </c>
      <c r="D159" s="14" t="s">
        <v>160</v>
      </c>
      <c r="E159" s="14" t="s">
        <v>235</v>
      </c>
      <c r="F159" s="21">
        <v>1618</v>
      </c>
      <c r="G159" s="14" t="s">
        <v>497</v>
      </c>
      <c r="H159" s="14" t="s">
        <v>557</v>
      </c>
      <c r="I159" s="14" t="s">
        <v>96</v>
      </c>
      <c r="J159" s="56" t="s">
        <v>2562</v>
      </c>
      <c r="K159" s="23">
        <v>6.11</v>
      </c>
      <c r="L159" s="14" t="s">
        <v>49</v>
      </c>
      <c r="M159" s="13">
        <v>4.0800000000000003E-2</v>
      </c>
      <c r="N159" s="13">
        <v>3.8899999999999997E-2</v>
      </c>
      <c r="O159" s="23">
        <v>400000</v>
      </c>
      <c r="P159" s="25">
        <v>101.94</v>
      </c>
      <c r="Q159" s="23">
        <v>0</v>
      </c>
      <c r="R159" s="23">
        <v>407.76</v>
      </c>
      <c r="S159" s="13">
        <v>1.142857142E-3</v>
      </c>
      <c r="T159" s="13">
        <f t="shared" si="5"/>
        <v>1.8505715610992013E-4</v>
      </c>
      <c r="U159" s="64">
        <f>+R159/'סכום נכסי הקרן'!$C$42</f>
        <v>5.4355391029776996E-5</v>
      </c>
    </row>
    <row r="160" spans="2:21" ht="13.5" thickBot="1" x14ac:dyDescent="0.25">
      <c r="B160" s="60" t="s">
        <v>562</v>
      </c>
      <c r="C160" s="14" t="s">
        <v>563</v>
      </c>
      <c r="D160" s="14" t="s">
        <v>160</v>
      </c>
      <c r="E160" s="14" t="s">
        <v>235</v>
      </c>
      <c r="F160" s="21">
        <v>126</v>
      </c>
      <c r="G160" s="14" t="s">
        <v>344</v>
      </c>
      <c r="H160" s="14" t="s">
        <v>557</v>
      </c>
      <c r="I160" s="14" t="s">
        <v>96</v>
      </c>
      <c r="J160" s="56" t="s">
        <v>2562</v>
      </c>
      <c r="K160" s="23">
        <v>3.07</v>
      </c>
      <c r="L160" s="14" t="s">
        <v>49</v>
      </c>
      <c r="M160" s="13">
        <v>1.3299999999999999E-2</v>
      </c>
      <c r="N160" s="13">
        <v>2.9700000000000001E-2</v>
      </c>
      <c r="O160" s="23">
        <v>1069000</v>
      </c>
      <c r="P160" s="25">
        <v>103.7285</v>
      </c>
      <c r="Q160" s="23">
        <v>0</v>
      </c>
      <c r="R160" s="23">
        <v>1108.8576599999999</v>
      </c>
      <c r="S160" s="13">
        <v>2.6605276249999999E-3</v>
      </c>
      <c r="T160" s="13">
        <f t="shared" si="5"/>
        <v>5.032422137784499E-4</v>
      </c>
      <c r="U160" s="64">
        <f>+R160/'סכום נכסי הקרן'!$C$42</f>
        <v>1.4781339931740117E-4</v>
      </c>
    </row>
    <row r="161" spans="2:21" ht="13.5" thickBot="1" x14ac:dyDescent="0.25">
      <c r="B161" s="60" t="s">
        <v>564</v>
      </c>
      <c r="C161" s="14" t="s">
        <v>565</v>
      </c>
      <c r="D161" s="14" t="s">
        <v>160</v>
      </c>
      <c r="E161" s="14" t="s">
        <v>235</v>
      </c>
      <c r="F161" s="21">
        <v>2387</v>
      </c>
      <c r="G161" s="14" t="s">
        <v>236</v>
      </c>
      <c r="H161" s="14" t="s">
        <v>557</v>
      </c>
      <c r="I161" s="14" t="s">
        <v>96</v>
      </c>
      <c r="J161" s="56" t="s">
        <v>2562</v>
      </c>
      <c r="K161" s="23">
        <v>4.8499999999999996</v>
      </c>
      <c r="L161" s="14" t="s">
        <v>49</v>
      </c>
      <c r="M161" s="13">
        <v>4.3999999999999997E-2</v>
      </c>
      <c r="N161" s="13">
        <v>4.0800000000000003E-2</v>
      </c>
      <c r="O161" s="23">
        <v>2620000</v>
      </c>
      <c r="P161" s="25">
        <v>103.91</v>
      </c>
      <c r="Q161" s="23">
        <v>0</v>
      </c>
      <c r="R161" s="23">
        <v>2722.442</v>
      </c>
      <c r="S161" s="13">
        <v>6.2647202989999998E-3</v>
      </c>
      <c r="T161" s="13">
        <f t="shared" si="5"/>
        <v>1.2355487889793093E-3</v>
      </c>
      <c r="U161" s="64">
        <f>+R161/'סכום נכסי הקרן'!$C$42</f>
        <v>3.6290808187631975E-4</v>
      </c>
    </row>
    <row r="162" spans="2:21" ht="13.5" thickBot="1" x14ac:dyDescent="0.25">
      <c r="B162" s="60" t="s">
        <v>566</v>
      </c>
      <c r="C162" s="14" t="s">
        <v>567</v>
      </c>
      <c r="D162" s="14" t="s">
        <v>160</v>
      </c>
      <c r="E162" s="14" t="s">
        <v>235</v>
      </c>
      <c r="F162" s="21">
        <v>612</v>
      </c>
      <c r="G162" s="14" t="s">
        <v>236</v>
      </c>
      <c r="H162" s="14" t="s">
        <v>557</v>
      </c>
      <c r="I162" s="14" t="s">
        <v>96</v>
      </c>
      <c r="J162" s="56" t="s">
        <v>2562</v>
      </c>
      <c r="K162" s="23">
        <v>3.5</v>
      </c>
      <c r="L162" s="14" t="s">
        <v>49</v>
      </c>
      <c r="M162" s="13">
        <v>1.7999999999999999E-2</v>
      </c>
      <c r="N162" s="13">
        <v>2.8000000000000001E-2</v>
      </c>
      <c r="O162" s="23">
        <v>4075712.42</v>
      </c>
      <c r="P162" s="25">
        <v>108.67</v>
      </c>
      <c r="Q162" s="23">
        <v>0</v>
      </c>
      <c r="R162" s="23">
        <v>4429.0766899999999</v>
      </c>
      <c r="S162" s="13">
        <v>5.1674836079999998E-3</v>
      </c>
      <c r="T162" s="13">
        <f t="shared" si="5"/>
        <v>2.010085188454332E-3</v>
      </c>
      <c r="U162" s="64">
        <f>+R162/'סכום נכסי הקרן'!$C$42</f>
        <v>5.9040660041647145E-4</v>
      </c>
    </row>
    <row r="163" spans="2:21" ht="13.5" thickBot="1" x14ac:dyDescent="0.25">
      <c r="B163" s="60" t="s">
        <v>568</v>
      </c>
      <c r="C163" s="14" t="s">
        <v>569</v>
      </c>
      <c r="D163" s="14" t="s">
        <v>160</v>
      </c>
      <c r="E163" s="14" t="s">
        <v>235</v>
      </c>
      <c r="F163" s="21">
        <v>612</v>
      </c>
      <c r="G163" s="14" t="s">
        <v>236</v>
      </c>
      <c r="H163" s="14" t="s">
        <v>557</v>
      </c>
      <c r="I163" s="14" t="s">
        <v>96</v>
      </c>
      <c r="J163" s="56" t="s">
        <v>2562</v>
      </c>
      <c r="K163" s="23">
        <v>3.91</v>
      </c>
      <c r="L163" s="14" t="s">
        <v>49</v>
      </c>
      <c r="M163" s="13">
        <v>2.7E-2</v>
      </c>
      <c r="N163" s="13">
        <v>3.0200000000000001E-2</v>
      </c>
      <c r="O163" s="23">
        <v>8880000</v>
      </c>
      <c r="P163" s="25">
        <v>102.24</v>
      </c>
      <c r="Q163" s="23">
        <v>0</v>
      </c>
      <c r="R163" s="23">
        <v>9078.9120000000003</v>
      </c>
      <c r="S163" s="13">
        <v>2.0291762641000001E-2</v>
      </c>
      <c r="T163" s="13">
        <f t="shared" si="5"/>
        <v>4.1203591212777791E-3</v>
      </c>
      <c r="U163" s="64">
        <f>+R163/'סכום נכסי הקרן'!$C$42</f>
        <v>1.2102408570848901E-3</v>
      </c>
    </row>
    <row r="164" spans="2:21" ht="13.5" thickBot="1" x14ac:dyDescent="0.25">
      <c r="B164" s="60" t="s">
        <v>570</v>
      </c>
      <c r="C164" s="14" t="s">
        <v>571</v>
      </c>
      <c r="D164" s="14" t="s">
        <v>160</v>
      </c>
      <c r="E164" s="14" t="s">
        <v>235</v>
      </c>
      <c r="F164" s="21">
        <v>136</v>
      </c>
      <c r="G164" s="14" t="s">
        <v>516</v>
      </c>
      <c r="H164" s="14" t="s">
        <v>541</v>
      </c>
      <c r="I164" s="14" t="s">
        <v>280</v>
      </c>
      <c r="J164" s="56" t="s">
        <v>2562</v>
      </c>
      <c r="K164" s="23">
        <v>3.64</v>
      </c>
      <c r="L164" s="14" t="s">
        <v>49</v>
      </c>
      <c r="M164" s="13">
        <v>3.73E-2</v>
      </c>
      <c r="N164" s="13">
        <v>3.7600000000000001E-2</v>
      </c>
      <c r="O164" s="23">
        <v>4772000</v>
      </c>
      <c r="P164" s="25">
        <v>104.89</v>
      </c>
      <c r="Q164" s="23">
        <v>0</v>
      </c>
      <c r="R164" s="23">
        <v>5005.3508000000002</v>
      </c>
      <c r="S164" s="13">
        <v>2.0306382978000002E-2</v>
      </c>
      <c r="T164" s="13">
        <f t="shared" si="5"/>
        <v>2.2716205228087939E-3</v>
      </c>
      <c r="U164" s="64">
        <f>+R164/'סכום נכסי הקרן'!$C$42</f>
        <v>6.672253285638786E-4</v>
      </c>
    </row>
    <row r="165" spans="2:21" ht="13.5" thickBot="1" x14ac:dyDescent="0.25">
      <c r="B165" s="60" t="s">
        <v>572</v>
      </c>
      <c r="C165" s="14" t="s">
        <v>573</v>
      </c>
      <c r="D165" s="14" t="s">
        <v>160</v>
      </c>
      <c r="E165" s="14" t="s">
        <v>235</v>
      </c>
      <c r="F165" s="21">
        <v>699</v>
      </c>
      <c r="G165" s="14" t="s">
        <v>236</v>
      </c>
      <c r="H165" s="14" t="s">
        <v>557</v>
      </c>
      <c r="I165" s="14" t="s">
        <v>96</v>
      </c>
      <c r="J165" s="56" t="s">
        <v>2562</v>
      </c>
      <c r="K165" s="23">
        <v>1.46</v>
      </c>
      <c r="L165" s="14" t="s">
        <v>49</v>
      </c>
      <c r="M165" s="13">
        <v>4.9500000000000002E-2</v>
      </c>
      <c r="N165" s="13">
        <v>3.5999999999999997E-2</v>
      </c>
      <c r="O165" s="23">
        <v>765154.87</v>
      </c>
      <c r="P165" s="25">
        <v>137.28</v>
      </c>
      <c r="Q165" s="23">
        <v>0</v>
      </c>
      <c r="R165" s="23">
        <v>1050.40461</v>
      </c>
      <c r="S165" s="13">
        <v>1.742333387E-3</v>
      </c>
      <c r="T165" s="13">
        <f t="shared" si="5"/>
        <v>4.7671397363976308E-4</v>
      </c>
      <c r="U165" s="64">
        <f>+R165/'סכום נכסי הקרן'!$C$42</f>
        <v>1.4002146683350601E-4</v>
      </c>
    </row>
    <row r="166" spans="2:21" ht="13.5" thickBot="1" x14ac:dyDescent="0.25">
      <c r="B166" s="60" t="s">
        <v>574</v>
      </c>
      <c r="C166" s="14" t="s">
        <v>575</v>
      </c>
      <c r="D166" s="14" t="s">
        <v>160</v>
      </c>
      <c r="E166" s="14" t="s">
        <v>235</v>
      </c>
      <c r="F166" s="21">
        <v>699</v>
      </c>
      <c r="G166" s="14" t="s">
        <v>236</v>
      </c>
      <c r="H166" s="14" t="s">
        <v>557</v>
      </c>
      <c r="I166" s="14" t="s">
        <v>96</v>
      </c>
      <c r="J166" s="56" t="s">
        <v>2562</v>
      </c>
      <c r="K166" s="23">
        <v>4.66</v>
      </c>
      <c r="L166" s="14" t="s">
        <v>49</v>
      </c>
      <c r="M166" s="13">
        <v>3.6200000000000003E-2</v>
      </c>
      <c r="N166" s="13">
        <v>3.8100000000000002E-2</v>
      </c>
      <c r="O166" s="23">
        <v>16241069.439999999</v>
      </c>
      <c r="P166" s="26">
        <v>102</v>
      </c>
      <c r="Q166" s="23">
        <v>0</v>
      </c>
      <c r="R166" s="23">
        <v>16565.89083</v>
      </c>
      <c r="S166" s="13">
        <v>9.2798912270000006E-3</v>
      </c>
      <c r="T166" s="13">
        <f t="shared" si="5"/>
        <v>7.5182378002432914E-3</v>
      </c>
      <c r="U166" s="64">
        <f>+R166/'סכום נכסי הקרן'!$C$42</f>
        <v>2.2082731847686064E-3</v>
      </c>
    </row>
    <row r="167" spans="2:21" ht="13.5" thickBot="1" x14ac:dyDescent="0.25">
      <c r="B167" s="60" t="s">
        <v>576</v>
      </c>
      <c r="C167" s="14" t="s">
        <v>577</v>
      </c>
      <c r="D167" s="14" t="s">
        <v>160</v>
      </c>
      <c r="E167" s="14" t="s">
        <v>235</v>
      </c>
      <c r="F167" s="21">
        <v>1621</v>
      </c>
      <c r="G167" s="14" t="s">
        <v>578</v>
      </c>
      <c r="H167" s="14" t="s">
        <v>541</v>
      </c>
      <c r="I167" s="14" t="s">
        <v>280</v>
      </c>
      <c r="J167" s="56" t="s">
        <v>2562</v>
      </c>
      <c r="K167" s="23">
        <v>3.9</v>
      </c>
      <c r="L167" s="14" t="s">
        <v>49</v>
      </c>
      <c r="M167" s="13">
        <v>3.2500000000000001E-2</v>
      </c>
      <c r="N167" s="13">
        <v>3.8899999999999997E-2</v>
      </c>
      <c r="O167" s="23">
        <v>89000</v>
      </c>
      <c r="P167" s="25">
        <v>102.69</v>
      </c>
      <c r="Q167" s="23">
        <v>0</v>
      </c>
      <c r="R167" s="23">
        <v>91.394099999999995</v>
      </c>
      <c r="S167" s="13">
        <v>1.9347826000000001E-4</v>
      </c>
      <c r="T167" s="13">
        <f t="shared" si="5"/>
        <v>4.1478154383033286E-5</v>
      </c>
      <c r="U167" s="64">
        <f>+R167/'סכום נכסי הקרן'!$C$42</f>
        <v>1.2183053863337605E-5</v>
      </c>
    </row>
    <row r="168" spans="2:21" ht="13.5" thickBot="1" x14ac:dyDescent="0.25">
      <c r="B168" s="60" t="s">
        <v>579</v>
      </c>
      <c r="C168" s="14" t="s">
        <v>580</v>
      </c>
      <c r="D168" s="14" t="s">
        <v>160</v>
      </c>
      <c r="E168" s="14" t="s">
        <v>235</v>
      </c>
      <c r="F168" s="21">
        <v>1068</v>
      </c>
      <c r="G168" s="14" t="s">
        <v>497</v>
      </c>
      <c r="H168" s="14" t="s">
        <v>557</v>
      </c>
      <c r="I168" s="14" t="s">
        <v>96</v>
      </c>
      <c r="J168" s="56" t="s">
        <v>2562</v>
      </c>
      <c r="K168" s="23">
        <v>0.74</v>
      </c>
      <c r="L168" s="14" t="s">
        <v>49</v>
      </c>
      <c r="M168" s="13">
        <v>4.3400000000000001E-2</v>
      </c>
      <c r="N168" s="13">
        <v>3.0499999999999999E-2</v>
      </c>
      <c r="O168" s="23">
        <v>6232368.6699999999</v>
      </c>
      <c r="P168" s="25">
        <v>113.68</v>
      </c>
      <c r="Q168" s="23">
        <v>0</v>
      </c>
      <c r="R168" s="23">
        <v>7084.9566999999997</v>
      </c>
      <c r="S168" s="13">
        <v>7.1639756359999996E-3</v>
      </c>
      <c r="T168" s="13">
        <f t="shared" si="5"/>
        <v>3.2154255887382886E-3</v>
      </c>
      <c r="U168" s="64">
        <f>+R168/'סכום נכסי הקרן'!$C$42</f>
        <v>9.4444180855782428E-4</v>
      </c>
    </row>
    <row r="169" spans="2:21" ht="13.5" thickBot="1" x14ac:dyDescent="0.25">
      <c r="B169" s="60" t="s">
        <v>581</v>
      </c>
      <c r="C169" s="14" t="s">
        <v>582</v>
      </c>
      <c r="D169" s="14" t="s">
        <v>160</v>
      </c>
      <c r="E169" s="14" t="s">
        <v>235</v>
      </c>
      <c r="F169" s="21">
        <v>1068</v>
      </c>
      <c r="G169" s="14" t="s">
        <v>497</v>
      </c>
      <c r="H169" s="14" t="s">
        <v>557</v>
      </c>
      <c r="I169" s="14" t="s">
        <v>96</v>
      </c>
      <c r="J169" s="56" t="s">
        <v>2562</v>
      </c>
      <c r="K169" s="23">
        <v>3.39</v>
      </c>
      <c r="L169" s="14" t="s">
        <v>49</v>
      </c>
      <c r="M169" s="13">
        <v>3.9E-2</v>
      </c>
      <c r="N169" s="13">
        <v>3.6799999999999999E-2</v>
      </c>
      <c r="O169" s="23">
        <v>9483937.3599999994</v>
      </c>
      <c r="P169" s="25">
        <v>113.64</v>
      </c>
      <c r="Q169" s="23">
        <v>0</v>
      </c>
      <c r="R169" s="23">
        <v>10777.546420000001</v>
      </c>
      <c r="S169" s="13">
        <v>6.4414502660000003E-3</v>
      </c>
      <c r="T169" s="13">
        <f t="shared" si="5"/>
        <v>4.8912646908177634E-3</v>
      </c>
      <c r="U169" s="64">
        <f>+R169/'סכום נכסי הקרן'!$C$42</f>
        <v>1.4366729203469522E-3</v>
      </c>
    </row>
    <row r="170" spans="2:21" ht="13.5" thickBot="1" x14ac:dyDescent="0.25">
      <c r="B170" s="60" t="s">
        <v>583</v>
      </c>
      <c r="C170" s="14" t="s">
        <v>584</v>
      </c>
      <c r="D170" s="14" t="s">
        <v>160</v>
      </c>
      <c r="E170" s="14" t="s">
        <v>235</v>
      </c>
      <c r="F170" s="21">
        <v>1068</v>
      </c>
      <c r="G170" s="14" t="s">
        <v>497</v>
      </c>
      <c r="H170" s="14" t="s">
        <v>557</v>
      </c>
      <c r="I170" s="14" t="s">
        <v>96</v>
      </c>
      <c r="J170" s="56" t="s">
        <v>2562</v>
      </c>
      <c r="K170" s="23">
        <v>4.42</v>
      </c>
      <c r="L170" s="14" t="s">
        <v>49</v>
      </c>
      <c r="M170" s="13">
        <v>3.2500000000000001E-2</v>
      </c>
      <c r="N170" s="13">
        <v>3.8100000000000002E-2</v>
      </c>
      <c r="O170" s="23">
        <v>7280935.75</v>
      </c>
      <c r="P170" s="25">
        <v>109.88</v>
      </c>
      <c r="Q170" s="23">
        <v>0</v>
      </c>
      <c r="R170" s="23">
        <v>8000.2921999999999</v>
      </c>
      <c r="S170" s="13">
        <v>1.8413504757000002E-2</v>
      </c>
      <c r="T170" s="13">
        <f t="shared" si="5"/>
        <v>3.6308400102520511E-3</v>
      </c>
      <c r="U170" s="64">
        <f>+R170/'סכום נכסי הקרן'!$C$42</f>
        <v>1.0664582374030676E-3</v>
      </c>
    </row>
    <row r="171" spans="2:21" ht="13.5" thickBot="1" x14ac:dyDescent="0.25">
      <c r="B171" s="60" t="s">
        <v>585</v>
      </c>
      <c r="C171" s="14" t="s">
        <v>586</v>
      </c>
      <c r="D171" s="14" t="s">
        <v>160</v>
      </c>
      <c r="E171" s="14" t="s">
        <v>235</v>
      </c>
      <c r="F171" s="21">
        <v>422</v>
      </c>
      <c r="G171" s="14" t="s">
        <v>523</v>
      </c>
      <c r="H171" s="14" t="s">
        <v>587</v>
      </c>
      <c r="I171" s="14" t="s">
        <v>280</v>
      </c>
      <c r="J171" s="56" t="s">
        <v>2562</v>
      </c>
      <c r="K171" s="23">
        <v>1.94</v>
      </c>
      <c r="L171" s="14" t="s">
        <v>49</v>
      </c>
      <c r="M171" s="13">
        <v>1.2500000000000001E-2</v>
      </c>
      <c r="N171" s="13">
        <v>5.0999999999999997E-2</v>
      </c>
      <c r="O171" s="23">
        <v>1377600</v>
      </c>
      <c r="P171" s="25">
        <v>98.08</v>
      </c>
      <c r="Q171" s="23">
        <v>0</v>
      </c>
      <c r="R171" s="23">
        <v>1351.1500799999999</v>
      </c>
      <c r="S171" s="13">
        <v>1.0734545482000001E-2</v>
      </c>
      <c r="T171" s="13">
        <f t="shared" si="5"/>
        <v>6.1320382402023507E-4</v>
      </c>
      <c r="U171" s="64">
        <f>+R171/'סכום נכסי הקרן'!$C$42</f>
        <v>1.8011156302313731E-4</v>
      </c>
    </row>
    <row r="172" spans="2:21" ht="13.5" thickBot="1" x14ac:dyDescent="0.25">
      <c r="B172" s="60" t="s">
        <v>588</v>
      </c>
      <c r="C172" s="14" t="s">
        <v>589</v>
      </c>
      <c r="D172" s="14" t="s">
        <v>160</v>
      </c>
      <c r="E172" s="14" t="s">
        <v>235</v>
      </c>
      <c r="F172" s="21">
        <v>313</v>
      </c>
      <c r="G172" s="14" t="s">
        <v>344</v>
      </c>
      <c r="H172" s="14" t="s">
        <v>590</v>
      </c>
      <c r="I172" s="14" t="s">
        <v>96</v>
      </c>
      <c r="J172" s="56" t="s">
        <v>2562</v>
      </c>
      <c r="K172" s="23">
        <v>3.35</v>
      </c>
      <c r="L172" s="14" t="s">
        <v>49</v>
      </c>
      <c r="M172" s="13">
        <v>1.7500000000000002E-2</v>
      </c>
      <c r="N172" s="13">
        <v>4.6899999999999997E-2</v>
      </c>
      <c r="O172" s="23">
        <v>1033500</v>
      </c>
      <c r="P172" s="25">
        <v>101.28</v>
      </c>
      <c r="Q172" s="23">
        <v>0</v>
      </c>
      <c r="R172" s="23">
        <v>1046.7288000000001</v>
      </c>
      <c r="S172" s="13">
        <v>1.8380950389999999E-3</v>
      </c>
      <c r="T172" s="13">
        <f t="shared" si="5"/>
        <v>4.7504574981937754E-4</v>
      </c>
      <c r="U172" s="64">
        <f>+R172/'סכום נכסי הקרן'!$C$42</f>
        <v>1.395314724988455E-4</v>
      </c>
    </row>
    <row r="173" spans="2:21" ht="13.5" thickBot="1" x14ac:dyDescent="0.25">
      <c r="B173" s="60" t="s">
        <v>591</v>
      </c>
      <c r="C173" s="14" t="s">
        <v>592</v>
      </c>
      <c r="D173" s="14" t="s">
        <v>160</v>
      </c>
      <c r="E173" s="14" t="s">
        <v>235</v>
      </c>
      <c r="F173" s="21">
        <v>313</v>
      </c>
      <c r="G173" s="14" t="s">
        <v>344</v>
      </c>
      <c r="H173" s="14" t="s">
        <v>590</v>
      </c>
      <c r="I173" s="14" t="s">
        <v>96</v>
      </c>
      <c r="J173" s="56" t="s">
        <v>2562</v>
      </c>
      <c r="K173" s="23">
        <v>4.66</v>
      </c>
      <c r="L173" s="14" t="s">
        <v>49</v>
      </c>
      <c r="M173" s="13">
        <v>9.9000000000000008E-3</v>
      </c>
      <c r="N173" s="13">
        <v>4.7399999999999998E-2</v>
      </c>
      <c r="O173" s="23">
        <v>604156.30000000005</v>
      </c>
      <c r="P173" s="25">
        <v>91.77</v>
      </c>
      <c r="Q173" s="23">
        <v>0</v>
      </c>
      <c r="R173" s="23">
        <v>554.43424000000005</v>
      </c>
      <c r="S173" s="13">
        <v>2.1198466659999998E-3</v>
      </c>
      <c r="T173" s="13">
        <f t="shared" si="5"/>
        <v>2.5162356215510336E-4</v>
      </c>
      <c r="U173" s="64">
        <f>+R173/'סכום נכסי הקרן'!$C$42</f>
        <v>7.3907420824743063E-5</v>
      </c>
    </row>
    <row r="174" spans="2:21" ht="13.5" thickBot="1" x14ac:dyDescent="0.25">
      <c r="B174" s="60" t="s">
        <v>593</v>
      </c>
      <c r="C174" s="14" t="s">
        <v>594</v>
      </c>
      <c r="D174" s="14" t="s">
        <v>160</v>
      </c>
      <c r="E174" s="14" t="s">
        <v>235</v>
      </c>
      <c r="F174" s="21">
        <v>126</v>
      </c>
      <c r="G174" s="14" t="s">
        <v>344</v>
      </c>
      <c r="H174" s="14" t="s">
        <v>590</v>
      </c>
      <c r="I174" s="14" t="s">
        <v>96</v>
      </c>
      <c r="J174" s="56" t="s">
        <v>2562</v>
      </c>
      <c r="K174" s="23">
        <v>3.65</v>
      </c>
      <c r="L174" s="14" t="s">
        <v>49</v>
      </c>
      <c r="M174" s="13">
        <v>1.7500000000000002E-2</v>
      </c>
      <c r="N174" s="13">
        <v>6.0100000000000001E-2</v>
      </c>
      <c r="O174" s="23">
        <v>3698598</v>
      </c>
      <c r="P174" s="25">
        <v>94.32</v>
      </c>
      <c r="Q174" s="23">
        <v>0</v>
      </c>
      <c r="R174" s="23">
        <v>3488.5176299999998</v>
      </c>
      <c r="S174" s="13">
        <v>3.9585852419999996E-3</v>
      </c>
      <c r="T174" s="13">
        <f t="shared" si="5"/>
        <v>1.5832233462014878E-3</v>
      </c>
      <c r="U174" s="64">
        <f>+R174/'סכום נכסי הקרן'!$C$42</f>
        <v>4.650278102141478E-4</v>
      </c>
    </row>
    <row r="175" spans="2:21" ht="13.5" thickBot="1" x14ac:dyDescent="0.25">
      <c r="B175" s="60" t="s">
        <v>595</v>
      </c>
      <c r="C175" s="14" t="s">
        <v>596</v>
      </c>
      <c r="D175" s="14" t="s">
        <v>160</v>
      </c>
      <c r="E175" s="14" t="s">
        <v>235</v>
      </c>
      <c r="F175" s="21">
        <v>126</v>
      </c>
      <c r="G175" s="14" t="s">
        <v>344</v>
      </c>
      <c r="H175" s="14" t="s">
        <v>590</v>
      </c>
      <c r="I175" s="14" t="s">
        <v>96</v>
      </c>
      <c r="J175" s="56" t="s">
        <v>2562</v>
      </c>
      <c r="K175" s="23">
        <v>0.74</v>
      </c>
      <c r="L175" s="14" t="s">
        <v>49</v>
      </c>
      <c r="M175" s="13">
        <v>5.3499999999999999E-2</v>
      </c>
      <c r="N175" s="13">
        <v>3.78E-2</v>
      </c>
      <c r="O175" s="23">
        <v>1200000</v>
      </c>
      <c r="P175" s="25">
        <v>118.29</v>
      </c>
      <c r="Q175" s="23">
        <v>0</v>
      </c>
      <c r="R175" s="23">
        <v>1419.48</v>
      </c>
      <c r="S175" s="13">
        <v>3.6299846199999999E-3</v>
      </c>
      <c r="T175" s="13">
        <f t="shared" si="5"/>
        <v>6.4421456728200278E-4</v>
      </c>
      <c r="U175" s="64">
        <f>+R175/'סכום נכסי הקרן'!$C$42</f>
        <v>1.8922010608923839E-4</v>
      </c>
    </row>
    <row r="176" spans="2:21" ht="13.5" thickBot="1" x14ac:dyDescent="0.25">
      <c r="B176" s="60" t="s">
        <v>597</v>
      </c>
      <c r="C176" s="14" t="s">
        <v>598</v>
      </c>
      <c r="D176" s="14" t="s">
        <v>160</v>
      </c>
      <c r="E176" s="14" t="s">
        <v>235</v>
      </c>
      <c r="F176" s="21">
        <v>126</v>
      </c>
      <c r="G176" s="14" t="s">
        <v>344</v>
      </c>
      <c r="H176" s="14" t="s">
        <v>590</v>
      </c>
      <c r="I176" s="14" t="s">
        <v>96</v>
      </c>
      <c r="J176" s="56" t="s">
        <v>2562</v>
      </c>
      <c r="K176" s="23">
        <v>2.2000000000000002</v>
      </c>
      <c r="L176" s="14" t="s">
        <v>49</v>
      </c>
      <c r="M176" s="13">
        <v>0.04</v>
      </c>
      <c r="N176" s="13">
        <v>6.5799999999999997E-2</v>
      </c>
      <c r="O176" s="23">
        <v>3220027.5</v>
      </c>
      <c r="P176" s="25">
        <v>105.42</v>
      </c>
      <c r="Q176" s="23">
        <v>0</v>
      </c>
      <c r="R176" s="23">
        <v>3394.5529900000001</v>
      </c>
      <c r="S176" s="13">
        <v>1.2406182990000001E-3</v>
      </c>
      <c r="T176" s="13">
        <f t="shared" si="5"/>
        <v>1.5405785819938842E-3</v>
      </c>
      <c r="U176" s="64">
        <f>+R176/'סכום נכסי הקרן'!$C$42</f>
        <v>4.5250209717173997E-4</v>
      </c>
    </row>
    <row r="177" spans="2:21" ht="13.5" thickBot="1" x14ac:dyDescent="0.25">
      <c r="B177" s="60" t="s">
        <v>599</v>
      </c>
      <c r="C177" s="14" t="s">
        <v>600</v>
      </c>
      <c r="D177" s="14" t="s">
        <v>160</v>
      </c>
      <c r="E177" s="14" t="s">
        <v>235</v>
      </c>
      <c r="F177" s="21">
        <v>126</v>
      </c>
      <c r="G177" s="14" t="s">
        <v>344</v>
      </c>
      <c r="H177" s="14" t="s">
        <v>590</v>
      </c>
      <c r="I177" s="14" t="s">
        <v>96</v>
      </c>
      <c r="J177" s="56" t="s">
        <v>2562</v>
      </c>
      <c r="K177" s="23">
        <v>2.89</v>
      </c>
      <c r="L177" s="14" t="s">
        <v>49</v>
      </c>
      <c r="M177" s="13">
        <v>3.2800000000000003E-2</v>
      </c>
      <c r="N177" s="13">
        <v>6.88E-2</v>
      </c>
      <c r="O177" s="23">
        <v>3602678.12</v>
      </c>
      <c r="P177" s="25">
        <v>102.18</v>
      </c>
      <c r="Q177" s="23">
        <v>0</v>
      </c>
      <c r="R177" s="23">
        <v>3681.2165</v>
      </c>
      <c r="S177" s="13">
        <v>2.5727520140000001E-3</v>
      </c>
      <c r="T177" s="13">
        <f t="shared" si="5"/>
        <v>1.6706774978293944E-3</v>
      </c>
      <c r="U177" s="64">
        <f>+R177/'סכום נכסי הקרן'!$C$42</f>
        <v>4.9071503414451411E-4</v>
      </c>
    </row>
    <row r="178" spans="2:21" ht="13.5" thickBot="1" x14ac:dyDescent="0.25">
      <c r="B178" s="60" t="s">
        <v>601</v>
      </c>
      <c r="C178" s="14" t="s">
        <v>602</v>
      </c>
      <c r="D178" s="14" t="s">
        <v>160</v>
      </c>
      <c r="E178" s="14" t="s">
        <v>235</v>
      </c>
      <c r="F178" s="21">
        <v>126</v>
      </c>
      <c r="G178" s="14" t="s">
        <v>344</v>
      </c>
      <c r="H178" s="14" t="s">
        <v>590</v>
      </c>
      <c r="I178" s="14" t="s">
        <v>96</v>
      </c>
      <c r="J178" s="56" t="s">
        <v>2562</v>
      </c>
      <c r="K178" s="23">
        <v>4.7300000000000004</v>
      </c>
      <c r="L178" s="14" t="s">
        <v>49</v>
      </c>
      <c r="M178" s="13">
        <v>1.7899999999999999E-2</v>
      </c>
      <c r="N178" s="13">
        <v>6.5000000000000002E-2</v>
      </c>
      <c r="O178" s="23">
        <v>748546.36</v>
      </c>
      <c r="P178" s="25">
        <v>89.15</v>
      </c>
      <c r="Q178" s="23">
        <v>0</v>
      </c>
      <c r="R178" s="23">
        <v>667.32907999999998</v>
      </c>
      <c r="S178" s="13">
        <v>9.5874382700000002E-4</v>
      </c>
      <c r="T178" s="13">
        <f t="shared" si="5"/>
        <v>3.028595785124813E-4</v>
      </c>
      <c r="U178" s="64">
        <f>+R178/'סכום נכסי הקרן'!$C$42</f>
        <v>8.895657516416847E-5</v>
      </c>
    </row>
    <row r="179" spans="2:21" ht="13.5" thickBot="1" x14ac:dyDescent="0.25">
      <c r="B179" s="60" t="s">
        <v>603</v>
      </c>
      <c r="C179" s="14" t="s">
        <v>604</v>
      </c>
      <c r="D179" s="14" t="s">
        <v>160</v>
      </c>
      <c r="E179" s="14" t="s">
        <v>235</v>
      </c>
      <c r="F179" s="21">
        <v>1840</v>
      </c>
      <c r="G179" s="14" t="s">
        <v>310</v>
      </c>
      <c r="H179" s="14" t="s">
        <v>587</v>
      </c>
      <c r="I179" s="14" t="s">
        <v>280</v>
      </c>
      <c r="J179" s="56" t="s">
        <v>2562</v>
      </c>
      <c r="K179" s="23">
        <v>3.95</v>
      </c>
      <c r="L179" s="14" t="s">
        <v>49</v>
      </c>
      <c r="M179" s="13">
        <v>1.7999999999999999E-2</v>
      </c>
      <c r="N179" s="13">
        <v>3.61E-2</v>
      </c>
      <c r="O179" s="23">
        <v>4276203.24</v>
      </c>
      <c r="P179" s="25">
        <v>104.35</v>
      </c>
      <c r="Q179" s="23">
        <v>0</v>
      </c>
      <c r="R179" s="23">
        <v>4462.2180799999996</v>
      </c>
      <c r="S179" s="13">
        <v>4.0907579009999999E-3</v>
      </c>
      <c r="T179" s="13">
        <f t="shared" si="5"/>
        <v>2.0251260246887093E-3</v>
      </c>
      <c r="U179" s="64">
        <f>+R179/'סכום נכסי הקרן'!$C$42</f>
        <v>5.9482442760089445E-4</v>
      </c>
    </row>
    <row r="180" spans="2:21" ht="13.5" thickBot="1" x14ac:dyDescent="0.25">
      <c r="B180" s="60" t="s">
        <v>605</v>
      </c>
      <c r="C180" s="14" t="s">
        <v>606</v>
      </c>
      <c r="D180" s="14" t="s">
        <v>160</v>
      </c>
      <c r="E180" s="14" t="s">
        <v>235</v>
      </c>
      <c r="F180" s="21">
        <v>612</v>
      </c>
      <c r="G180" s="14" t="s">
        <v>236</v>
      </c>
      <c r="H180" s="14" t="s">
        <v>590</v>
      </c>
      <c r="I180" s="14" t="s">
        <v>96</v>
      </c>
      <c r="J180" s="56" t="s">
        <v>2562</v>
      </c>
      <c r="K180" s="23">
        <v>1.93</v>
      </c>
      <c r="L180" s="14" t="s">
        <v>49</v>
      </c>
      <c r="M180" s="13">
        <v>2.2499999999999999E-2</v>
      </c>
      <c r="N180" s="13">
        <v>3.5799999999999998E-2</v>
      </c>
      <c r="O180" s="23">
        <v>1210000</v>
      </c>
      <c r="P180" s="25">
        <v>109.35</v>
      </c>
      <c r="Q180" s="23">
        <v>0</v>
      </c>
      <c r="R180" s="23">
        <v>1323.135</v>
      </c>
      <c r="S180" s="13">
        <v>2.4235143720000001E-3</v>
      </c>
      <c r="T180" s="13">
        <f t="shared" si="5"/>
        <v>6.0048950424146353E-4</v>
      </c>
      <c r="U180" s="64">
        <f>+R180/'סכום נכסי הקרן'!$C$42</f>
        <v>1.7637708532024717E-4</v>
      </c>
    </row>
    <row r="181" spans="2:21" ht="13.5" thickBot="1" x14ac:dyDescent="0.25">
      <c r="B181" s="60" t="s">
        <v>607</v>
      </c>
      <c r="C181" s="14" t="s">
        <v>608</v>
      </c>
      <c r="D181" s="14" t="s">
        <v>160</v>
      </c>
      <c r="E181" s="14" t="s">
        <v>235</v>
      </c>
      <c r="F181" s="21">
        <v>612</v>
      </c>
      <c r="G181" s="14" t="s">
        <v>236</v>
      </c>
      <c r="H181" s="14" t="s">
        <v>590</v>
      </c>
      <c r="I181" s="14" t="s">
        <v>96</v>
      </c>
      <c r="J181" s="56" t="s">
        <v>2562</v>
      </c>
      <c r="K181" s="23">
        <v>2.71</v>
      </c>
      <c r="L181" s="14" t="s">
        <v>49</v>
      </c>
      <c r="M181" s="13">
        <v>3.3000000000000002E-2</v>
      </c>
      <c r="N181" s="13">
        <v>4.2000000000000003E-2</v>
      </c>
      <c r="O181" s="23">
        <v>3325000</v>
      </c>
      <c r="P181" s="25">
        <v>108.69</v>
      </c>
      <c r="Q181" s="23">
        <v>0</v>
      </c>
      <c r="R181" s="23">
        <v>3613.9425000000001</v>
      </c>
      <c r="S181" s="13">
        <v>5.5432899259999996E-3</v>
      </c>
      <c r="T181" s="13">
        <f t="shared" si="5"/>
        <v>1.6401459716371765E-3</v>
      </c>
      <c r="U181" s="64">
        <f>+R181/'סכום נכסי הקרן'!$C$42</f>
        <v>4.8174724776003008E-4</v>
      </c>
    </row>
    <row r="182" spans="2:21" ht="13.5" thickBot="1" x14ac:dyDescent="0.25">
      <c r="B182" s="60" t="s">
        <v>609</v>
      </c>
      <c r="C182" s="14" t="s">
        <v>610</v>
      </c>
      <c r="D182" s="14" t="s">
        <v>160</v>
      </c>
      <c r="E182" s="14" t="s">
        <v>235</v>
      </c>
      <c r="F182" s="21">
        <v>612</v>
      </c>
      <c r="G182" s="14" t="s">
        <v>236</v>
      </c>
      <c r="H182" s="14" t="s">
        <v>590</v>
      </c>
      <c r="I182" s="14" t="s">
        <v>96</v>
      </c>
      <c r="J182" s="56" t="s">
        <v>2562</v>
      </c>
      <c r="K182" s="23">
        <v>2.82</v>
      </c>
      <c r="L182" s="14" t="s">
        <v>49</v>
      </c>
      <c r="M182" s="13">
        <v>3.6499999999999998E-2</v>
      </c>
      <c r="N182" s="13">
        <v>4.3299999999999998E-2</v>
      </c>
      <c r="O182" s="23">
        <v>700000</v>
      </c>
      <c r="P182" s="25">
        <v>101.64</v>
      </c>
      <c r="Q182" s="23">
        <v>0</v>
      </c>
      <c r="R182" s="23">
        <v>711.48</v>
      </c>
      <c r="S182" s="13">
        <v>2.1468441390000001E-3</v>
      </c>
      <c r="T182" s="13">
        <f t="shared" si="5"/>
        <v>3.2289696250021086E-4</v>
      </c>
      <c r="U182" s="64">
        <f>+R182/'סכום נכסי הקרן'!$C$42</f>
        <v>9.484199923941961E-5</v>
      </c>
    </row>
    <row r="183" spans="2:21" ht="13.5" thickBot="1" x14ac:dyDescent="0.25">
      <c r="B183" s="60" t="s">
        <v>611</v>
      </c>
      <c r="C183" s="14" t="s">
        <v>612</v>
      </c>
      <c r="D183" s="14" t="s">
        <v>160</v>
      </c>
      <c r="E183" s="14" t="s">
        <v>235</v>
      </c>
      <c r="F183" s="21">
        <v>1668</v>
      </c>
      <c r="G183" s="14" t="s">
        <v>236</v>
      </c>
      <c r="H183" s="14" t="s">
        <v>590</v>
      </c>
      <c r="I183" s="14" t="s">
        <v>96</v>
      </c>
      <c r="J183" s="56" t="s">
        <v>2562</v>
      </c>
      <c r="K183" s="23">
        <v>2</v>
      </c>
      <c r="L183" s="14" t="s">
        <v>49</v>
      </c>
      <c r="M183" s="13">
        <v>1E-3</v>
      </c>
      <c r="N183" s="13">
        <v>2.5999999999999999E-2</v>
      </c>
      <c r="O183" s="23">
        <v>10076691</v>
      </c>
      <c r="P183" s="25">
        <v>106.05</v>
      </c>
      <c r="Q183" s="23">
        <v>0</v>
      </c>
      <c r="R183" s="23">
        <v>10686.330809999999</v>
      </c>
      <c r="S183" s="13">
        <v>1.7793595379999999E-2</v>
      </c>
      <c r="T183" s="13">
        <f t="shared" si="5"/>
        <v>4.8498675420551775E-3</v>
      </c>
      <c r="U183" s="64">
        <f>+R183/'סכום נכסי הקרן'!$C$42</f>
        <v>1.424513659630919E-3</v>
      </c>
    </row>
    <row r="184" spans="2:21" ht="13.5" thickBot="1" x14ac:dyDescent="0.25">
      <c r="B184" s="60" t="s">
        <v>613</v>
      </c>
      <c r="C184" s="14" t="s">
        <v>614</v>
      </c>
      <c r="D184" s="14" t="s">
        <v>160</v>
      </c>
      <c r="E184" s="14" t="s">
        <v>235</v>
      </c>
      <c r="F184" s="21">
        <v>1668</v>
      </c>
      <c r="G184" s="14" t="s">
        <v>236</v>
      </c>
      <c r="H184" s="14" t="s">
        <v>590</v>
      </c>
      <c r="I184" s="14" t="s">
        <v>96</v>
      </c>
      <c r="J184" s="56" t="s">
        <v>2562</v>
      </c>
      <c r="K184" s="23">
        <v>4.71</v>
      </c>
      <c r="L184" s="14" t="s">
        <v>49</v>
      </c>
      <c r="M184" s="13">
        <v>3.0000000000000001E-3</v>
      </c>
      <c r="N184" s="13">
        <v>3.5999999999999997E-2</v>
      </c>
      <c r="O184" s="23">
        <v>8837000</v>
      </c>
      <c r="P184" s="25">
        <v>94.75</v>
      </c>
      <c r="Q184" s="23">
        <v>0</v>
      </c>
      <c r="R184" s="23">
        <v>8373.0575000000008</v>
      </c>
      <c r="S184" s="13">
        <v>2.1696857797999999E-2</v>
      </c>
      <c r="T184" s="13">
        <f t="shared" si="5"/>
        <v>3.800015226836467E-3</v>
      </c>
      <c r="U184" s="64">
        <f>+R184/'סכום נכסי הקרן'!$C$42</f>
        <v>1.116148750557453E-3</v>
      </c>
    </row>
    <row r="185" spans="2:21" ht="13.5" thickBot="1" x14ac:dyDescent="0.25">
      <c r="B185" s="60" t="s">
        <v>615</v>
      </c>
      <c r="C185" s="14" t="s">
        <v>616</v>
      </c>
      <c r="D185" s="14" t="s">
        <v>160</v>
      </c>
      <c r="E185" s="14" t="s">
        <v>235</v>
      </c>
      <c r="F185" s="21">
        <v>1668</v>
      </c>
      <c r="G185" s="14" t="s">
        <v>236</v>
      </c>
      <c r="H185" s="14" t="s">
        <v>590</v>
      </c>
      <c r="I185" s="14" t="s">
        <v>96</v>
      </c>
      <c r="J185" s="56" t="s">
        <v>2562</v>
      </c>
      <c r="K185" s="23">
        <v>3.23</v>
      </c>
      <c r="L185" s="14" t="s">
        <v>49</v>
      </c>
      <c r="M185" s="13">
        <v>3.0000000000000001E-3</v>
      </c>
      <c r="N185" s="13">
        <v>3.3799999999999997E-2</v>
      </c>
      <c r="O185" s="23">
        <v>6114000</v>
      </c>
      <c r="P185" s="25">
        <v>97.61</v>
      </c>
      <c r="Q185" s="23">
        <v>0</v>
      </c>
      <c r="R185" s="23">
        <v>5967.8753999999999</v>
      </c>
      <c r="S185" s="13">
        <v>1.2021234762E-2</v>
      </c>
      <c r="T185" s="13">
        <f t="shared" si="5"/>
        <v>2.7084511711358448E-3</v>
      </c>
      <c r="U185" s="64">
        <f>+R185/'סכום נכסי הקרן'!$C$42</f>
        <v>7.955321782028321E-4</v>
      </c>
    </row>
    <row r="186" spans="2:21" ht="13.5" thickBot="1" x14ac:dyDescent="0.25">
      <c r="B186" s="60" t="s">
        <v>617</v>
      </c>
      <c r="C186" s="14" t="s">
        <v>618</v>
      </c>
      <c r="D186" s="14" t="s">
        <v>160</v>
      </c>
      <c r="E186" s="14" t="s">
        <v>235</v>
      </c>
      <c r="F186" s="21">
        <v>1668</v>
      </c>
      <c r="G186" s="14" t="s">
        <v>236</v>
      </c>
      <c r="H186" s="14" t="s">
        <v>590</v>
      </c>
      <c r="I186" s="14" t="s">
        <v>96</v>
      </c>
      <c r="J186" s="56" t="s">
        <v>2562</v>
      </c>
      <c r="K186" s="23">
        <v>2.74</v>
      </c>
      <c r="L186" s="14" t="s">
        <v>49</v>
      </c>
      <c r="M186" s="13">
        <v>3.0000000000000001E-3</v>
      </c>
      <c r="N186" s="13">
        <v>3.2599999999999997E-2</v>
      </c>
      <c r="O186" s="23">
        <v>1660000</v>
      </c>
      <c r="P186" s="25">
        <v>95.51</v>
      </c>
      <c r="Q186" s="23">
        <v>0</v>
      </c>
      <c r="R186" s="23">
        <v>1585.4659999999999</v>
      </c>
      <c r="S186" s="13">
        <v>4.6533793059999997E-3</v>
      </c>
      <c r="T186" s="13">
        <f t="shared" si="5"/>
        <v>7.1954539206633961E-4</v>
      </c>
      <c r="U186" s="64">
        <f>+R186/'סכום נכסי הקרן'!$C$42</f>
        <v>2.113464400490887E-4</v>
      </c>
    </row>
    <row r="187" spans="2:21" ht="13.5" thickBot="1" x14ac:dyDescent="0.25">
      <c r="B187" s="60" t="s">
        <v>619</v>
      </c>
      <c r="C187" s="14" t="s">
        <v>620</v>
      </c>
      <c r="D187" s="14" t="s">
        <v>160</v>
      </c>
      <c r="E187" s="14" t="s">
        <v>235</v>
      </c>
      <c r="F187" s="21">
        <v>155</v>
      </c>
      <c r="G187" s="14" t="s">
        <v>497</v>
      </c>
      <c r="H187" s="14" t="s">
        <v>587</v>
      </c>
      <c r="I187" s="14" t="s">
        <v>280</v>
      </c>
      <c r="J187" s="56" t="s">
        <v>2562</v>
      </c>
      <c r="K187" s="23">
        <v>3.89</v>
      </c>
      <c r="L187" s="14" t="s">
        <v>49</v>
      </c>
      <c r="M187" s="13">
        <v>1.8200000000000001E-2</v>
      </c>
      <c r="N187" s="13">
        <v>4.7199999999999999E-2</v>
      </c>
      <c r="O187" s="23">
        <v>2218692</v>
      </c>
      <c r="P187" s="25">
        <v>97.23</v>
      </c>
      <c r="Q187" s="23">
        <v>0</v>
      </c>
      <c r="R187" s="23">
        <v>2157.23423</v>
      </c>
      <c r="S187" s="13">
        <v>4.8148325100000004E-3</v>
      </c>
      <c r="T187" s="13">
        <f t="shared" si="5"/>
        <v>9.7903578493911464E-4</v>
      </c>
      <c r="U187" s="64">
        <f>+R187/'סכום נכסי הקרן'!$C$42</f>
        <v>2.8756452352969857E-4</v>
      </c>
    </row>
    <row r="188" spans="2:21" ht="13.5" thickBot="1" x14ac:dyDescent="0.25">
      <c r="B188" s="60" t="s">
        <v>621</v>
      </c>
      <c r="C188" s="14" t="s">
        <v>622</v>
      </c>
      <c r="D188" s="14" t="s">
        <v>160</v>
      </c>
      <c r="E188" s="14" t="s">
        <v>235</v>
      </c>
      <c r="F188" s="21">
        <v>1588</v>
      </c>
      <c r="G188" s="14" t="s">
        <v>236</v>
      </c>
      <c r="H188" s="14" t="s">
        <v>590</v>
      </c>
      <c r="I188" s="14" t="s">
        <v>96</v>
      </c>
      <c r="J188" s="56" t="s">
        <v>2562</v>
      </c>
      <c r="K188" s="23">
        <v>3.63</v>
      </c>
      <c r="L188" s="14" t="s">
        <v>49</v>
      </c>
      <c r="M188" s="13">
        <v>1.0800000000000001E-2</v>
      </c>
      <c r="N188" s="13">
        <v>3.6200000000000003E-2</v>
      </c>
      <c r="O188" s="23">
        <v>5180672.5199999996</v>
      </c>
      <c r="P188" s="25">
        <v>101.98</v>
      </c>
      <c r="Q188" s="23">
        <v>0</v>
      </c>
      <c r="R188" s="23">
        <v>5283.2498400000004</v>
      </c>
      <c r="S188" s="13">
        <v>1.7116809231000001E-2</v>
      </c>
      <c r="T188" s="13">
        <f t="shared" si="5"/>
        <v>2.3977417853850076E-3</v>
      </c>
      <c r="U188" s="64">
        <f>+R188/'סכום נכסי הקרן'!$C$42</f>
        <v>7.0426994055622621E-4</v>
      </c>
    </row>
    <row r="189" spans="2:21" ht="13.5" thickBot="1" x14ac:dyDescent="0.25">
      <c r="B189" s="60" t="s">
        <v>623</v>
      </c>
      <c r="C189" s="14" t="s">
        <v>624</v>
      </c>
      <c r="D189" s="14" t="s">
        <v>160</v>
      </c>
      <c r="E189" s="14" t="s">
        <v>235</v>
      </c>
      <c r="F189" s="21">
        <v>1560</v>
      </c>
      <c r="G189" s="14" t="s">
        <v>344</v>
      </c>
      <c r="H189" s="14" t="s">
        <v>625</v>
      </c>
      <c r="I189" s="14" t="s">
        <v>96</v>
      </c>
      <c r="J189" s="56" t="s">
        <v>2562</v>
      </c>
      <c r="K189" s="23">
        <v>1.65</v>
      </c>
      <c r="L189" s="14" t="s">
        <v>49</v>
      </c>
      <c r="M189" s="13">
        <v>4.0500000000000001E-2</v>
      </c>
      <c r="N189" s="13">
        <v>5.0700000000000002E-2</v>
      </c>
      <c r="O189" s="23">
        <v>2875677.31</v>
      </c>
      <c r="P189" s="25">
        <v>111.47</v>
      </c>
      <c r="Q189" s="23">
        <v>0</v>
      </c>
      <c r="R189" s="23">
        <v>3205.5174999999999</v>
      </c>
      <c r="S189" s="13">
        <v>8.2698414500000008E-3</v>
      </c>
      <c r="T189" s="13">
        <f t="shared" si="5"/>
        <v>1.4547870129747423E-3</v>
      </c>
      <c r="U189" s="64">
        <f>+R189/'סכום נכסי הקרן'!$C$42</f>
        <v>4.2730321062706784E-4</v>
      </c>
    </row>
    <row r="190" spans="2:21" ht="13.5" thickBot="1" x14ac:dyDescent="0.25">
      <c r="B190" s="60" t="s">
        <v>626</v>
      </c>
      <c r="C190" s="14" t="s">
        <v>627</v>
      </c>
      <c r="D190" s="14" t="s">
        <v>160</v>
      </c>
      <c r="E190" s="14" t="s">
        <v>235</v>
      </c>
      <c r="F190" s="21">
        <v>1588</v>
      </c>
      <c r="G190" s="14" t="s">
        <v>236</v>
      </c>
      <c r="H190" s="14" t="s">
        <v>625</v>
      </c>
      <c r="I190" s="14" t="s">
        <v>96</v>
      </c>
      <c r="J190" s="56" t="s">
        <v>2562</v>
      </c>
      <c r="K190" s="23">
        <v>4.13</v>
      </c>
      <c r="L190" s="14" t="s">
        <v>49</v>
      </c>
      <c r="M190" s="13">
        <v>9.4000000000000004E-3</v>
      </c>
      <c r="N190" s="13">
        <v>5.0099999999999999E-2</v>
      </c>
      <c r="O190" s="23">
        <v>6728637.6500000004</v>
      </c>
      <c r="P190" s="25">
        <v>92.21</v>
      </c>
      <c r="Q190" s="23">
        <v>71.745249999999999</v>
      </c>
      <c r="R190" s="23">
        <v>6276.2220299999999</v>
      </c>
      <c r="S190" s="13">
        <v>1.6956582509999998E-2</v>
      </c>
      <c r="T190" s="13">
        <f t="shared" si="5"/>
        <v>2.8483907199976207E-3</v>
      </c>
      <c r="U190" s="64">
        <f>+R190/'סכום נכסי הקרן'!$C$42</f>
        <v>8.3663552734537664E-4</v>
      </c>
    </row>
    <row r="191" spans="2:21" ht="13.5" thickBot="1" x14ac:dyDescent="0.25">
      <c r="B191" s="60" t="s">
        <v>628</v>
      </c>
      <c r="C191" s="14" t="s">
        <v>629</v>
      </c>
      <c r="D191" s="14" t="s">
        <v>160</v>
      </c>
      <c r="E191" s="14" t="s">
        <v>235</v>
      </c>
      <c r="F191" s="21">
        <v>639</v>
      </c>
      <c r="G191" s="14" t="s">
        <v>516</v>
      </c>
      <c r="H191" s="14" t="s">
        <v>630</v>
      </c>
      <c r="I191" s="14" t="s">
        <v>96</v>
      </c>
      <c r="J191" s="56" t="s">
        <v>2562</v>
      </c>
      <c r="K191" s="23">
        <v>1.48</v>
      </c>
      <c r="L191" s="14" t="s">
        <v>49</v>
      </c>
      <c r="M191" s="13">
        <v>4.9500000000000002E-2</v>
      </c>
      <c r="N191" s="13">
        <v>5.5599999999999997E-2</v>
      </c>
      <c r="O191" s="23">
        <v>2826666.67</v>
      </c>
      <c r="P191" s="25">
        <v>133.44999999999999</v>
      </c>
      <c r="Q191" s="23">
        <v>0</v>
      </c>
      <c r="R191" s="23">
        <v>3772.18667</v>
      </c>
      <c r="S191" s="13">
        <v>7.7040053849999996E-3</v>
      </c>
      <c r="T191" s="13">
        <f t="shared" si="5"/>
        <v>1.7119632564889882E-3</v>
      </c>
      <c r="U191" s="64">
        <f>+R191/'סכום נכסי הקרן'!$C$42</f>
        <v>5.028415771168392E-4</v>
      </c>
    </row>
    <row r="192" spans="2:21" ht="13.5" thickBot="1" x14ac:dyDescent="0.25">
      <c r="B192" s="60" t="s">
        <v>631</v>
      </c>
      <c r="C192" s="14" t="s">
        <v>632</v>
      </c>
      <c r="D192" s="14" t="s">
        <v>160</v>
      </c>
      <c r="E192" s="14" t="s">
        <v>235</v>
      </c>
      <c r="F192" s="21">
        <v>366</v>
      </c>
      <c r="G192" s="14" t="s">
        <v>236</v>
      </c>
      <c r="H192" s="14" t="s">
        <v>237</v>
      </c>
      <c r="I192" s="14" t="s">
        <v>238</v>
      </c>
      <c r="J192" s="56" t="s">
        <v>2562</v>
      </c>
      <c r="K192" s="23">
        <v>2.99</v>
      </c>
      <c r="L192" s="14" t="s">
        <v>49</v>
      </c>
      <c r="M192" s="13">
        <v>1.9E-2</v>
      </c>
      <c r="N192" s="13">
        <v>3.3500000000000002E-2</v>
      </c>
      <c r="O192" s="23">
        <v>2856500</v>
      </c>
      <c r="P192" s="26">
        <v>103</v>
      </c>
      <c r="Q192" s="23">
        <v>0</v>
      </c>
      <c r="R192" s="23">
        <v>2942.1950000000002</v>
      </c>
      <c r="S192" s="13">
        <v>5.3327350860000004E-3</v>
      </c>
      <c r="T192" s="13">
        <f t="shared" si="5"/>
        <v>1.3352811443516444E-3</v>
      </c>
      <c r="U192" s="64">
        <f>+R192/'סכום נכסי הקרן'!$C$42</f>
        <v>3.9220168655791334E-4</v>
      </c>
    </row>
    <row r="193" spans="2:21" ht="13.5" thickBot="1" x14ac:dyDescent="0.25">
      <c r="B193" s="60" t="s">
        <v>633</v>
      </c>
      <c r="C193" s="14" t="s">
        <v>634</v>
      </c>
      <c r="D193" s="14" t="s">
        <v>160</v>
      </c>
      <c r="E193" s="14" t="s">
        <v>235</v>
      </c>
      <c r="F193" s="21">
        <v>1801</v>
      </c>
      <c r="G193" s="14" t="s">
        <v>635</v>
      </c>
      <c r="H193" s="14" t="s">
        <v>237</v>
      </c>
      <c r="I193" s="14" t="s">
        <v>238</v>
      </c>
      <c r="J193" s="56" t="s">
        <v>2562</v>
      </c>
      <c r="K193" s="23">
        <v>2.95</v>
      </c>
      <c r="L193" s="14" t="s">
        <v>49</v>
      </c>
      <c r="M193" s="13">
        <v>1.5800000000000002E-2</v>
      </c>
      <c r="N193" s="13">
        <v>5.2400000000000002E-2</v>
      </c>
      <c r="O193" s="23">
        <v>9686162.5199999996</v>
      </c>
      <c r="P193" s="25">
        <v>98.75</v>
      </c>
      <c r="Q193" s="23">
        <v>0</v>
      </c>
      <c r="R193" s="23">
        <v>9565.0854899999995</v>
      </c>
      <c r="S193" s="13">
        <v>1.1438719910000001E-2</v>
      </c>
      <c r="T193" s="13">
        <f t="shared" si="5"/>
        <v>4.3410033321749607E-3</v>
      </c>
      <c r="U193" s="64">
        <f>+R193/'סכום נכסי הקרן'!$C$42</f>
        <v>1.2750489553712873E-3</v>
      </c>
    </row>
    <row r="194" spans="2:21" ht="13.5" thickBot="1" x14ac:dyDescent="0.25">
      <c r="B194" s="60" t="s">
        <v>633</v>
      </c>
      <c r="C194" s="14" t="s">
        <v>636</v>
      </c>
      <c r="D194" s="14" t="s">
        <v>160</v>
      </c>
      <c r="E194" s="14" t="s">
        <v>235</v>
      </c>
      <c r="F194" s="21">
        <v>1801</v>
      </c>
      <c r="G194" s="14" t="s">
        <v>635</v>
      </c>
      <c r="H194" s="14" t="s">
        <v>237</v>
      </c>
      <c r="I194" s="14" t="s">
        <v>238</v>
      </c>
      <c r="J194" s="56" t="s">
        <v>2562</v>
      </c>
      <c r="K194" s="23">
        <v>2.948</v>
      </c>
      <c r="L194" s="14" t="s">
        <v>49</v>
      </c>
      <c r="M194" s="13">
        <v>1.5800000000000002E-2</v>
      </c>
      <c r="N194" s="13">
        <v>5.2400000000000002E-2</v>
      </c>
      <c r="O194" s="23">
        <v>3700000</v>
      </c>
      <c r="P194" s="25">
        <v>98.050299999999993</v>
      </c>
      <c r="Q194" s="23">
        <v>0</v>
      </c>
      <c r="R194" s="23">
        <v>3627.8611000000001</v>
      </c>
      <c r="S194" s="13">
        <v>4.369456281E-3</v>
      </c>
      <c r="T194" s="13">
        <f t="shared" si="5"/>
        <v>1.6464627671370577E-3</v>
      </c>
      <c r="U194" s="64">
        <f>+R194/'סכום נכסי הקרן'!$C$42</f>
        <v>4.8360263069505816E-4</v>
      </c>
    </row>
    <row r="195" spans="2:21" ht="13.5" thickBot="1" x14ac:dyDescent="0.25">
      <c r="B195" s="60" t="s">
        <v>637</v>
      </c>
      <c r="C195" s="14" t="s">
        <v>638</v>
      </c>
      <c r="D195" s="14" t="s">
        <v>160</v>
      </c>
      <c r="E195" s="14" t="s">
        <v>235</v>
      </c>
      <c r="F195" s="21">
        <v>823</v>
      </c>
      <c r="G195" s="14" t="s">
        <v>497</v>
      </c>
      <c r="H195" s="14" t="s">
        <v>237</v>
      </c>
      <c r="I195" s="14" t="s">
        <v>238</v>
      </c>
      <c r="J195" s="56" t="s">
        <v>2562</v>
      </c>
      <c r="K195" s="23">
        <v>2.34</v>
      </c>
      <c r="L195" s="14" t="s">
        <v>49</v>
      </c>
      <c r="M195" s="13">
        <v>3.5000000000000003E-2</v>
      </c>
      <c r="N195" s="13">
        <v>5.9200000000000003E-2</v>
      </c>
      <c r="O195" s="23">
        <v>2753100</v>
      </c>
      <c r="P195" s="26">
        <v>100</v>
      </c>
      <c r="Q195" s="23">
        <v>0</v>
      </c>
      <c r="R195" s="23">
        <v>2753.1</v>
      </c>
      <c r="S195" s="13">
        <v>1.6115182196999998E-2</v>
      </c>
      <c r="T195" s="13">
        <f t="shared" si="5"/>
        <v>1.2494625674078408E-3</v>
      </c>
      <c r="U195" s="64">
        <f>+R195/'סכום נכסי הקרן'!$C$42</f>
        <v>3.669948671867742E-4</v>
      </c>
    </row>
    <row r="196" spans="2:21" ht="13.5" thickBot="1" x14ac:dyDescent="0.25">
      <c r="B196" s="60" t="s">
        <v>639</v>
      </c>
      <c r="C196" s="14" t="s">
        <v>640</v>
      </c>
      <c r="D196" s="14" t="s">
        <v>160</v>
      </c>
      <c r="E196" s="14" t="s">
        <v>235</v>
      </c>
      <c r="F196" s="21">
        <v>1132</v>
      </c>
      <c r="G196" s="14" t="s">
        <v>444</v>
      </c>
      <c r="H196" s="14" t="s">
        <v>237</v>
      </c>
      <c r="I196" s="14" t="s">
        <v>238</v>
      </c>
      <c r="J196" s="56" t="s">
        <v>2562</v>
      </c>
      <c r="K196" s="23">
        <v>3</v>
      </c>
      <c r="L196" s="14" t="s">
        <v>49</v>
      </c>
      <c r="M196" s="13">
        <v>5.2999999999999999E-2</v>
      </c>
      <c r="N196" s="13">
        <v>6.6299999999999998E-2</v>
      </c>
      <c r="O196" s="23">
        <v>656250</v>
      </c>
      <c r="P196" s="25">
        <v>90.54</v>
      </c>
      <c r="Q196" s="23">
        <v>0</v>
      </c>
      <c r="R196" s="23">
        <v>594.16875000000005</v>
      </c>
      <c r="S196" s="13">
        <v>4.3604651160000004E-3</v>
      </c>
      <c r="T196" s="13">
        <f t="shared" si="5"/>
        <v>2.6965660958501599E-4</v>
      </c>
      <c r="U196" s="64">
        <f>+R196/'סכום נכסי הקרן'!$C$42</f>
        <v>7.9204126799891641E-5</v>
      </c>
    </row>
    <row r="197" spans="2:21" ht="13.5" thickBot="1" x14ac:dyDescent="0.25">
      <c r="B197" s="60" t="s">
        <v>641</v>
      </c>
      <c r="C197" s="14" t="s">
        <v>642</v>
      </c>
      <c r="D197" s="14" t="s">
        <v>160</v>
      </c>
      <c r="E197" s="14" t="s">
        <v>235</v>
      </c>
      <c r="F197" s="21">
        <v>1331</v>
      </c>
      <c r="G197" s="14" t="s">
        <v>497</v>
      </c>
      <c r="H197" s="14" t="s">
        <v>237</v>
      </c>
      <c r="I197" s="14" t="s">
        <v>238</v>
      </c>
      <c r="J197" s="56" t="s">
        <v>2562</v>
      </c>
      <c r="K197" s="23">
        <v>2.09</v>
      </c>
      <c r="L197" s="14" t="s">
        <v>49</v>
      </c>
      <c r="M197" s="13">
        <v>2.35E-2</v>
      </c>
      <c r="N197" s="13">
        <v>7.2999999999999995E-2</v>
      </c>
      <c r="O197" s="23">
        <v>3090521.98</v>
      </c>
      <c r="P197" s="25">
        <v>101.4</v>
      </c>
      <c r="Q197" s="23">
        <v>0</v>
      </c>
      <c r="R197" s="23">
        <v>3133.7892900000002</v>
      </c>
      <c r="S197" s="13">
        <v>2.1106185443000001E-2</v>
      </c>
      <c r="T197" s="13">
        <f t="shared" si="5"/>
        <v>1.4222339951322489E-3</v>
      </c>
      <c r="U197" s="64">
        <f>+R197/'סכום נכסי הקרן'!$C$42</f>
        <v>4.1774166731135283E-4</v>
      </c>
    </row>
    <row r="198" spans="2:21" ht="13.5" thickBot="1" x14ac:dyDescent="0.25">
      <c r="B198" s="60" t="s">
        <v>643</v>
      </c>
      <c r="C198" s="14" t="s">
        <v>644</v>
      </c>
      <c r="D198" s="14" t="s">
        <v>160</v>
      </c>
      <c r="E198" s="14" t="s">
        <v>235</v>
      </c>
      <c r="F198" s="21">
        <v>1331</v>
      </c>
      <c r="G198" s="14" t="s">
        <v>497</v>
      </c>
      <c r="H198" s="14" t="s">
        <v>237</v>
      </c>
      <c r="I198" s="14" t="s">
        <v>238</v>
      </c>
      <c r="J198" s="56" t="s">
        <v>2562</v>
      </c>
      <c r="K198" s="23">
        <v>3.86</v>
      </c>
      <c r="L198" s="14" t="s">
        <v>49</v>
      </c>
      <c r="M198" s="13">
        <v>3.2899999999999999E-2</v>
      </c>
      <c r="N198" s="13">
        <v>7.0199999999999999E-2</v>
      </c>
      <c r="O198" s="23">
        <v>2577350</v>
      </c>
      <c r="P198" s="25">
        <v>91.6</v>
      </c>
      <c r="Q198" s="23">
        <v>0</v>
      </c>
      <c r="R198" s="23">
        <v>2360.8526000000002</v>
      </c>
      <c r="S198" s="13">
        <v>2.0037815560000002E-2</v>
      </c>
      <c r="T198" s="13">
        <f t="shared" si="5"/>
        <v>1.0714456252469858E-3</v>
      </c>
      <c r="U198" s="64">
        <f>+R198/'סכום נכסי הקרן'!$C$42</f>
        <v>3.1470734313484823E-4</v>
      </c>
    </row>
    <row r="199" spans="2:21" ht="13.5" thickBot="1" x14ac:dyDescent="0.25">
      <c r="B199" s="60" t="s">
        <v>645</v>
      </c>
      <c r="C199" s="14" t="s">
        <v>646</v>
      </c>
      <c r="D199" s="14" t="s">
        <v>160</v>
      </c>
      <c r="E199" s="14" t="s">
        <v>235</v>
      </c>
      <c r="F199" s="21">
        <v>2430</v>
      </c>
      <c r="G199" s="14" t="s">
        <v>236</v>
      </c>
      <c r="H199" s="14" t="s">
        <v>237</v>
      </c>
      <c r="I199" s="14" t="s">
        <v>238</v>
      </c>
      <c r="J199" s="56" t="s">
        <v>2562</v>
      </c>
      <c r="K199" s="23">
        <v>3.69</v>
      </c>
      <c r="L199" s="14" t="s">
        <v>49</v>
      </c>
      <c r="M199" s="13">
        <v>4.4999999999999998E-2</v>
      </c>
      <c r="N199" s="13">
        <v>4.1399999999999999E-2</v>
      </c>
      <c r="O199" s="23">
        <v>19800000</v>
      </c>
      <c r="P199" s="25">
        <v>101.51</v>
      </c>
      <c r="Q199" s="23">
        <v>0</v>
      </c>
      <c r="R199" s="23">
        <v>20098.98</v>
      </c>
      <c r="S199" s="13">
        <v>2.0211114275000001E-2</v>
      </c>
      <c r="T199" s="13">
        <f t="shared" si="5"/>
        <v>9.1216894239507622E-3</v>
      </c>
      <c r="U199" s="64">
        <f>+R199/'סכום נכסי הקרן'!$C$42</f>
        <v>2.6792424887180383E-3</v>
      </c>
    </row>
    <row r="200" spans="2:21" ht="13.5" thickBot="1" x14ac:dyDescent="0.25">
      <c r="B200" s="60" t="s">
        <v>647</v>
      </c>
      <c r="C200" s="14" t="s">
        <v>648</v>
      </c>
      <c r="D200" s="14" t="s">
        <v>160</v>
      </c>
      <c r="E200" s="14" t="s">
        <v>235</v>
      </c>
      <c r="F200" s="21">
        <v>473</v>
      </c>
      <c r="G200" s="14" t="s">
        <v>497</v>
      </c>
      <c r="H200" s="14" t="s">
        <v>237</v>
      </c>
      <c r="I200" s="14" t="s">
        <v>238</v>
      </c>
      <c r="J200" s="56" t="s">
        <v>2562</v>
      </c>
      <c r="K200" s="23">
        <v>1.1499999999999999</v>
      </c>
      <c r="L200" s="14" t="s">
        <v>49</v>
      </c>
      <c r="M200" s="13">
        <v>0.05</v>
      </c>
      <c r="N200" s="13">
        <v>2.4299999999999999E-2</v>
      </c>
      <c r="O200" s="23">
        <v>1250874.74</v>
      </c>
      <c r="P200" s="25">
        <v>116.54</v>
      </c>
      <c r="Q200" s="23">
        <v>0</v>
      </c>
      <c r="R200" s="23">
        <v>1457.7694200000001</v>
      </c>
      <c r="S200" s="13">
        <v>6.9493041109999999E-3</v>
      </c>
      <c r="T200" s="13">
        <f t="shared" si="5"/>
        <v>6.6159177734257345E-4</v>
      </c>
      <c r="U200" s="64">
        <f>+R200/'סכום נכסי הקרן'!$C$42</f>
        <v>1.9432417808355705E-4</v>
      </c>
    </row>
    <row r="201" spans="2:21" ht="13.5" thickBot="1" x14ac:dyDescent="0.25">
      <c r="B201" s="60" t="s">
        <v>647</v>
      </c>
      <c r="C201" s="14" t="s">
        <v>649</v>
      </c>
      <c r="D201" s="14" t="s">
        <v>160</v>
      </c>
      <c r="E201" s="14" t="s">
        <v>235</v>
      </c>
      <c r="F201" s="21">
        <v>473</v>
      </c>
      <c r="G201" s="14" t="s">
        <v>497</v>
      </c>
      <c r="H201" s="14" t="s">
        <v>237</v>
      </c>
      <c r="I201" s="14" t="s">
        <v>238</v>
      </c>
      <c r="J201" s="56" t="s">
        <v>2562</v>
      </c>
      <c r="K201" s="23">
        <v>1.147</v>
      </c>
      <c r="L201" s="14" t="s">
        <v>49</v>
      </c>
      <c r="M201" s="13">
        <v>0.05</v>
      </c>
      <c r="N201" s="13">
        <v>2.4299999999999999E-2</v>
      </c>
      <c r="O201" s="23">
        <v>900000</v>
      </c>
      <c r="P201" s="25">
        <v>114.2539</v>
      </c>
      <c r="Q201" s="23">
        <v>0</v>
      </c>
      <c r="R201" s="23">
        <v>1028.2851000000001</v>
      </c>
      <c r="S201" s="13">
        <v>5.0000000000000001E-3</v>
      </c>
      <c r="T201" s="13">
        <f t="shared" si="5"/>
        <v>4.6667529006328443E-4</v>
      </c>
      <c r="U201" s="64">
        <f>+R201/'סכום נכסי הקרן'!$C$42</f>
        <v>1.370728828246845E-4</v>
      </c>
    </row>
    <row r="202" spans="2:21" ht="13.5" thickBot="1" x14ac:dyDescent="0.25">
      <c r="B202" s="60" t="s">
        <v>650</v>
      </c>
      <c r="C202" s="14" t="s">
        <v>651</v>
      </c>
      <c r="D202" s="14" t="s">
        <v>160</v>
      </c>
      <c r="E202" s="14" t="s">
        <v>235</v>
      </c>
      <c r="F202" s="21">
        <v>1803</v>
      </c>
      <c r="G202" s="14" t="s">
        <v>635</v>
      </c>
      <c r="H202" s="14" t="s">
        <v>237</v>
      </c>
      <c r="I202" s="14" t="s">
        <v>238</v>
      </c>
      <c r="J202" s="56" t="s">
        <v>2562</v>
      </c>
      <c r="K202" s="23">
        <v>2.1</v>
      </c>
      <c r="L202" s="14" t="s">
        <v>49</v>
      </c>
      <c r="M202" s="13">
        <v>1.6400000000000001E-2</v>
      </c>
      <c r="N202" s="13">
        <v>3.0300000000000001E-2</v>
      </c>
      <c r="O202" s="23">
        <v>4266759.09</v>
      </c>
      <c r="P202" s="25">
        <v>108.85</v>
      </c>
      <c r="Q202" s="23">
        <v>0</v>
      </c>
      <c r="R202" s="23">
        <v>4644.3672699999997</v>
      </c>
      <c r="S202" s="13">
        <v>1.6887908542999999E-2</v>
      </c>
      <c r="T202" s="13">
        <f t="shared" si="5"/>
        <v>2.1077923261629233E-3</v>
      </c>
      <c r="U202" s="64">
        <f>+R202/'סכום נכסי הקרן'!$C$42</f>
        <v>6.1910535375404125E-4</v>
      </c>
    </row>
    <row r="203" spans="2:21" ht="13.5" thickBot="1" x14ac:dyDescent="0.25">
      <c r="B203" s="60" t="s">
        <v>652</v>
      </c>
      <c r="C203" s="14" t="s">
        <v>653</v>
      </c>
      <c r="D203" s="14" t="s">
        <v>160</v>
      </c>
      <c r="E203" s="14" t="s">
        <v>235</v>
      </c>
      <c r="F203" s="21">
        <v>1831</v>
      </c>
      <c r="G203" s="14" t="s">
        <v>635</v>
      </c>
      <c r="H203" s="14" t="s">
        <v>237</v>
      </c>
      <c r="I203" s="14" t="s">
        <v>238</v>
      </c>
      <c r="J203" s="56" t="s">
        <v>2562</v>
      </c>
      <c r="K203" s="23">
        <v>3.02</v>
      </c>
      <c r="L203" s="14" t="s">
        <v>49</v>
      </c>
      <c r="M203" s="13">
        <v>1.4800000000000001E-2</v>
      </c>
      <c r="N203" s="13">
        <v>3.5099999999999999E-2</v>
      </c>
      <c r="O203" s="23">
        <v>24098480.039999999</v>
      </c>
      <c r="P203" s="25">
        <v>102.99</v>
      </c>
      <c r="Q203" s="23">
        <v>0</v>
      </c>
      <c r="R203" s="23">
        <v>24819.024590000001</v>
      </c>
      <c r="S203" s="13">
        <v>2.9667547442000002E-2</v>
      </c>
      <c r="T203" s="13">
        <f t="shared" si="5"/>
        <v>1.1263827025818072E-2</v>
      </c>
      <c r="U203" s="64">
        <f>+R203/'סכום נכסי הקרן'!$C$42</f>
        <v>3.308435811671328E-3</v>
      </c>
    </row>
    <row r="204" spans="2:21" ht="13.5" thickBot="1" x14ac:dyDescent="0.25">
      <c r="B204" s="60" t="s">
        <v>654</v>
      </c>
      <c r="C204" s="14" t="s">
        <v>655</v>
      </c>
      <c r="D204" s="14" t="s">
        <v>160</v>
      </c>
      <c r="E204" s="14" t="s">
        <v>235</v>
      </c>
      <c r="F204" s="21">
        <v>1848</v>
      </c>
      <c r="G204" s="14" t="s">
        <v>635</v>
      </c>
      <c r="H204" s="14" t="s">
        <v>237</v>
      </c>
      <c r="I204" s="14" t="s">
        <v>238</v>
      </c>
      <c r="J204" s="56" t="s">
        <v>2562</v>
      </c>
      <c r="K204" s="23">
        <v>2.81</v>
      </c>
      <c r="L204" s="14" t="s">
        <v>49</v>
      </c>
      <c r="M204" s="13">
        <v>2.3E-2</v>
      </c>
      <c r="N204" s="13">
        <v>5.2900000000000003E-2</v>
      </c>
      <c r="O204" s="23">
        <v>8253891.9000000004</v>
      </c>
      <c r="P204" s="25">
        <v>100.03</v>
      </c>
      <c r="Q204" s="23">
        <v>0</v>
      </c>
      <c r="R204" s="23">
        <v>8256.3680700000004</v>
      </c>
      <c r="S204" s="13">
        <v>3.0519104825000001E-2</v>
      </c>
      <c r="T204" s="13">
        <f t="shared" si="5"/>
        <v>3.7470570797306017E-3</v>
      </c>
      <c r="U204" s="64">
        <f>+R204/'סכום נכסי הקרן'!$C$42</f>
        <v>1.1005937682230117E-3</v>
      </c>
    </row>
    <row r="205" spans="2:21" ht="13.5" thickBot="1" x14ac:dyDescent="0.25">
      <c r="B205" s="60" t="s">
        <v>654</v>
      </c>
      <c r="C205" s="14" t="s">
        <v>656</v>
      </c>
      <c r="D205" s="14" t="s">
        <v>160</v>
      </c>
      <c r="E205" s="14" t="s">
        <v>235</v>
      </c>
      <c r="F205" s="21">
        <v>1848</v>
      </c>
      <c r="G205" s="14" t="s">
        <v>635</v>
      </c>
      <c r="H205" s="14" t="s">
        <v>237</v>
      </c>
      <c r="I205" s="14" t="s">
        <v>238</v>
      </c>
      <c r="J205" s="56" t="s">
        <v>2562</v>
      </c>
      <c r="K205" s="23">
        <v>2.8109999999999999</v>
      </c>
      <c r="L205" s="14" t="s">
        <v>49</v>
      </c>
      <c r="M205" s="13">
        <v>2.3E-2</v>
      </c>
      <c r="N205" s="13">
        <v>5.2900000000000003E-2</v>
      </c>
      <c r="O205" s="23">
        <v>4770000</v>
      </c>
      <c r="P205" s="25">
        <v>99.9499</v>
      </c>
      <c r="Q205" s="23">
        <v>0</v>
      </c>
      <c r="R205" s="23">
        <v>4767.6102300000002</v>
      </c>
      <c r="S205" s="13">
        <v>1.7637271214000001E-2</v>
      </c>
      <c r="T205" s="13">
        <f t="shared" si="5"/>
        <v>2.1637247170010849E-3</v>
      </c>
      <c r="U205" s="64">
        <f>+R205/'סכום נכסי הקרן'!$C$42</f>
        <v>6.3553393743676437E-4</v>
      </c>
    </row>
    <row r="206" spans="2:21" ht="13.5" thickBot="1" x14ac:dyDescent="0.25">
      <c r="B206" s="60" t="s">
        <v>657</v>
      </c>
      <c r="C206" s="14" t="s">
        <v>658</v>
      </c>
      <c r="D206" s="14" t="s">
        <v>160</v>
      </c>
      <c r="E206" s="14" t="s">
        <v>235</v>
      </c>
      <c r="F206" s="21">
        <v>1405</v>
      </c>
      <c r="G206" s="14" t="s">
        <v>635</v>
      </c>
      <c r="H206" s="14" t="s">
        <v>237</v>
      </c>
      <c r="I206" s="14" t="s">
        <v>238</v>
      </c>
      <c r="J206" s="56" t="s">
        <v>2562</v>
      </c>
      <c r="K206" s="23">
        <v>2.77</v>
      </c>
      <c r="L206" s="14" t="s">
        <v>49</v>
      </c>
      <c r="M206" s="13">
        <v>2.9499999999999998E-2</v>
      </c>
      <c r="N206" s="13">
        <v>7.4300000000000005E-2</v>
      </c>
      <c r="O206" s="23">
        <v>4180000</v>
      </c>
      <c r="P206" s="25">
        <v>94.96</v>
      </c>
      <c r="Q206" s="23">
        <v>0</v>
      </c>
      <c r="R206" s="23">
        <v>3969.328</v>
      </c>
      <c r="S206" s="13">
        <v>2.4178348289E-2</v>
      </c>
      <c r="T206" s="13">
        <f t="shared" si="5"/>
        <v>1.8014335671656786E-3</v>
      </c>
      <c r="U206" s="64">
        <f>+R206/'סכום נכסי הקרן'!$C$42</f>
        <v>5.2912099167510955E-4</v>
      </c>
    </row>
    <row r="207" spans="2:21" ht="13.5" thickBot="1" x14ac:dyDescent="0.25">
      <c r="B207" s="60" t="s">
        <v>659</v>
      </c>
      <c r="C207" s="14" t="s">
        <v>660</v>
      </c>
      <c r="D207" s="14" t="s">
        <v>160</v>
      </c>
      <c r="E207" s="14" t="s">
        <v>235</v>
      </c>
      <c r="F207" s="21">
        <v>1794</v>
      </c>
      <c r="G207" s="14" t="s">
        <v>236</v>
      </c>
      <c r="H207" s="14" t="s">
        <v>237</v>
      </c>
      <c r="I207" s="14" t="s">
        <v>238</v>
      </c>
      <c r="J207" s="56" t="s">
        <v>2562</v>
      </c>
      <c r="K207" s="23">
        <v>5.93</v>
      </c>
      <c r="L207" s="14" t="s">
        <v>49</v>
      </c>
      <c r="M207" s="13">
        <v>6.4000000000000003E-3</v>
      </c>
      <c r="N207" s="13">
        <v>3.2800000000000003E-2</v>
      </c>
      <c r="O207" s="23">
        <v>5394170</v>
      </c>
      <c r="P207" s="25">
        <v>94.54</v>
      </c>
      <c r="Q207" s="23">
        <v>0</v>
      </c>
      <c r="R207" s="23">
        <v>5099.6483200000002</v>
      </c>
      <c r="S207" s="13">
        <v>2.4416311921000002E-2</v>
      </c>
      <c r="T207" s="13">
        <f t="shared" ref="T207:T209" si="6">+R207/$R$11</f>
        <v>2.3144163607512558E-3</v>
      </c>
      <c r="U207" s="64">
        <f>+R207/'סכום נכסי הקרן'!$C$42</f>
        <v>6.7979541531279519E-4</v>
      </c>
    </row>
    <row r="208" spans="2:21" ht="13.5" thickBot="1" x14ac:dyDescent="0.25">
      <c r="B208" s="60" t="s">
        <v>661</v>
      </c>
      <c r="C208" s="14" t="s">
        <v>662</v>
      </c>
      <c r="D208" s="14" t="s">
        <v>160</v>
      </c>
      <c r="E208" s="14" t="s">
        <v>235</v>
      </c>
      <c r="F208" s="21">
        <v>1710</v>
      </c>
      <c r="G208" s="14" t="s">
        <v>236</v>
      </c>
      <c r="H208" s="14" t="s">
        <v>237</v>
      </c>
      <c r="I208" s="14" t="s">
        <v>238</v>
      </c>
      <c r="J208" s="56" t="s">
        <v>2562</v>
      </c>
      <c r="K208" s="23">
        <v>2.85</v>
      </c>
      <c r="L208" s="14" t="s">
        <v>49</v>
      </c>
      <c r="M208" s="13">
        <v>3.4299999999999997E-2</v>
      </c>
      <c r="N208" s="13">
        <v>4.24E-2</v>
      </c>
      <c r="O208" s="23">
        <v>12039000</v>
      </c>
      <c r="P208" s="26">
        <v>102</v>
      </c>
      <c r="Q208" s="23">
        <v>0</v>
      </c>
      <c r="R208" s="23">
        <v>12279.78</v>
      </c>
      <c r="S208" s="13">
        <v>1.8131024095999999E-2</v>
      </c>
      <c r="T208" s="13">
        <f t="shared" si="6"/>
        <v>5.5730360124962609E-3</v>
      </c>
      <c r="U208" s="64">
        <f>+R208/'סכום נכסי הקרן'!$C$42</f>
        <v>1.6369242781529209E-3</v>
      </c>
    </row>
    <row r="209" spans="2:21" ht="13.5" thickBot="1" x14ac:dyDescent="0.25">
      <c r="B209" s="60" t="s">
        <v>661</v>
      </c>
      <c r="C209" s="14" t="s">
        <v>663</v>
      </c>
      <c r="D209" s="14" t="s">
        <v>160</v>
      </c>
      <c r="E209" s="14" t="s">
        <v>235</v>
      </c>
      <c r="F209" s="21">
        <v>1710</v>
      </c>
      <c r="G209" s="14" t="s">
        <v>236</v>
      </c>
      <c r="H209" s="14" t="s">
        <v>237</v>
      </c>
      <c r="I209" s="14" t="s">
        <v>238</v>
      </c>
      <c r="J209" s="56" t="s">
        <v>2562</v>
      </c>
      <c r="K209" s="23">
        <v>2.851</v>
      </c>
      <c r="L209" s="14" t="s">
        <v>49</v>
      </c>
      <c r="M209" s="13">
        <v>3.4299999999999997E-2</v>
      </c>
      <c r="N209" s="13">
        <v>4.24E-2</v>
      </c>
      <c r="O209" s="23">
        <v>2000000</v>
      </c>
      <c r="P209" s="25">
        <v>101.66889999999999</v>
      </c>
      <c r="Q209" s="23">
        <v>0</v>
      </c>
      <c r="R209" s="23">
        <v>2033.3779999999999</v>
      </c>
      <c r="S209" s="13">
        <v>3.0120481919999999E-3</v>
      </c>
      <c r="T209" s="13">
        <f t="shared" si="6"/>
        <v>9.2282506861015592E-4</v>
      </c>
      <c r="U209" s="64">
        <f>+R209/'סכום נכסי הקרן'!$C$42</f>
        <v>2.7105418947750119E-4</v>
      </c>
    </row>
    <row r="210" spans="2:21" ht="13.5" thickBot="1" x14ac:dyDescent="0.25">
      <c r="B210" s="59" t="s">
        <v>664</v>
      </c>
      <c r="C210" s="56" t="s">
        <v>2562</v>
      </c>
      <c r="D210" s="56" t="s">
        <v>2562</v>
      </c>
      <c r="E210" s="56" t="s">
        <v>2562</v>
      </c>
      <c r="F210" s="56" t="s">
        <v>2562</v>
      </c>
      <c r="G210" s="56" t="s">
        <v>2562</v>
      </c>
      <c r="H210" s="56" t="s">
        <v>2562</v>
      </c>
      <c r="I210" s="56" t="s">
        <v>2562</v>
      </c>
      <c r="J210" s="56" t="s">
        <v>2562</v>
      </c>
      <c r="K210" s="22">
        <v>1.2095705582289999</v>
      </c>
      <c r="L210" s="56" t="s">
        <v>2562</v>
      </c>
      <c r="M210" s="56" t="s">
        <v>2562</v>
      </c>
      <c r="N210" s="56" t="s">
        <v>2562</v>
      </c>
      <c r="O210" s="56" t="s">
        <v>2562</v>
      </c>
      <c r="P210" s="56" t="s">
        <v>2562</v>
      </c>
      <c r="Q210" s="56" t="s">
        <v>2562</v>
      </c>
      <c r="R210" s="22">
        <f>SUM(R211:R391)</f>
        <v>596885.16512000014</v>
      </c>
      <c r="S210" s="56" t="s">
        <v>2562</v>
      </c>
      <c r="T210" s="20">
        <f t="shared" ref="T210:U210" si="7">SUM(T211:T391)</f>
        <v>0.27088942314426945</v>
      </c>
      <c r="U210" s="63">
        <f t="shared" si="7"/>
        <v>7.9566231484134317E-2</v>
      </c>
    </row>
    <row r="211" spans="2:21" ht="13.5" thickBot="1" x14ac:dyDescent="0.25">
      <c r="B211" s="60" t="s">
        <v>665</v>
      </c>
      <c r="C211" s="14" t="s">
        <v>666</v>
      </c>
      <c r="D211" s="14" t="s">
        <v>160</v>
      </c>
      <c r="E211" s="14" t="s">
        <v>235</v>
      </c>
      <c r="F211" s="21">
        <v>748</v>
      </c>
      <c r="G211" s="14" t="s">
        <v>252</v>
      </c>
      <c r="H211" s="14" t="s">
        <v>95</v>
      </c>
      <c r="I211" s="14" t="s">
        <v>96</v>
      </c>
      <c r="J211" s="56" t="s">
        <v>2562</v>
      </c>
      <c r="K211" s="23">
        <v>0.93</v>
      </c>
      <c r="L211" s="14" t="s">
        <v>49</v>
      </c>
      <c r="M211" s="13">
        <v>1.8700000000000001E-2</v>
      </c>
      <c r="N211" s="13">
        <v>4.2900000000000001E-2</v>
      </c>
      <c r="O211" s="23">
        <v>2709693.22</v>
      </c>
      <c r="P211" s="25">
        <v>97.97</v>
      </c>
      <c r="Q211" s="23">
        <v>0</v>
      </c>
      <c r="R211" s="23">
        <v>2654.6864500000001</v>
      </c>
      <c r="S211" s="13">
        <v>9.8065898020000004E-3</v>
      </c>
      <c r="T211" s="13">
        <f t="shared" ref="T211" si="8">+R211/$R$11</f>
        <v>1.2047987168936132E-3</v>
      </c>
      <c r="U211" s="64">
        <f>+R211/'סכום נכסי הקרן'!$C$42</f>
        <v>3.5387610371591269E-4</v>
      </c>
    </row>
    <row r="212" spans="2:21" ht="13.5" thickBot="1" x14ac:dyDescent="0.25">
      <c r="B212" s="60" t="s">
        <v>667</v>
      </c>
      <c r="C212" s="14" t="s">
        <v>668</v>
      </c>
      <c r="D212" s="14" t="s">
        <v>160</v>
      </c>
      <c r="E212" s="14" t="s">
        <v>235</v>
      </c>
      <c r="F212" s="21">
        <v>748</v>
      </c>
      <c r="G212" s="14" t="s">
        <v>252</v>
      </c>
      <c r="H212" s="14" t="s">
        <v>95</v>
      </c>
      <c r="I212" s="14" t="s">
        <v>96</v>
      </c>
      <c r="J212" s="56" t="s">
        <v>2562</v>
      </c>
      <c r="K212" s="23">
        <v>3.68</v>
      </c>
      <c r="L212" s="14" t="s">
        <v>49</v>
      </c>
      <c r="M212" s="13">
        <v>2.6800000000000001E-2</v>
      </c>
      <c r="N212" s="13">
        <v>4.0599999999999997E-2</v>
      </c>
      <c r="O212" s="23">
        <v>3506124.78</v>
      </c>
      <c r="P212" s="25">
        <v>95.37</v>
      </c>
      <c r="Q212" s="23">
        <v>0</v>
      </c>
      <c r="R212" s="23">
        <v>3343.7912000000001</v>
      </c>
      <c r="S212" s="13">
        <v>1.5353810589999999E-3</v>
      </c>
      <c r="T212" s="13">
        <f t="shared" ref="T212:T275" si="9">+R212/$R$11</f>
        <v>1.5175409311785786E-3</v>
      </c>
      <c r="U212" s="64">
        <f>+R212/'סכום נכסי הקרן'!$C$42</f>
        <v>4.4573542818797152E-4</v>
      </c>
    </row>
    <row r="213" spans="2:21" ht="13.5" thickBot="1" x14ac:dyDescent="0.25">
      <c r="B213" s="60" t="s">
        <v>671</v>
      </c>
      <c r="C213" s="14" t="s">
        <v>672</v>
      </c>
      <c r="D213" s="14" t="s">
        <v>160</v>
      </c>
      <c r="E213" s="14" t="s">
        <v>235</v>
      </c>
      <c r="F213" s="21">
        <v>604</v>
      </c>
      <c r="G213" s="14" t="s">
        <v>252</v>
      </c>
      <c r="H213" s="14" t="s">
        <v>95</v>
      </c>
      <c r="I213" s="14" t="s">
        <v>96</v>
      </c>
      <c r="J213" s="56" t="s">
        <v>2562</v>
      </c>
      <c r="K213" s="23">
        <v>0.25</v>
      </c>
      <c r="L213" s="14" t="s">
        <v>49</v>
      </c>
      <c r="M213" s="13">
        <v>3.0099999999999998E-2</v>
      </c>
      <c r="N213" s="13">
        <v>4.7100000000000003E-2</v>
      </c>
      <c r="O213" s="23">
        <v>4719083</v>
      </c>
      <c r="P213" s="25">
        <v>100.36</v>
      </c>
      <c r="Q213" s="23">
        <v>0</v>
      </c>
      <c r="R213" s="23">
        <v>4736.0717000000004</v>
      </c>
      <c r="S213" s="13">
        <v>4.1035504340000001E-3</v>
      </c>
      <c r="T213" s="13">
        <f t="shared" si="9"/>
        <v>2.1494113202243353E-3</v>
      </c>
      <c r="U213" s="64">
        <f>+R213/'סכום נכסי הקרן'!$C$42</f>
        <v>6.3132977535452399E-4</v>
      </c>
    </row>
    <row r="214" spans="2:21" ht="13.5" thickBot="1" x14ac:dyDescent="0.25">
      <c r="B214" s="60" t="s">
        <v>673</v>
      </c>
      <c r="C214" s="14" t="s">
        <v>674</v>
      </c>
      <c r="D214" s="14" t="s">
        <v>160</v>
      </c>
      <c r="E214" s="14" t="s">
        <v>235</v>
      </c>
      <c r="F214" s="21">
        <v>604</v>
      </c>
      <c r="G214" s="14" t="s">
        <v>252</v>
      </c>
      <c r="H214" s="14" t="s">
        <v>95</v>
      </c>
      <c r="I214" s="14" t="s">
        <v>96</v>
      </c>
      <c r="J214" s="56" t="s">
        <v>2562</v>
      </c>
      <c r="K214" s="23">
        <v>1.1399999999999999</v>
      </c>
      <c r="L214" s="14" t="s">
        <v>49</v>
      </c>
      <c r="M214" s="13">
        <v>2.0199999999999999E-2</v>
      </c>
      <c r="N214" s="13">
        <v>4.3200000000000002E-2</v>
      </c>
      <c r="O214" s="23">
        <v>1016639.5</v>
      </c>
      <c r="P214" s="25">
        <v>99.14</v>
      </c>
      <c r="Q214" s="23">
        <v>0</v>
      </c>
      <c r="R214" s="23">
        <v>1007.8964</v>
      </c>
      <c r="S214" s="13">
        <v>1.2033536580000001E-3</v>
      </c>
      <c r="T214" s="13">
        <f t="shared" si="9"/>
        <v>4.5742211457089099E-4</v>
      </c>
      <c r="U214" s="64">
        <f>+R214/'סכום נכסי הקרן'!$C$42</f>
        <v>1.3435501996150807E-4</v>
      </c>
    </row>
    <row r="215" spans="2:21" ht="13.5" thickBot="1" x14ac:dyDescent="0.25">
      <c r="B215" s="60" t="s">
        <v>675</v>
      </c>
      <c r="C215" s="14" t="s">
        <v>676</v>
      </c>
      <c r="D215" s="14" t="s">
        <v>160</v>
      </c>
      <c r="E215" s="14" t="s">
        <v>235</v>
      </c>
      <c r="F215" s="21">
        <v>604</v>
      </c>
      <c r="G215" s="14" t="s">
        <v>252</v>
      </c>
      <c r="H215" s="14" t="s">
        <v>95</v>
      </c>
      <c r="I215" s="14" t="s">
        <v>96</v>
      </c>
      <c r="J215" s="56" t="s">
        <v>2562</v>
      </c>
      <c r="K215" s="23">
        <v>3.83</v>
      </c>
      <c r="L215" s="14" t="s">
        <v>49</v>
      </c>
      <c r="M215" s="13">
        <v>2.76E-2</v>
      </c>
      <c r="N215" s="13">
        <v>4.0899999999999999E-2</v>
      </c>
      <c r="O215" s="23">
        <v>9200000</v>
      </c>
      <c r="P215" s="25">
        <v>95.65</v>
      </c>
      <c r="Q215" s="23">
        <v>0</v>
      </c>
      <c r="R215" s="23">
        <v>8799.7999999999993</v>
      </c>
      <c r="S215" s="13">
        <v>6.8846712790000004E-3</v>
      </c>
      <c r="T215" s="13">
        <f t="shared" si="9"/>
        <v>3.9936873708457795E-3</v>
      </c>
      <c r="U215" s="64">
        <f>+R215/'סכום נכסי הקרן'!$C$42</f>
        <v>1.1730345546003326E-3</v>
      </c>
    </row>
    <row r="216" spans="2:21" ht="13.5" thickBot="1" x14ac:dyDescent="0.25">
      <c r="B216" s="60" t="s">
        <v>677</v>
      </c>
      <c r="C216" s="14" t="s">
        <v>678</v>
      </c>
      <c r="D216" s="14" t="s">
        <v>160</v>
      </c>
      <c r="E216" s="14" t="s">
        <v>235</v>
      </c>
      <c r="F216" s="21">
        <v>231</v>
      </c>
      <c r="G216" s="14" t="s">
        <v>252</v>
      </c>
      <c r="H216" s="14" t="s">
        <v>279</v>
      </c>
      <c r="I216" s="14" t="s">
        <v>280</v>
      </c>
      <c r="J216" s="56" t="s">
        <v>2562</v>
      </c>
      <c r="K216" s="23">
        <v>0.68</v>
      </c>
      <c r="L216" s="14" t="s">
        <v>49</v>
      </c>
      <c r="M216" s="13">
        <v>1.09E-2</v>
      </c>
      <c r="N216" s="13">
        <v>4.4900000000000002E-2</v>
      </c>
      <c r="O216" s="23">
        <v>830095</v>
      </c>
      <c r="P216" s="25">
        <v>98.12</v>
      </c>
      <c r="Q216" s="23">
        <v>0</v>
      </c>
      <c r="R216" s="23">
        <v>814.48920999999996</v>
      </c>
      <c r="S216" s="13">
        <v>1.083071186E-3</v>
      </c>
      <c r="T216" s="13">
        <f t="shared" si="9"/>
        <v>3.6964650010990662E-4</v>
      </c>
      <c r="U216" s="64">
        <f>+R216/'סכום נכסי הקרן'!$C$42</f>
        <v>1.0857337526752047E-4</v>
      </c>
    </row>
    <row r="217" spans="2:21" ht="13.5" thickBot="1" x14ac:dyDescent="0.25">
      <c r="B217" s="60" t="s">
        <v>679</v>
      </c>
      <c r="C217" s="14" t="s">
        <v>680</v>
      </c>
      <c r="D217" s="14" t="s">
        <v>160</v>
      </c>
      <c r="E217" s="14" t="s">
        <v>235</v>
      </c>
      <c r="F217" s="21">
        <v>231</v>
      </c>
      <c r="G217" s="14" t="s">
        <v>252</v>
      </c>
      <c r="H217" s="14" t="s">
        <v>95</v>
      </c>
      <c r="I217" s="14" t="s">
        <v>96</v>
      </c>
      <c r="J217" s="56" t="s">
        <v>2562</v>
      </c>
      <c r="K217" s="23">
        <v>1.4</v>
      </c>
      <c r="L217" s="14" t="s">
        <v>49</v>
      </c>
      <c r="M217" s="13">
        <v>2.98E-2</v>
      </c>
      <c r="N217" s="13">
        <v>4.2900000000000001E-2</v>
      </c>
      <c r="O217" s="23">
        <v>2648086</v>
      </c>
      <c r="P217" s="25">
        <v>99.89</v>
      </c>
      <c r="Q217" s="23">
        <v>0</v>
      </c>
      <c r="R217" s="23">
        <v>2645.1731100000002</v>
      </c>
      <c r="S217" s="13">
        <v>1.041687794E-3</v>
      </c>
      <c r="T217" s="13">
        <f t="shared" si="9"/>
        <v>1.2004811976531122E-3</v>
      </c>
      <c r="U217" s="64">
        <f>+R217/'סכום נכסי הקרן'!$C$42</f>
        <v>3.5260795255910663E-4</v>
      </c>
    </row>
    <row r="218" spans="2:21" ht="13.5" thickBot="1" x14ac:dyDescent="0.25">
      <c r="B218" s="60" t="s">
        <v>681</v>
      </c>
      <c r="C218" s="14" t="s">
        <v>682</v>
      </c>
      <c r="D218" s="14" t="s">
        <v>160</v>
      </c>
      <c r="E218" s="14" t="s">
        <v>235</v>
      </c>
      <c r="F218" s="21">
        <v>231</v>
      </c>
      <c r="G218" s="14" t="s">
        <v>252</v>
      </c>
      <c r="H218" s="14" t="s">
        <v>95</v>
      </c>
      <c r="I218" s="14" t="s">
        <v>96</v>
      </c>
      <c r="J218" s="56" t="s">
        <v>2562</v>
      </c>
      <c r="K218" s="23">
        <v>3.44</v>
      </c>
      <c r="L218" s="14" t="s">
        <v>49</v>
      </c>
      <c r="M218" s="13">
        <v>2.7400000000000001E-2</v>
      </c>
      <c r="N218" s="13">
        <v>4.1599999999999998E-2</v>
      </c>
      <c r="O218" s="23">
        <v>28435857.670000002</v>
      </c>
      <c r="P218" s="25">
        <v>97.2</v>
      </c>
      <c r="Q218" s="23">
        <v>0</v>
      </c>
      <c r="R218" s="23">
        <v>27639.65366</v>
      </c>
      <c r="S218" s="13">
        <v>1.6609392976E-2</v>
      </c>
      <c r="T218" s="13">
        <f t="shared" si="9"/>
        <v>1.2543936879985153E-2</v>
      </c>
      <c r="U218" s="64">
        <f>+R218/'סכום נכסי הקרן'!$C$42</f>
        <v>3.6844324666885104E-3</v>
      </c>
    </row>
    <row r="219" spans="2:21" ht="13.5" thickBot="1" x14ac:dyDescent="0.25">
      <c r="B219" s="60" t="s">
        <v>683</v>
      </c>
      <c r="C219" s="14" t="s">
        <v>684</v>
      </c>
      <c r="D219" s="14" t="s">
        <v>160</v>
      </c>
      <c r="E219" s="14" t="s">
        <v>235</v>
      </c>
      <c r="F219" s="21">
        <v>1728</v>
      </c>
      <c r="G219" s="14" t="s">
        <v>236</v>
      </c>
      <c r="H219" s="14" t="s">
        <v>95</v>
      </c>
      <c r="I219" s="14" t="s">
        <v>96</v>
      </c>
      <c r="J219" s="56" t="s">
        <v>2562</v>
      </c>
      <c r="K219" s="23">
        <v>2.16</v>
      </c>
      <c r="L219" s="14" t="s">
        <v>49</v>
      </c>
      <c r="M219" s="13">
        <v>1.44E-2</v>
      </c>
      <c r="N219" s="13">
        <v>4.07E-2</v>
      </c>
      <c r="O219" s="23">
        <v>2623148.36</v>
      </c>
      <c r="P219" s="25">
        <v>94.92</v>
      </c>
      <c r="Q219" s="23">
        <v>0</v>
      </c>
      <c r="R219" s="23">
        <v>2489.8924200000001</v>
      </c>
      <c r="S219" s="13">
        <v>5.8292185769999996E-3</v>
      </c>
      <c r="T219" s="13">
        <f t="shared" si="9"/>
        <v>1.1300088538965245E-3</v>
      </c>
      <c r="U219" s="64">
        <f>+R219/'סכום נכסי הקרן'!$C$42</f>
        <v>3.319086622306694E-4</v>
      </c>
    </row>
    <row r="220" spans="2:21" ht="13.5" thickBot="1" x14ac:dyDescent="0.25">
      <c r="B220" s="60" t="s">
        <v>685</v>
      </c>
      <c r="C220" s="14" t="s">
        <v>686</v>
      </c>
      <c r="D220" s="14" t="s">
        <v>160</v>
      </c>
      <c r="E220" s="14" t="s">
        <v>235</v>
      </c>
      <c r="F220" s="21">
        <v>662</v>
      </c>
      <c r="G220" s="14" t="s">
        <v>252</v>
      </c>
      <c r="H220" s="14" t="s">
        <v>95</v>
      </c>
      <c r="I220" s="14" t="s">
        <v>96</v>
      </c>
      <c r="J220" s="56" t="s">
        <v>2562</v>
      </c>
      <c r="K220" s="23">
        <v>4.1100000000000003</v>
      </c>
      <c r="L220" s="14" t="s">
        <v>49</v>
      </c>
      <c r="M220" s="13">
        <v>2.5000000000000001E-2</v>
      </c>
      <c r="N220" s="13">
        <v>4.0899999999999999E-2</v>
      </c>
      <c r="O220" s="23">
        <v>14400000</v>
      </c>
      <c r="P220" s="25">
        <v>93.96</v>
      </c>
      <c r="Q220" s="23">
        <v>0</v>
      </c>
      <c r="R220" s="23">
        <v>13530.24</v>
      </c>
      <c r="S220" s="13">
        <v>5.4600452069999998E-3</v>
      </c>
      <c r="T220" s="13">
        <f t="shared" si="9"/>
        <v>6.1405428092129828E-3</v>
      </c>
      <c r="U220" s="64">
        <f>+R220/'סכום נכסי הקרן'!$C$42</f>
        <v>1.803613610767927E-3</v>
      </c>
    </row>
    <row r="221" spans="2:21" ht="13.5" thickBot="1" x14ac:dyDescent="0.25">
      <c r="B221" s="60" t="s">
        <v>687</v>
      </c>
      <c r="C221" s="14" t="s">
        <v>688</v>
      </c>
      <c r="D221" s="14" t="s">
        <v>160</v>
      </c>
      <c r="E221" s="14" t="s">
        <v>235</v>
      </c>
      <c r="F221" s="21">
        <v>662</v>
      </c>
      <c r="G221" s="14" t="s">
        <v>252</v>
      </c>
      <c r="H221" s="14" t="s">
        <v>95</v>
      </c>
      <c r="I221" s="14" t="s">
        <v>96</v>
      </c>
      <c r="J221" s="56" t="s">
        <v>2562</v>
      </c>
      <c r="K221" s="23">
        <v>1.38</v>
      </c>
      <c r="L221" s="14" t="s">
        <v>49</v>
      </c>
      <c r="M221" s="13">
        <v>3.7600000000000001E-2</v>
      </c>
      <c r="N221" s="13">
        <v>4.1700000000000001E-2</v>
      </c>
      <c r="O221" s="23">
        <v>2000000</v>
      </c>
      <c r="P221" s="25">
        <v>99.85</v>
      </c>
      <c r="Q221" s="23">
        <v>0</v>
      </c>
      <c r="R221" s="23">
        <v>1997</v>
      </c>
      <c r="S221" s="13">
        <v>1.658557701E-3</v>
      </c>
      <c r="T221" s="13">
        <f t="shared" si="9"/>
        <v>9.0631533439157962E-4</v>
      </c>
      <c r="U221" s="64">
        <f>+R221/'סכום נכסי הקרן'!$C$42</f>
        <v>2.6620491437724317E-4</v>
      </c>
    </row>
    <row r="222" spans="2:21" ht="13.5" thickBot="1" x14ac:dyDescent="0.25">
      <c r="B222" s="60" t="s">
        <v>689</v>
      </c>
      <c r="C222" s="14" t="s">
        <v>690</v>
      </c>
      <c r="D222" s="14" t="s">
        <v>160</v>
      </c>
      <c r="E222" s="14" t="s">
        <v>235</v>
      </c>
      <c r="F222" s="21">
        <v>1457</v>
      </c>
      <c r="G222" s="14" t="s">
        <v>691</v>
      </c>
      <c r="H222" s="14" t="s">
        <v>95</v>
      </c>
      <c r="I222" s="14" t="s">
        <v>96</v>
      </c>
      <c r="J222" s="56" t="s">
        <v>2562</v>
      </c>
      <c r="K222" s="23">
        <v>0.9</v>
      </c>
      <c r="L222" s="14" t="s">
        <v>49</v>
      </c>
      <c r="M222" s="13">
        <v>5.7000000000000002E-2</v>
      </c>
      <c r="N222" s="13">
        <v>4.6100000000000002E-2</v>
      </c>
      <c r="O222" s="23">
        <v>334552.36</v>
      </c>
      <c r="P222" s="25">
        <v>101.48</v>
      </c>
      <c r="Q222" s="23">
        <v>0</v>
      </c>
      <c r="R222" s="23">
        <v>339.50373000000002</v>
      </c>
      <c r="S222" s="13">
        <v>2.1660825239999998E-3</v>
      </c>
      <c r="T222" s="13">
        <f t="shared" si="9"/>
        <v>1.5407983804814152E-4</v>
      </c>
      <c r="U222" s="64">
        <f>+R222/'סכום נכסי הקרן'!$C$42</f>
        <v>4.5256665686231685E-5</v>
      </c>
    </row>
    <row r="223" spans="2:21" ht="13.5" thickBot="1" x14ac:dyDescent="0.25">
      <c r="B223" s="60" t="s">
        <v>692</v>
      </c>
      <c r="C223" s="14" t="s">
        <v>693</v>
      </c>
      <c r="D223" s="14" t="s">
        <v>160</v>
      </c>
      <c r="E223" s="14" t="s">
        <v>235</v>
      </c>
      <c r="F223" s="21">
        <v>1060</v>
      </c>
      <c r="G223" s="14" t="s">
        <v>344</v>
      </c>
      <c r="H223" s="14" t="s">
        <v>311</v>
      </c>
      <c r="I223" s="14" t="s">
        <v>280</v>
      </c>
      <c r="J223" s="56" t="s">
        <v>2562</v>
      </c>
      <c r="K223" s="23">
        <v>2.65</v>
      </c>
      <c r="L223" s="14" t="s">
        <v>49</v>
      </c>
      <c r="M223" s="13">
        <v>2.75E-2</v>
      </c>
      <c r="N223" s="13">
        <v>4.5999999999999999E-2</v>
      </c>
      <c r="O223" s="23">
        <v>845519.1</v>
      </c>
      <c r="P223" s="25">
        <v>95.42</v>
      </c>
      <c r="Q223" s="23">
        <v>0</v>
      </c>
      <c r="R223" s="23">
        <v>806.79432999999995</v>
      </c>
      <c r="S223" s="13">
        <v>1.0241494682E-2</v>
      </c>
      <c r="T223" s="13">
        <f t="shared" si="9"/>
        <v>3.6615426789142735E-4</v>
      </c>
      <c r="U223" s="64">
        <f>+R223/'סכום נכסי הקרן'!$C$42</f>
        <v>1.0754762921266662E-4</v>
      </c>
    </row>
    <row r="224" spans="2:21" ht="13.5" thickBot="1" x14ac:dyDescent="0.25">
      <c r="B224" s="60" t="s">
        <v>694</v>
      </c>
      <c r="C224" s="14" t="s">
        <v>695</v>
      </c>
      <c r="D224" s="14" t="s">
        <v>160</v>
      </c>
      <c r="E224" s="14" t="s">
        <v>235</v>
      </c>
      <c r="F224" s="21">
        <v>746</v>
      </c>
      <c r="G224" s="14" t="s">
        <v>696</v>
      </c>
      <c r="H224" s="14" t="s">
        <v>326</v>
      </c>
      <c r="I224" s="14" t="s">
        <v>96</v>
      </c>
      <c r="J224" s="56" t="s">
        <v>2562</v>
      </c>
      <c r="K224" s="23">
        <v>1.93</v>
      </c>
      <c r="L224" s="14" t="s">
        <v>49</v>
      </c>
      <c r="M224" s="13">
        <v>2.6100000000000002E-2</v>
      </c>
      <c r="N224" s="13">
        <v>0.04</v>
      </c>
      <c r="O224" s="23">
        <v>1245829.24</v>
      </c>
      <c r="P224" s="25">
        <v>97.47</v>
      </c>
      <c r="Q224" s="23">
        <v>0</v>
      </c>
      <c r="R224" s="23">
        <v>1214.3097600000001</v>
      </c>
      <c r="S224" s="13">
        <v>2.5820851679999998E-3</v>
      </c>
      <c r="T224" s="13">
        <f t="shared" si="9"/>
        <v>5.5110042873778616E-4</v>
      </c>
      <c r="U224" s="64">
        <f>+R224/'סכום נכסי הקרן'!$C$42</f>
        <v>1.6187041847183311E-4</v>
      </c>
    </row>
    <row r="225" spans="2:21" ht="13.5" thickBot="1" x14ac:dyDescent="0.25">
      <c r="B225" s="60" t="s">
        <v>697</v>
      </c>
      <c r="C225" s="14" t="s">
        <v>698</v>
      </c>
      <c r="D225" s="14" t="s">
        <v>160</v>
      </c>
      <c r="E225" s="14" t="s">
        <v>235</v>
      </c>
      <c r="F225" s="21">
        <v>746</v>
      </c>
      <c r="G225" s="14" t="s">
        <v>696</v>
      </c>
      <c r="H225" s="14" t="s">
        <v>326</v>
      </c>
      <c r="I225" s="14" t="s">
        <v>96</v>
      </c>
      <c r="J225" s="56" t="s">
        <v>2562</v>
      </c>
      <c r="K225" s="23">
        <v>6.6</v>
      </c>
      <c r="L225" s="14" t="s">
        <v>49</v>
      </c>
      <c r="M225" s="13">
        <v>1.9E-2</v>
      </c>
      <c r="N225" s="13">
        <v>4.6399999999999997E-2</v>
      </c>
      <c r="O225" s="23">
        <v>200000</v>
      </c>
      <c r="P225" s="25">
        <v>83.53</v>
      </c>
      <c r="Q225" s="23">
        <v>0</v>
      </c>
      <c r="R225" s="23">
        <v>167.06</v>
      </c>
      <c r="S225" s="13">
        <v>1.8604651100000001E-4</v>
      </c>
      <c r="T225" s="13">
        <f t="shared" si="9"/>
        <v>7.581824725260756E-5</v>
      </c>
      <c r="U225" s="64">
        <f>+R225/'סכום נכסי הקרן'!$C$42</f>
        <v>2.2269500749054702E-5</v>
      </c>
    </row>
    <row r="226" spans="2:21" ht="13.5" thickBot="1" x14ac:dyDescent="0.25">
      <c r="B226" s="60" t="s">
        <v>699</v>
      </c>
      <c r="C226" s="14" t="s">
        <v>700</v>
      </c>
      <c r="D226" s="14" t="s">
        <v>160</v>
      </c>
      <c r="E226" s="14" t="s">
        <v>235</v>
      </c>
      <c r="F226" s="21">
        <v>281</v>
      </c>
      <c r="G226" s="14" t="s">
        <v>438</v>
      </c>
      <c r="H226" s="14" t="s">
        <v>339</v>
      </c>
      <c r="I226" s="14" t="s">
        <v>96</v>
      </c>
      <c r="J226" s="56" t="s">
        <v>2562</v>
      </c>
      <c r="K226" s="23">
        <v>0.25</v>
      </c>
      <c r="L226" s="14" t="s">
        <v>49</v>
      </c>
      <c r="M226" s="13">
        <v>2.4500000000000001E-2</v>
      </c>
      <c r="N226" s="13">
        <v>4.6399999999999997E-2</v>
      </c>
      <c r="O226" s="23">
        <v>3080895.25</v>
      </c>
      <c r="P226" s="25">
        <v>100.1</v>
      </c>
      <c r="Q226" s="23">
        <v>0</v>
      </c>
      <c r="R226" s="23">
        <v>3083.97615</v>
      </c>
      <c r="S226" s="13">
        <v>7.8561098560000001E-3</v>
      </c>
      <c r="T226" s="13">
        <f t="shared" si="9"/>
        <v>1.3996268781386611E-3</v>
      </c>
      <c r="U226" s="64">
        <f>+R226/'סכום נכסי הקרן'!$C$42</f>
        <v>4.1110145565959435E-4</v>
      </c>
    </row>
    <row r="227" spans="2:21" ht="13.5" thickBot="1" x14ac:dyDescent="0.25">
      <c r="B227" s="60" t="s">
        <v>701</v>
      </c>
      <c r="C227" s="14" t="s">
        <v>702</v>
      </c>
      <c r="D227" s="14" t="s">
        <v>160</v>
      </c>
      <c r="E227" s="14" t="s">
        <v>235</v>
      </c>
      <c r="F227" s="21">
        <v>1300</v>
      </c>
      <c r="G227" s="14" t="s">
        <v>236</v>
      </c>
      <c r="H227" s="14" t="s">
        <v>339</v>
      </c>
      <c r="I227" s="14" t="s">
        <v>96</v>
      </c>
      <c r="J227" s="56" t="s">
        <v>2562</v>
      </c>
      <c r="K227" s="23">
        <v>3.37</v>
      </c>
      <c r="L227" s="14" t="s">
        <v>49</v>
      </c>
      <c r="M227" s="13">
        <v>0.05</v>
      </c>
      <c r="N227" s="13">
        <v>4.7100000000000003E-2</v>
      </c>
      <c r="O227" s="23">
        <v>1190993</v>
      </c>
      <c r="P227" s="25">
        <v>101.98</v>
      </c>
      <c r="Q227" s="23">
        <v>0</v>
      </c>
      <c r="R227" s="23">
        <v>1214.57466</v>
      </c>
      <c r="S227" s="13">
        <v>2.9774825000000002E-3</v>
      </c>
      <c r="T227" s="13">
        <f t="shared" si="9"/>
        <v>5.5122065053652433E-4</v>
      </c>
      <c r="U227" s="64">
        <f>+R227/'סכום נכסי הקרן'!$C$42</f>
        <v>1.6190573028045528E-4</v>
      </c>
    </row>
    <row r="228" spans="2:21" ht="13.5" thickBot="1" x14ac:dyDescent="0.25">
      <c r="B228" s="60" t="s">
        <v>703</v>
      </c>
      <c r="C228" s="14" t="s">
        <v>704</v>
      </c>
      <c r="D228" s="14" t="s">
        <v>160</v>
      </c>
      <c r="E228" s="14" t="s">
        <v>235</v>
      </c>
      <c r="F228" s="21">
        <v>1040</v>
      </c>
      <c r="G228" s="14" t="s">
        <v>691</v>
      </c>
      <c r="H228" s="14" t="s">
        <v>339</v>
      </c>
      <c r="I228" s="14" t="s">
        <v>96</v>
      </c>
      <c r="J228" s="56" t="s">
        <v>2562</v>
      </c>
      <c r="K228" s="23">
        <v>2.86</v>
      </c>
      <c r="L228" s="14" t="s">
        <v>49</v>
      </c>
      <c r="M228" s="13">
        <v>1.0800000000000001E-2</v>
      </c>
      <c r="N228" s="13">
        <v>4.0599999999999997E-2</v>
      </c>
      <c r="O228" s="23">
        <v>3887036.15</v>
      </c>
      <c r="P228" s="25">
        <v>91.94</v>
      </c>
      <c r="Q228" s="23">
        <v>0</v>
      </c>
      <c r="R228" s="23">
        <v>3573.7410399999999</v>
      </c>
      <c r="S228" s="13">
        <v>3.4551432409999998E-3</v>
      </c>
      <c r="T228" s="13">
        <f t="shared" si="9"/>
        <v>1.621901004354788E-3</v>
      </c>
      <c r="U228" s="64">
        <f>+R228/'סכום נכסי הקרן'!$C$42</f>
        <v>4.7638829622415616E-4</v>
      </c>
    </row>
    <row r="229" spans="2:21" ht="13.5" thickBot="1" x14ac:dyDescent="0.25">
      <c r="B229" s="60" t="s">
        <v>705</v>
      </c>
      <c r="C229" s="14" t="s">
        <v>706</v>
      </c>
      <c r="D229" s="14" t="s">
        <v>160</v>
      </c>
      <c r="E229" s="14" t="s">
        <v>235</v>
      </c>
      <c r="F229" s="21">
        <v>1328</v>
      </c>
      <c r="G229" s="14" t="s">
        <v>236</v>
      </c>
      <c r="H229" s="14" t="s">
        <v>339</v>
      </c>
      <c r="I229" s="14" t="s">
        <v>96</v>
      </c>
      <c r="J229" s="56" t="s">
        <v>2562</v>
      </c>
      <c r="K229" s="23">
        <v>1.49</v>
      </c>
      <c r="L229" s="14" t="s">
        <v>49</v>
      </c>
      <c r="M229" s="13">
        <v>3.39E-2</v>
      </c>
      <c r="N229" s="13">
        <v>4.7699999999999999E-2</v>
      </c>
      <c r="O229" s="23">
        <v>2845000</v>
      </c>
      <c r="P229" s="26">
        <v>98</v>
      </c>
      <c r="Q229" s="23">
        <v>115.41216</v>
      </c>
      <c r="R229" s="23">
        <v>2903.5121600000002</v>
      </c>
      <c r="S229" s="13">
        <v>6.5540135019999998E-3</v>
      </c>
      <c r="T229" s="13">
        <f t="shared" si="9"/>
        <v>1.3177253851779759E-3</v>
      </c>
      <c r="U229" s="64">
        <f>+R229/'סכום נכסי הקרן'!$C$42</f>
        <v>3.8704517072913588E-4</v>
      </c>
    </row>
    <row r="230" spans="2:21" ht="13.5" thickBot="1" x14ac:dyDescent="0.25">
      <c r="B230" s="60" t="s">
        <v>707</v>
      </c>
      <c r="C230" s="14" t="s">
        <v>708</v>
      </c>
      <c r="D230" s="14" t="s">
        <v>160</v>
      </c>
      <c r="E230" s="14" t="s">
        <v>235</v>
      </c>
      <c r="F230" s="21">
        <v>1328</v>
      </c>
      <c r="G230" s="14" t="s">
        <v>236</v>
      </c>
      <c r="H230" s="14" t="s">
        <v>339</v>
      </c>
      <c r="I230" s="14" t="s">
        <v>96</v>
      </c>
      <c r="J230" s="56" t="s">
        <v>2562</v>
      </c>
      <c r="K230" s="23">
        <v>6.03</v>
      </c>
      <c r="L230" s="14" t="s">
        <v>49</v>
      </c>
      <c r="M230" s="13">
        <v>2.4400000000000002E-2</v>
      </c>
      <c r="N230" s="13">
        <v>5.11E-2</v>
      </c>
      <c r="O230" s="23">
        <v>5496000</v>
      </c>
      <c r="P230" s="25">
        <v>85.52</v>
      </c>
      <c r="Q230" s="23">
        <v>134.10239999999999</v>
      </c>
      <c r="R230" s="23">
        <v>4834.2816000000003</v>
      </c>
      <c r="S230" s="13">
        <v>4.5221987620000003E-3</v>
      </c>
      <c r="T230" s="13">
        <f t="shared" si="9"/>
        <v>2.1939827465433455E-3</v>
      </c>
      <c r="U230" s="64">
        <f>+R230/'סכום נכסי הקרן'!$C$42</f>
        <v>6.4442139178942518E-4</v>
      </c>
    </row>
    <row r="231" spans="2:21" ht="13.5" thickBot="1" x14ac:dyDescent="0.25">
      <c r="B231" s="60" t="s">
        <v>709</v>
      </c>
      <c r="C231" s="14" t="s">
        <v>710</v>
      </c>
      <c r="D231" s="14" t="s">
        <v>160</v>
      </c>
      <c r="E231" s="14" t="s">
        <v>235</v>
      </c>
      <c r="F231" s="21">
        <v>755</v>
      </c>
      <c r="G231" s="14" t="s">
        <v>516</v>
      </c>
      <c r="H231" s="14" t="s">
        <v>339</v>
      </c>
      <c r="I231" s="14" t="s">
        <v>96</v>
      </c>
      <c r="J231" s="56" t="s">
        <v>2562</v>
      </c>
      <c r="K231" s="23">
        <v>2.85</v>
      </c>
      <c r="L231" s="14" t="s">
        <v>49</v>
      </c>
      <c r="M231" s="13">
        <v>1.6400000000000001E-2</v>
      </c>
      <c r="N231" s="13">
        <v>4.53E-2</v>
      </c>
      <c r="O231" s="23">
        <v>4927500</v>
      </c>
      <c r="P231" s="25">
        <v>92.71</v>
      </c>
      <c r="Q231" s="23">
        <v>0</v>
      </c>
      <c r="R231" s="23">
        <v>4568.2852499999999</v>
      </c>
      <c r="S231" s="13">
        <v>2.5515223694999999E-2</v>
      </c>
      <c r="T231" s="13">
        <f t="shared" si="9"/>
        <v>2.0732633820480075E-3</v>
      </c>
      <c r="U231" s="64">
        <f>+R231/'סכום נכסי הקרן'!$C$42</f>
        <v>6.0896343706914012E-4</v>
      </c>
    </row>
    <row r="232" spans="2:21" ht="13.5" thickBot="1" x14ac:dyDescent="0.25">
      <c r="B232" s="60" t="s">
        <v>711</v>
      </c>
      <c r="C232" s="14" t="s">
        <v>712</v>
      </c>
      <c r="D232" s="14" t="s">
        <v>160</v>
      </c>
      <c r="E232" s="14" t="s">
        <v>235</v>
      </c>
      <c r="F232" s="21">
        <v>767</v>
      </c>
      <c r="G232" s="14" t="s">
        <v>373</v>
      </c>
      <c r="H232" s="14" t="s">
        <v>339</v>
      </c>
      <c r="I232" s="14" t="s">
        <v>96</v>
      </c>
      <c r="J232" s="56" t="s">
        <v>2562</v>
      </c>
      <c r="K232" s="23">
        <v>4.99</v>
      </c>
      <c r="L232" s="14" t="s">
        <v>49</v>
      </c>
      <c r="M232" s="13">
        <v>1.9400000000000001E-2</v>
      </c>
      <c r="N232" s="13">
        <v>4.7100000000000003E-2</v>
      </c>
      <c r="O232" s="23">
        <v>5668000</v>
      </c>
      <c r="P232" s="25">
        <v>87.3</v>
      </c>
      <c r="Q232" s="23">
        <v>0</v>
      </c>
      <c r="R232" s="23">
        <v>4948.1639999999998</v>
      </c>
      <c r="S232" s="13">
        <v>9.2399053799999999E-3</v>
      </c>
      <c r="T232" s="13">
        <f t="shared" si="9"/>
        <v>2.2456669555755513E-3</v>
      </c>
      <c r="U232" s="64">
        <f>+R232/'סכום נכסי הקרן'!$C$42</f>
        <v>6.5960219025766489E-4</v>
      </c>
    </row>
    <row r="233" spans="2:21" ht="13.5" thickBot="1" x14ac:dyDescent="0.25">
      <c r="B233" s="60" t="s">
        <v>713</v>
      </c>
      <c r="C233" s="14" t="s">
        <v>714</v>
      </c>
      <c r="D233" s="14" t="s">
        <v>160</v>
      </c>
      <c r="E233" s="14" t="s">
        <v>235</v>
      </c>
      <c r="F233" s="21">
        <v>585</v>
      </c>
      <c r="G233" s="14" t="s">
        <v>373</v>
      </c>
      <c r="H233" s="14" t="s">
        <v>715</v>
      </c>
      <c r="I233" s="14" t="s">
        <v>280</v>
      </c>
      <c r="J233" s="56" t="s">
        <v>2562</v>
      </c>
      <c r="K233" s="23">
        <v>5.48</v>
      </c>
      <c r="L233" s="14" t="s">
        <v>49</v>
      </c>
      <c r="M233" s="13">
        <v>1.95E-2</v>
      </c>
      <c r="N233" s="13">
        <v>4.8599999999999997E-2</v>
      </c>
      <c r="O233" s="23">
        <v>3544466.62</v>
      </c>
      <c r="P233" s="25">
        <v>85.34</v>
      </c>
      <c r="Q233" s="23">
        <v>0</v>
      </c>
      <c r="R233" s="23">
        <v>3024.8478100000002</v>
      </c>
      <c r="S233" s="13">
        <v>3.238433927E-3</v>
      </c>
      <c r="T233" s="13">
        <f t="shared" si="9"/>
        <v>1.3727921654500689E-3</v>
      </c>
      <c r="U233" s="64">
        <f>+R233/'סכום נכסי הקרן'!$C$42</f>
        <v>4.0321950539070679E-4</v>
      </c>
    </row>
    <row r="234" spans="2:21" ht="13.5" thickBot="1" x14ac:dyDescent="0.25">
      <c r="B234" s="60" t="s">
        <v>716</v>
      </c>
      <c r="C234" s="14" t="s">
        <v>717</v>
      </c>
      <c r="D234" s="14" t="s">
        <v>160</v>
      </c>
      <c r="E234" s="14" t="s">
        <v>235</v>
      </c>
      <c r="F234" s="21">
        <v>416</v>
      </c>
      <c r="G234" s="14" t="s">
        <v>236</v>
      </c>
      <c r="H234" s="14" t="s">
        <v>339</v>
      </c>
      <c r="I234" s="14" t="s">
        <v>96</v>
      </c>
      <c r="J234" s="56" t="s">
        <v>2562</v>
      </c>
      <c r="K234" s="23">
        <v>5.24</v>
      </c>
      <c r="L234" s="14" t="s">
        <v>49</v>
      </c>
      <c r="M234" s="13">
        <v>4.8899999999999999E-2</v>
      </c>
      <c r="N234" s="13">
        <v>4.7899999999999998E-2</v>
      </c>
      <c r="O234" s="23">
        <v>1755000</v>
      </c>
      <c r="P234" s="25">
        <v>100.78</v>
      </c>
      <c r="Q234" s="23">
        <v>0</v>
      </c>
      <c r="R234" s="23">
        <v>1768.6890000000001</v>
      </c>
      <c r="S234" s="13">
        <v>5.8500389999999996E-3</v>
      </c>
      <c r="T234" s="13">
        <f t="shared" si="9"/>
        <v>8.0269902977952361E-4</v>
      </c>
      <c r="U234" s="64">
        <f>+R234/'סכום נכסי הקרן'!$C$42</f>
        <v>2.3577050766398187E-4</v>
      </c>
    </row>
    <row r="235" spans="2:21" ht="13.5" thickBot="1" x14ac:dyDescent="0.25">
      <c r="B235" s="60" t="s">
        <v>718</v>
      </c>
      <c r="C235" s="14" t="s">
        <v>719</v>
      </c>
      <c r="D235" s="14" t="s">
        <v>160</v>
      </c>
      <c r="E235" s="14" t="s">
        <v>235</v>
      </c>
      <c r="F235" s="21">
        <v>232</v>
      </c>
      <c r="G235" s="14" t="s">
        <v>720</v>
      </c>
      <c r="H235" s="14" t="s">
        <v>339</v>
      </c>
      <c r="I235" s="14" t="s">
        <v>96</v>
      </c>
      <c r="J235" s="56" t="s">
        <v>2562</v>
      </c>
      <c r="K235" s="23">
        <v>3.8</v>
      </c>
      <c r="L235" s="14" t="s">
        <v>49</v>
      </c>
      <c r="M235" s="13">
        <v>2.24E-2</v>
      </c>
      <c r="N235" s="13">
        <v>4.6300000000000001E-2</v>
      </c>
      <c r="O235" s="23">
        <v>4386678.49</v>
      </c>
      <c r="P235" s="26">
        <v>92</v>
      </c>
      <c r="Q235" s="23">
        <v>0</v>
      </c>
      <c r="R235" s="23">
        <v>4035.7442099999998</v>
      </c>
      <c r="S235" s="13">
        <v>7.1351984310000002E-3</v>
      </c>
      <c r="T235" s="13">
        <f t="shared" si="9"/>
        <v>1.8315757952954588E-3</v>
      </c>
      <c r="U235" s="64">
        <f>+R235/'סכום נכסי הקרן'!$C$42</f>
        <v>5.3797443258462934E-4</v>
      </c>
    </row>
    <row r="236" spans="2:21" ht="13.5" thickBot="1" x14ac:dyDescent="0.25">
      <c r="B236" s="60" t="s">
        <v>721</v>
      </c>
      <c r="C236" s="14" t="s">
        <v>722</v>
      </c>
      <c r="D236" s="14" t="s">
        <v>160</v>
      </c>
      <c r="E236" s="14" t="s">
        <v>235</v>
      </c>
      <c r="F236" s="21">
        <v>323</v>
      </c>
      <c r="G236" s="14" t="s">
        <v>236</v>
      </c>
      <c r="H236" s="14" t="s">
        <v>339</v>
      </c>
      <c r="I236" s="14" t="s">
        <v>96</v>
      </c>
      <c r="J236" s="56" t="s">
        <v>2562</v>
      </c>
      <c r="K236" s="23">
        <v>0.98</v>
      </c>
      <c r="L236" s="14" t="s">
        <v>49</v>
      </c>
      <c r="M236" s="13">
        <v>3.5000000000000003E-2</v>
      </c>
      <c r="N236" s="13">
        <v>4.6699999999999998E-2</v>
      </c>
      <c r="O236" s="23">
        <v>7609836.4500000002</v>
      </c>
      <c r="P236" s="25">
        <v>98.94</v>
      </c>
      <c r="Q236" s="23">
        <v>0</v>
      </c>
      <c r="R236" s="23">
        <v>7529.1721799999996</v>
      </c>
      <c r="S236" s="13">
        <v>1.094830221E-2</v>
      </c>
      <c r="T236" s="13">
        <f t="shared" si="9"/>
        <v>3.4170276424679413E-3</v>
      </c>
      <c r="U236" s="64">
        <f>+R236/'סכום נכסי הקרן'!$C$42</f>
        <v>1.0036568029586485E-3</v>
      </c>
    </row>
    <row r="237" spans="2:21" ht="13.5" thickBot="1" x14ac:dyDescent="0.25">
      <c r="B237" s="60" t="s">
        <v>723</v>
      </c>
      <c r="C237" s="14" t="s">
        <v>724</v>
      </c>
      <c r="D237" s="14" t="s">
        <v>160</v>
      </c>
      <c r="E237" s="14" t="s">
        <v>235</v>
      </c>
      <c r="F237" s="21">
        <v>1431</v>
      </c>
      <c r="G237" s="14" t="s">
        <v>373</v>
      </c>
      <c r="H237" s="14" t="s">
        <v>715</v>
      </c>
      <c r="I237" s="14" t="s">
        <v>280</v>
      </c>
      <c r="J237" s="56" t="s">
        <v>2562</v>
      </c>
      <c r="K237" s="23">
        <v>0.5</v>
      </c>
      <c r="L237" s="14" t="s">
        <v>49</v>
      </c>
      <c r="M237" s="13">
        <v>4.1000000000000002E-2</v>
      </c>
      <c r="N237" s="13">
        <v>5.2299999999999999E-2</v>
      </c>
      <c r="O237" s="23">
        <v>720000</v>
      </c>
      <c r="P237" s="25">
        <v>99.49</v>
      </c>
      <c r="Q237" s="23">
        <v>14.76</v>
      </c>
      <c r="R237" s="23">
        <v>731.08799999999997</v>
      </c>
      <c r="S237" s="13">
        <v>2.3999999999999998E-3</v>
      </c>
      <c r="T237" s="13">
        <f t="shared" si="9"/>
        <v>3.3179582633433707E-4</v>
      </c>
      <c r="U237" s="64">
        <f>+R237/'סכום נכסי הקרן'!$C$42</f>
        <v>9.7455792910480676E-5</v>
      </c>
    </row>
    <row r="238" spans="2:21" ht="13.5" thickBot="1" x14ac:dyDescent="0.25">
      <c r="B238" s="60" t="s">
        <v>725</v>
      </c>
      <c r="C238" s="14" t="s">
        <v>726</v>
      </c>
      <c r="D238" s="14" t="s">
        <v>160</v>
      </c>
      <c r="E238" s="14" t="s">
        <v>235</v>
      </c>
      <c r="F238" s="21">
        <v>1665</v>
      </c>
      <c r="G238" s="14" t="s">
        <v>344</v>
      </c>
      <c r="H238" s="14" t="s">
        <v>339</v>
      </c>
      <c r="I238" s="14" t="s">
        <v>96</v>
      </c>
      <c r="J238" s="56" t="s">
        <v>2562</v>
      </c>
      <c r="K238" s="23">
        <v>3.12</v>
      </c>
      <c r="L238" s="14" t="s">
        <v>49</v>
      </c>
      <c r="M238" s="13">
        <v>6.3500000000000001E-2</v>
      </c>
      <c r="N238" s="13">
        <v>5.7500000000000002E-2</v>
      </c>
      <c r="O238" s="23">
        <v>8124000</v>
      </c>
      <c r="P238" s="25">
        <v>102.09</v>
      </c>
      <c r="Q238" s="23">
        <v>0</v>
      </c>
      <c r="R238" s="23">
        <v>8293.7916000000005</v>
      </c>
      <c r="S238" s="13">
        <v>1.9814634146000001E-2</v>
      </c>
      <c r="T238" s="13">
        <f t="shared" si="9"/>
        <v>3.7640413156374937E-3</v>
      </c>
      <c r="U238" s="64">
        <f>+R238/'סכום נכסי הקרן'!$C$42</f>
        <v>1.1055824149928386E-3</v>
      </c>
    </row>
    <row r="239" spans="2:21" ht="13.5" thickBot="1" x14ac:dyDescent="0.25">
      <c r="B239" s="60" t="s">
        <v>727</v>
      </c>
      <c r="C239" s="14" t="s">
        <v>728</v>
      </c>
      <c r="D239" s="14" t="s">
        <v>160</v>
      </c>
      <c r="E239" s="14" t="s">
        <v>235</v>
      </c>
      <c r="F239" s="21">
        <v>1060</v>
      </c>
      <c r="G239" s="14" t="s">
        <v>344</v>
      </c>
      <c r="H239" s="14" t="s">
        <v>715</v>
      </c>
      <c r="I239" s="14" t="s">
        <v>280</v>
      </c>
      <c r="J239" s="56" t="s">
        <v>2562</v>
      </c>
      <c r="K239" s="23">
        <v>4.47</v>
      </c>
      <c r="L239" s="14" t="s">
        <v>49</v>
      </c>
      <c r="M239" s="13">
        <v>3.6900000000000002E-2</v>
      </c>
      <c r="N239" s="13">
        <v>4.8899999999999999E-2</v>
      </c>
      <c r="O239" s="23">
        <v>34057.97</v>
      </c>
      <c r="P239" s="25">
        <v>96.53</v>
      </c>
      <c r="Q239" s="23">
        <v>0</v>
      </c>
      <c r="R239" s="23">
        <v>32.876159999999999</v>
      </c>
      <c r="S239" s="13">
        <v>1.21635607E-4</v>
      </c>
      <c r="T239" s="13">
        <f t="shared" si="9"/>
        <v>1.4920464668958977E-5</v>
      </c>
      <c r="U239" s="64">
        <f>+R239/'סכום נכסי הקרן'!$C$42</f>
        <v>4.3824713860052805E-6</v>
      </c>
    </row>
    <row r="240" spans="2:21" ht="13.5" thickBot="1" x14ac:dyDescent="0.25">
      <c r="B240" s="60" t="s">
        <v>729</v>
      </c>
      <c r="C240" s="14" t="s">
        <v>730</v>
      </c>
      <c r="D240" s="14" t="s">
        <v>160</v>
      </c>
      <c r="E240" s="14" t="s">
        <v>235</v>
      </c>
      <c r="F240" s="21">
        <v>1060</v>
      </c>
      <c r="G240" s="14" t="s">
        <v>344</v>
      </c>
      <c r="H240" s="14" t="s">
        <v>715</v>
      </c>
      <c r="I240" s="14" t="s">
        <v>280</v>
      </c>
      <c r="J240" s="56" t="s">
        <v>2562</v>
      </c>
      <c r="K240" s="23">
        <v>6.34</v>
      </c>
      <c r="L240" s="14" t="s">
        <v>49</v>
      </c>
      <c r="M240" s="13">
        <v>2.8000000000000001E-2</v>
      </c>
      <c r="N240" s="13">
        <v>5.3699999999999998E-2</v>
      </c>
      <c r="O240" s="23">
        <v>2660228.5699999998</v>
      </c>
      <c r="P240" s="25">
        <v>86.05</v>
      </c>
      <c r="Q240" s="23">
        <v>0</v>
      </c>
      <c r="R240" s="23">
        <v>2289.1266799999999</v>
      </c>
      <c r="S240" s="13">
        <v>4.8003794159999997E-3</v>
      </c>
      <c r="T240" s="13">
        <f t="shared" si="9"/>
        <v>1.038893646694485E-3</v>
      </c>
      <c r="U240" s="64">
        <f>+R240/'סכום נכסי הקרן'!$C$42</f>
        <v>3.0514610508165389E-4</v>
      </c>
    </row>
    <row r="241" spans="2:21" ht="13.5" thickBot="1" x14ac:dyDescent="0.25">
      <c r="B241" s="60" t="s">
        <v>731</v>
      </c>
      <c r="C241" s="14" t="s">
        <v>732</v>
      </c>
      <c r="D241" s="14" t="s">
        <v>160</v>
      </c>
      <c r="E241" s="14" t="s">
        <v>235</v>
      </c>
      <c r="F241" s="21">
        <v>1737</v>
      </c>
      <c r="G241" s="14" t="s">
        <v>344</v>
      </c>
      <c r="H241" s="14" t="s">
        <v>339</v>
      </c>
      <c r="I241" s="14" t="s">
        <v>96</v>
      </c>
      <c r="J241" s="56" t="s">
        <v>2562</v>
      </c>
      <c r="K241" s="23">
        <v>0.99</v>
      </c>
      <c r="L241" s="14" t="s">
        <v>49</v>
      </c>
      <c r="M241" s="13">
        <v>3.3799999999999997E-2</v>
      </c>
      <c r="N241" s="13">
        <v>5.6000000000000001E-2</v>
      </c>
      <c r="O241" s="23">
        <v>1026606.5</v>
      </c>
      <c r="P241" s="25">
        <v>97.94</v>
      </c>
      <c r="Q241" s="23">
        <v>0</v>
      </c>
      <c r="R241" s="23">
        <v>1005.45841</v>
      </c>
      <c r="S241" s="13">
        <v>5.0168362999999999E-3</v>
      </c>
      <c r="T241" s="13">
        <f t="shared" si="9"/>
        <v>4.5631566102953227E-4</v>
      </c>
      <c r="U241" s="64">
        <f>+R241/'סכום נכסי הקרן'!$C$42</f>
        <v>1.3403003001698999E-4</v>
      </c>
    </row>
    <row r="242" spans="2:21" ht="13.5" thickBot="1" x14ac:dyDescent="0.25">
      <c r="B242" s="60" t="s">
        <v>733</v>
      </c>
      <c r="C242" s="14" t="s">
        <v>734</v>
      </c>
      <c r="D242" s="14" t="s">
        <v>160</v>
      </c>
      <c r="E242" s="14" t="s">
        <v>235</v>
      </c>
      <c r="F242" s="21">
        <v>1737</v>
      </c>
      <c r="G242" s="14" t="s">
        <v>344</v>
      </c>
      <c r="H242" s="14" t="s">
        <v>339</v>
      </c>
      <c r="I242" s="14" t="s">
        <v>96</v>
      </c>
      <c r="J242" s="56" t="s">
        <v>2562</v>
      </c>
      <c r="K242" s="23">
        <v>2.84</v>
      </c>
      <c r="L242" s="14" t="s">
        <v>49</v>
      </c>
      <c r="M242" s="13">
        <v>3.49E-2</v>
      </c>
      <c r="N242" s="13">
        <v>6.3200000000000006E-2</v>
      </c>
      <c r="O242" s="23">
        <v>9237000</v>
      </c>
      <c r="P242" s="25">
        <v>92.66</v>
      </c>
      <c r="Q242" s="23">
        <v>0</v>
      </c>
      <c r="R242" s="23">
        <v>8559.0041999999994</v>
      </c>
      <c r="S242" s="13">
        <v>9.7694101490000008E-3</v>
      </c>
      <c r="T242" s="13">
        <f t="shared" si="9"/>
        <v>3.8844049842673683E-3</v>
      </c>
      <c r="U242" s="64">
        <f>+R242/'סכום נכסי הקרן'!$C$42</f>
        <v>1.1409358939486552E-3</v>
      </c>
    </row>
    <row r="243" spans="2:21" ht="13.5" thickBot="1" x14ac:dyDescent="0.25">
      <c r="B243" s="60" t="s">
        <v>735</v>
      </c>
      <c r="C243" s="14" t="s">
        <v>736</v>
      </c>
      <c r="D243" s="14" t="s">
        <v>160</v>
      </c>
      <c r="E243" s="14" t="s">
        <v>235</v>
      </c>
      <c r="F243" s="21">
        <v>1527</v>
      </c>
      <c r="G243" s="14" t="s">
        <v>373</v>
      </c>
      <c r="H243" s="14" t="s">
        <v>339</v>
      </c>
      <c r="I243" s="14" t="s">
        <v>96</v>
      </c>
      <c r="J243" s="56" t="s">
        <v>2562</v>
      </c>
      <c r="K243" s="23">
        <v>0.08</v>
      </c>
      <c r="L243" s="14" t="s">
        <v>49</v>
      </c>
      <c r="M243" s="13">
        <v>3.85E-2</v>
      </c>
      <c r="N243" s="13">
        <v>7.2499999999999995E-2</v>
      </c>
      <c r="O243" s="23">
        <v>800000</v>
      </c>
      <c r="P243" s="25">
        <v>101.34</v>
      </c>
      <c r="Q243" s="23">
        <v>0</v>
      </c>
      <c r="R243" s="23">
        <v>810.72</v>
      </c>
      <c r="S243" s="13">
        <v>2.0058621320000001E-3</v>
      </c>
      <c r="T243" s="13">
        <f t="shared" si="9"/>
        <v>3.6793588778064171E-4</v>
      </c>
      <c r="U243" s="64">
        <f>+R243/'סכום נכסי הקרן'!$C$42</f>
        <v>1.0807093048769082E-4</v>
      </c>
    </row>
    <row r="244" spans="2:21" ht="13.5" thickBot="1" x14ac:dyDescent="0.25">
      <c r="B244" s="60" t="s">
        <v>737</v>
      </c>
      <c r="C244" s="14" t="s">
        <v>738</v>
      </c>
      <c r="D244" s="14" t="s">
        <v>160</v>
      </c>
      <c r="E244" s="14" t="s">
        <v>235</v>
      </c>
      <c r="F244" s="21">
        <v>1662</v>
      </c>
      <c r="G244" s="14" t="s">
        <v>344</v>
      </c>
      <c r="H244" s="14" t="s">
        <v>339</v>
      </c>
      <c r="I244" s="14" t="s">
        <v>96</v>
      </c>
      <c r="J244" s="56" t="s">
        <v>2562</v>
      </c>
      <c r="K244" s="23">
        <v>2.29</v>
      </c>
      <c r="L244" s="14" t="s">
        <v>49</v>
      </c>
      <c r="M244" s="13">
        <v>0.09</v>
      </c>
      <c r="N244" s="13">
        <v>7.7200000000000005E-2</v>
      </c>
      <c r="O244" s="23">
        <v>4500000</v>
      </c>
      <c r="P244" s="25">
        <v>103.22</v>
      </c>
      <c r="Q244" s="23">
        <v>0</v>
      </c>
      <c r="R244" s="23">
        <v>4644.8999999999996</v>
      </c>
      <c r="S244" s="13">
        <v>1.2500000000000001E-2</v>
      </c>
      <c r="T244" s="13">
        <f t="shared" si="9"/>
        <v>2.1080340995069846E-3</v>
      </c>
      <c r="U244" s="64">
        <f>+R244/'סכום נכסי הקרן'!$C$42</f>
        <v>6.1917636794734927E-4</v>
      </c>
    </row>
    <row r="245" spans="2:21" ht="13.5" thickBot="1" x14ac:dyDescent="0.25">
      <c r="B245" s="60" t="s">
        <v>737</v>
      </c>
      <c r="C245" s="14" t="s">
        <v>739</v>
      </c>
      <c r="D245" s="14" t="s">
        <v>160</v>
      </c>
      <c r="E245" s="14" t="s">
        <v>235</v>
      </c>
      <c r="F245" s="21">
        <v>1662</v>
      </c>
      <c r="G245" s="14" t="s">
        <v>344</v>
      </c>
      <c r="H245" s="14" t="s">
        <v>339</v>
      </c>
      <c r="I245" s="14" t="s">
        <v>96</v>
      </c>
      <c r="J245" s="56" t="s">
        <v>2562</v>
      </c>
      <c r="K245" s="23">
        <v>2.294</v>
      </c>
      <c r="L245" s="14" t="s">
        <v>49</v>
      </c>
      <c r="M245" s="13">
        <v>0.09</v>
      </c>
      <c r="N245" s="13">
        <v>7.7200000000000005E-2</v>
      </c>
      <c r="O245" s="23">
        <v>800000</v>
      </c>
      <c r="P245" s="25">
        <v>101.68689999999999</v>
      </c>
      <c r="Q245" s="23">
        <v>0</v>
      </c>
      <c r="R245" s="23">
        <v>813.49519999999995</v>
      </c>
      <c r="S245" s="13">
        <v>2.2222222219999998E-3</v>
      </c>
      <c r="T245" s="13">
        <f t="shared" si="9"/>
        <v>3.6919538017723833E-4</v>
      </c>
      <c r="U245" s="64">
        <f>+R245/'סכום נכסי הקרן'!$C$42</f>
        <v>1.0844087133815637E-4</v>
      </c>
    </row>
    <row r="246" spans="2:21" ht="13.5" thickBot="1" x14ac:dyDescent="0.25">
      <c r="B246" s="60" t="s">
        <v>737</v>
      </c>
      <c r="C246" s="14" t="s">
        <v>739</v>
      </c>
      <c r="D246" s="14" t="s">
        <v>160</v>
      </c>
      <c r="E246" s="14" t="s">
        <v>235</v>
      </c>
      <c r="F246" s="21">
        <v>1662</v>
      </c>
      <c r="G246" s="14" t="s">
        <v>344</v>
      </c>
      <c r="H246" s="14" t="s">
        <v>339</v>
      </c>
      <c r="I246" s="14" t="s">
        <v>96</v>
      </c>
      <c r="J246" s="56" t="s">
        <v>2562</v>
      </c>
      <c r="K246" s="23">
        <v>2.294</v>
      </c>
      <c r="L246" s="14" t="s">
        <v>49</v>
      </c>
      <c r="M246" s="13">
        <v>0.09</v>
      </c>
      <c r="N246" s="13">
        <v>7.7200000000000005E-2</v>
      </c>
      <c r="O246" s="23">
        <v>2000000</v>
      </c>
      <c r="P246" s="25">
        <v>102.95359999999999</v>
      </c>
      <c r="Q246" s="23">
        <v>0</v>
      </c>
      <c r="R246" s="23">
        <v>2059.0720000000001</v>
      </c>
      <c r="S246" s="13">
        <v>5.5555555550000002E-3</v>
      </c>
      <c r="T246" s="13">
        <f t="shared" si="9"/>
        <v>9.3448599309781609E-4</v>
      </c>
      <c r="U246" s="64">
        <f>+R246/'סכום נכסי הקרן'!$C$42</f>
        <v>2.7447926162072048E-4</v>
      </c>
    </row>
    <row r="247" spans="2:21" ht="13.5" thickBot="1" x14ac:dyDescent="0.25">
      <c r="B247" s="60" t="s">
        <v>740</v>
      </c>
      <c r="C247" s="14" t="s">
        <v>741</v>
      </c>
      <c r="D247" s="14" t="s">
        <v>160</v>
      </c>
      <c r="E247" s="14" t="s">
        <v>235</v>
      </c>
      <c r="F247" s="21">
        <v>777</v>
      </c>
      <c r="G247" s="14" t="s">
        <v>431</v>
      </c>
      <c r="H247" s="14" t="s">
        <v>339</v>
      </c>
      <c r="I247" s="14" t="s">
        <v>96</v>
      </c>
      <c r="J247" s="56" t="s">
        <v>2562</v>
      </c>
      <c r="K247" s="23">
        <v>3.03</v>
      </c>
      <c r="L247" s="14" t="s">
        <v>49</v>
      </c>
      <c r="M247" s="13">
        <v>5.0900000000000001E-2</v>
      </c>
      <c r="N247" s="13">
        <v>4.19E-2</v>
      </c>
      <c r="O247" s="23">
        <v>482946.75</v>
      </c>
      <c r="P247" s="25">
        <v>103.81</v>
      </c>
      <c r="Q247" s="23">
        <v>0</v>
      </c>
      <c r="R247" s="23">
        <v>501.34701999999999</v>
      </c>
      <c r="S247" s="13">
        <v>7.7962701300000002E-4</v>
      </c>
      <c r="T247" s="13">
        <f t="shared" si="9"/>
        <v>2.2753054185153829E-4</v>
      </c>
      <c r="U247" s="64">
        <f>+R247/'סכום נכסי הקרן'!$C$42</f>
        <v>6.6830766415816725E-5</v>
      </c>
    </row>
    <row r="248" spans="2:21" ht="13.5" thickBot="1" x14ac:dyDescent="0.25">
      <c r="B248" s="60" t="s">
        <v>742</v>
      </c>
      <c r="C248" s="14" t="s">
        <v>743</v>
      </c>
      <c r="D248" s="14" t="s">
        <v>160</v>
      </c>
      <c r="E248" s="14" t="s">
        <v>235</v>
      </c>
      <c r="F248" s="21">
        <v>141</v>
      </c>
      <c r="G248" s="14" t="s">
        <v>299</v>
      </c>
      <c r="H248" s="14" t="s">
        <v>339</v>
      </c>
      <c r="I248" s="14" t="s">
        <v>96</v>
      </c>
      <c r="J248" s="56" t="s">
        <v>2562</v>
      </c>
      <c r="K248" s="23">
        <v>3.63</v>
      </c>
      <c r="L248" s="14" t="s">
        <v>49</v>
      </c>
      <c r="M248" s="13">
        <v>4.5600000000000002E-2</v>
      </c>
      <c r="N248" s="13">
        <v>5.0900000000000001E-2</v>
      </c>
      <c r="O248" s="23">
        <v>5873132.8600000003</v>
      </c>
      <c r="P248" s="25">
        <v>98.58</v>
      </c>
      <c r="Q248" s="23">
        <v>0</v>
      </c>
      <c r="R248" s="23">
        <v>5789.7343700000001</v>
      </c>
      <c r="S248" s="13">
        <v>1.1378267383999999E-2</v>
      </c>
      <c r="T248" s="13">
        <f t="shared" si="9"/>
        <v>2.6276039266825099E-3</v>
      </c>
      <c r="U248" s="64">
        <f>+R248/'סכום נכסי הקרן'!$C$42</f>
        <v>7.7178554944057679E-4</v>
      </c>
    </row>
    <row r="249" spans="2:21" ht="13.5" thickBot="1" x14ac:dyDescent="0.25">
      <c r="B249" s="60" t="s">
        <v>744</v>
      </c>
      <c r="C249" s="14" t="s">
        <v>745</v>
      </c>
      <c r="D249" s="14" t="s">
        <v>160</v>
      </c>
      <c r="E249" s="14" t="s">
        <v>235</v>
      </c>
      <c r="F249" s="21">
        <v>390</v>
      </c>
      <c r="G249" s="14" t="s">
        <v>236</v>
      </c>
      <c r="H249" s="14" t="s">
        <v>439</v>
      </c>
      <c r="I249" s="14" t="s">
        <v>96</v>
      </c>
      <c r="J249" s="56" t="s">
        <v>2562</v>
      </c>
      <c r="K249" s="23">
        <v>1.55</v>
      </c>
      <c r="L249" s="14" t="s">
        <v>49</v>
      </c>
      <c r="M249" s="13">
        <v>6.9900000000000004E-2</v>
      </c>
      <c r="N249" s="13">
        <v>6.0900000000000003E-2</v>
      </c>
      <c r="O249" s="23">
        <v>2627209</v>
      </c>
      <c r="P249" s="25">
        <v>102.21</v>
      </c>
      <c r="Q249" s="23">
        <v>0</v>
      </c>
      <c r="R249" s="23">
        <v>2685.2703200000001</v>
      </c>
      <c r="S249" s="13">
        <v>1.8774053899999999E-3</v>
      </c>
      <c r="T249" s="13">
        <f t="shared" si="9"/>
        <v>1.2186788522797116E-3</v>
      </c>
      <c r="U249" s="64">
        <f>+R249/'סכום נכסי הקרן'!$C$42</f>
        <v>3.5795300731865414E-4</v>
      </c>
    </row>
    <row r="250" spans="2:21" ht="13.5" thickBot="1" x14ac:dyDescent="0.25">
      <c r="B250" s="60" t="s">
        <v>746</v>
      </c>
      <c r="C250" s="14" t="s">
        <v>747</v>
      </c>
      <c r="D250" s="14" t="s">
        <v>160</v>
      </c>
      <c r="E250" s="14" t="s">
        <v>235</v>
      </c>
      <c r="F250" s="21">
        <v>390</v>
      </c>
      <c r="G250" s="14" t="s">
        <v>236</v>
      </c>
      <c r="H250" s="14" t="s">
        <v>439</v>
      </c>
      <c r="I250" s="14" t="s">
        <v>96</v>
      </c>
      <c r="J250" s="56" t="s">
        <v>2562</v>
      </c>
      <c r="K250" s="23">
        <v>4.92</v>
      </c>
      <c r="L250" s="14" t="s">
        <v>49</v>
      </c>
      <c r="M250" s="13">
        <v>2.6599999999999999E-2</v>
      </c>
      <c r="N250" s="13">
        <v>5.5899999999999998E-2</v>
      </c>
      <c r="O250" s="23">
        <v>80000</v>
      </c>
      <c r="P250" s="25">
        <v>88.93</v>
      </c>
      <c r="Q250" s="23">
        <v>0</v>
      </c>
      <c r="R250" s="23">
        <v>71.144000000000005</v>
      </c>
      <c r="S250" s="13">
        <v>4.9768080700000005E-4</v>
      </c>
      <c r="T250" s="13">
        <f t="shared" si="9"/>
        <v>3.2287880896321759E-5</v>
      </c>
      <c r="U250" s="64">
        <f>+R250/'סכום נכסי הקרן'!$C$42</f>
        <v>9.4836667142987414E-6</v>
      </c>
    </row>
    <row r="251" spans="2:21" ht="13.5" thickBot="1" x14ac:dyDescent="0.25">
      <c r="B251" s="60" t="s">
        <v>748</v>
      </c>
      <c r="C251" s="14" t="s">
        <v>749</v>
      </c>
      <c r="D251" s="14" t="s">
        <v>160</v>
      </c>
      <c r="E251" s="14" t="s">
        <v>235</v>
      </c>
      <c r="F251" s="21">
        <v>390</v>
      </c>
      <c r="G251" s="14" t="s">
        <v>236</v>
      </c>
      <c r="H251" s="14" t="s">
        <v>439</v>
      </c>
      <c r="I251" s="14" t="s">
        <v>96</v>
      </c>
      <c r="J251" s="56" t="s">
        <v>2562</v>
      </c>
      <c r="K251" s="23">
        <v>6.7</v>
      </c>
      <c r="L251" s="14" t="s">
        <v>49</v>
      </c>
      <c r="M251" s="13">
        <v>4.9399999999999999E-2</v>
      </c>
      <c r="N251" s="13">
        <v>6.1199999999999997E-2</v>
      </c>
      <c r="O251" s="23">
        <v>188000</v>
      </c>
      <c r="P251" s="25">
        <v>96.55</v>
      </c>
      <c r="Q251" s="23">
        <v>0</v>
      </c>
      <c r="R251" s="23">
        <v>181.51400000000001</v>
      </c>
      <c r="S251" s="13">
        <v>2.0944718100000001E-4</v>
      </c>
      <c r="T251" s="13">
        <f t="shared" si="9"/>
        <v>8.2378027845144311E-5</v>
      </c>
      <c r="U251" s="64">
        <f>+R251/'סכום נכסי הקרן'!$C$42</f>
        <v>2.41962537948277E-5</v>
      </c>
    </row>
    <row r="252" spans="2:21" ht="13.5" thickBot="1" x14ac:dyDescent="0.25">
      <c r="B252" s="60" t="s">
        <v>750</v>
      </c>
      <c r="C252" s="14" t="s">
        <v>751</v>
      </c>
      <c r="D252" s="14" t="s">
        <v>160</v>
      </c>
      <c r="E252" s="14" t="s">
        <v>235</v>
      </c>
      <c r="F252" s="21">
        <v>694</v>
      </c>
      <c r="G252" s="14" t="s">
        <v>516</v>
      </c>
      <c r="H252" s="14" t="s">
        <v>439</v>
      </c>
      <c r="I252" s="14" t="s">
        <v>96</v>
      </c>
      <c r="J252" s="56" t="s">
        <v>2562</v>
      </c>
      <c r="K252" s="23">
        <v>2.9980000000000002</v>
      </c>
      <c r="L252" s="14" t="s">
        <v>49</v>
      </c>
      <c r="M252" s="13">
        <v>2.0400000000000001E-2</v>
      </c>
      <c r="N252" s="13">
        <v>4.7899999999999998E-2</v>
      </c>
      <c r="O252" s="23">
        <v>7000000</v>
      </c>
      <c r="P252" s="25">
        <v>92.341300000000004</v>
      </c>
      <c r="Q252" s="23">
        <v>0</v>
      </c>
      <c r="R252" s="23">
        <v>6463.8909999999996</v>
      </c>
      <c r="S252" s="13">
        <v>1.5551648669999999E-2</v>
      </c>
      <c r="T252" s="13">
        <f t="shared" si="9"/>
        <v>2.9335621097324595E-3</v>
      </c>
      <c r="U252" s="64">
        <f>+R252/'סכום נכסי הקרן'!$C$42</f>
        <v>8.6165225347963569E-4</v>
      </c>
    </row>
    <row r="253" spans="2:21" ht="13.5" thickBot="1" x14ac:dyDescent="0.25">
      <c r="B253" s="60" t="s">
        <v>752</v>
      </c>
      <c r="C253" s="14" t="s">
        <v>753</v>
      </c>
      <c r="D253" s="14" t="s">
        <v>160</v>
      </c>
      <c r="E253" s="14" t="s">
        <v>235</v>
      </c>
      <c r="F253" s="21">
        <v>230</v>
      </c>
      <c r="G253" s="14" t="s">
        <v>444</v>
      </c>
      <c r="H253" s="14" t="s">
        <v>439</v>
      </c>
      <c r="I253" s="14" t="s">
        <v>96</v>
      </c>
      <c r="J253" s="56" t="s">
        <v>2562</v>
      </c>
      <c r="K253" s="23">
        <v>8.52</v>
      </c>
      <c r="L253" s="14" t="s">
        <v>49</v>
      </c>
      <c r="M253" s="13">
        <v>2.7900000000000001E-2</v>
      </c>
      <c r="N253" s="13">
        <v>5.0099999999999999E-2</v>
      </c>
      <c r="O253" s="23">
        <v>4411000</v>
      </c>
      <c r="P253" s="25">
        <v>83.51</v>
      </c>
      <c r="Q253" s="23">
        <v>0</v>
      </c>
      <c r="R253" s="23">
        <v>3683.6261</v>
      </c>
      <c r="S253" s="13">
        <v>1.0257185378E-2</v>
      </c>
      <c r="T253" s="13">
        <f t="shared" si="9"/>
        <v>1.6717710668978721E-3</v>
      </c>
      <c r="U253" s="64">
        <f>+R253/'סכום נכסי הקרן'!$C$42</f>
        <v>4.9103623963358937E-4</v>
      </c>
    </row>
    <row r="254" spans="2:21" ht="13.5" thickBot="1" x14ac:dyDescent="0.25">
      <c r="B254" s="60" t="s">
        <v>754</v>
      </c>
      <c r="C254" s="14" t="s">
        <v>755</v>
      </c>
      <c r="D254" s="14" t="s">
        <v>160</v>
      </c>
      <c r="E254" s="14" t="s">
        <v>235</v>
      </c>
      <c r="F254" s="21">
        <v>230</v>
      </c>
      <c r="G254" s="14" t="s">
        <v>444</v>
      </c>
      <c r="H254" s="14" t="s">
        <v>439</v>
      </c>
      <c r="I254" s="14" t="s">
        <v>96</v>
      </c>
      <c r="J254" s="56" t="s">
        <v>2562</v>
      </c>
      <c r="K254" s="23">
        <v>1.39</v>
      </c>
      <c r="L254" s="14" t="s">
        <v>49</v>
      </c>
      <c r="M254" s="13">
        <v>3.6499999999999998E-2</v>
      </c>
      <c r="N254" s="13">
        <v>4.2500000000000003E-2</v>
      </c>
      <c r="O254" s="23">
        <v>126666.67</v>
      </c>
      <c r="P254" s="25">
        <v>99.54</v>
      </c>
      <c r="Q254" s="23">
        <v>0</v>
      </c>
      <c r="R254" s="23">
        <v>126.084</v>
      </c>
      <c r="S254" s="13">
        <v>1.18937973E-4</v>
      </c>
      <c r="T254" s="13">
        <f t="shared" si="9"/>
        <v>5.7221763956648938E-5</v>
      </c>
      <c r="U254" s="64">
        <f>+R254/'סכום נכסי הקרן'!$C$42</f>
        <v>1.6807301163916037E-5</v>
      </c>
    </row>
    <row r="255" spans="2:21" ht="13.5" thickBot="1" x14ac:dyDescent="0.25">
      <c r="B255" s="60" t="s">
        <v>756</v>
      </c>
      <c r="C255" s="14" t="s">
        <v>757</v>
      </c>
      <c r="D255" s="14" t="s">
        <v>160</v>
      </c>
      <c r="E255" s="14" t="s">
        <v>235</v>
      </c>
      <c r="F255" s="21">
        <v>1367</v>
      </c>
      <c r="G255" s="14" t="s">
        <v>373</v>
      </c>
      <c r="H255" s="14" t="s">
        <v>439</v>
      </c>
      <c r="I255" s="14" t="s">
        <v>96</v>
      </c>
      <c r="J255" s="56" t="s">
        <v>2562</v>
      </c>
      <c r="K255" s="23">
        <v>7.95</v>
      </c>
      <c r="L255" s="14" t="s">
        <v>49</v>
      </c>
      <c r="M255" s="13">
        <v>2.63E-2</v>
      </c>
      <c r="N255" s="13">
        <v>5.2400000000000002E-2</v>
      </c>
      <c r="O255" s="23">
        <v>2772705</v>
      </c>
      <c r="P255" s="25">
        <v>81.86</v>
      </c>
      <c r="Q255" s="23">
        <v>0</v>
      </c>
      <c r="R255" s="23">
        <v>2269.7363099999998</v>
      </c>
      <c r="S255" s="13">
        <v>3.9970260570000001E-3</v>
      </c>
      <c r="T255" s="13">
        <f t="shared" si="9"/>
        <v>1.0300935517167551E-3</v>
      </c>
      <c r="U255" s="64">
        <f>+R255/'סכום נכסי הקרן'!$C$42</f>
        <v>3.0256132201425626E-4</v>
      </c>
    </row>
    <row r="256" spans="2:21" ht="13.5" thickBot="1" x14ac:dyDescent="0.25">
      <c r="B256" s="60" t="s">
        <v>758</v>
      </c>
      <c r="C256" s="14" t="s">
        <v>759</v>
      </c>
      <c r="D256" s="14" t="s">
        <v>160</v>
      </c>
      <c r="E256" s="14" t="s">
        <v>235</v>
      </c>
      <c r="F256" s="21">
        <v>2072</v>
      </c>
      <c r="G256" s="14" t="s">
        <v>467</v>
      </c>
      <c r="H256" s="14" t="s">
        <v>439</v>
      </c>
      <c r="I256" s="14" t="s">
        <v>96</v>
      </c>
      <c r="J256" s="56" t="s">
        <v>2562</v>
      </c>
      <c r="K256" s="23">
        <v>3.22</v>
      </c>
      <c r="L256" s="14" t="s">
        <v>49</v>
      </c>
      <c r="M256" s="13">
        <v>4.6800000000000001E-2</v>
      </c>
      <c r="N256" s="13">
        <v>5.1799999999999999E-2</v>
      </c>
      <c r="O256" s="23">
        <v>2691562.5</v>
      </c>
      <c r="P256" s="25">
        <v>99.36</v>
      </c>
      <c r="Q256" s="23">
        <v>0</v>
      </c>
      <c r="R256" s="23">
        <v>2674.3364999999999</v>
      </c>
      <c r="S256" s="13">
        <v>5.7411793940000001E-3</v>
      </c>
      <c r="T256" s="13">
        <f t="shared" si="9"/>
        <v>1.2137166646335037E-3</v>
      </c>
      <c r="U256" s="64">
        <f>+R256/'סכום נכסי הקרן'!$C$42</f>
        <v>3.5649550275334803E-4</v>
      </c>
    </row>
    <row r="257" spans="2:21" ht="13.5" thickBot="1" x14ac:dyDescent="0.25">
      <c r="B257" s="60" t="s">
        <v>760</v>
      </c>
      <c r="C257" s="14" t="s">
        <v>761</v>
      </c>
      <c r="D257" s="14" t="s">
        <v>160</v>
      </c>
      <c r="E257" s="14" t="s">
        <v>235</v>
      </c>
      <c r="F257" s="21">
        <v>613</v>
      </c>
      <c r="G257" s="14" t="s">
        <v>236</v>
      </c>
      <c r="H257" s="14" t="s">
        <v>478</v>
      </c>
      <c r="I257" s="14" t="s">
        <v>280</v>
      </c>
      <c r="J257" s="56" t="s">
        <v>2562</v>
      </c>
      <c r="K257" s="23">
        <v>1.57</v>
      </c>
      <c r="L257" s="14" t="s">
        <v>49</v>
      </c>
      <c r="M257" s="13">
        <v>5.0500000000000003E-2</v>
      </c>
      <c r="N257" s="13">
        <v>4.41E-2</v>
      </c>
      <c r="O257" s="23">
        <v>800000</v>
      </c>
      <c r="P257" s="25">
        <v>102.77</v>
      </c>
      <c r="Q257" s="23">
        <v>0</v>
      </c>
      <c r="R257" s="23">
        <v>822.16</v>
      </c>
      <c r="S257" s="13">
        <v>2.1580007660000002E-3</v>
      </c>
      <c r="T257" s="13">
        <f t="shared" si="9"/>
        <v>3.7312779936073164E-4</v>
      </c>
      <c r="U257" s="64">
        <f>+R257/'סכום נכסי הקרן'!$C$42</f>
        <v>1.0959591006729805E-4</v>
      </c>
    </row>
    <row r="258" spans="2:21" ht="13.5" thickBot="1" x14ac:dyDescent="0.25">
      <c r="B258" s="60" t="s">
        <v>762</v>
      </c>
      <c r="C258" s="14" t="s">
        <v>763</v>
      </c>
      <c r="D258" s="14" t="s">
        <v>160</v>
      </c>
      <c r="E258" s="14" t="s">
        <v>235</v>
      </c>
      <c r="F258" s="21">
        <v>224</v>
      </c>
      <c r="G258" s="14" t="s">
        <v>373</v>
      </c>
      <c r="H258" s="14" t="s">
        <v>439</v>
      </c>
      <c r="I258" s="14" t="s">
        <v>96</v>
      </c>
      <c r="J258" s="56" t="s">
        <v>2562</v>
      </c>
      <c r="K258" s="23">
        <v>3.88</v>
      </c>
      <c r="L258" s="14" t="s">
        <v>49</v>
      </c>
      <c r="M258" s="13">
        <v>2.8000000000000001E-2</v>
      </c>
      <c r="N258" s="13">
        <v>4.0899999999999999E-2</v>
      </c>
      <c r="O258" s="23">
        <v>3820000</v>
      </c>
      <c r="P258" s="25">
        <v>97.6</v>
      </c>
      <c r="Q258" s="23">
        <v>0</v>
      </c>
      <c r="R258" s="23">
        <v>3728.32</v>
      </c>
      <c r="S258" s="13">
        <v>2.5466666666000001E-2</v>
      </c>
      <c r="T258" s="13">
        <f t="shared" si="9"/>
        <v>1.6920548760735175E-3</v>
      </c>
      <c r="U258" s="64">
        <f>+R258/'סכום נכסי הקרן'!$C$42</f>
        <v>4.969940442518594E-4</v>
      </c>
    </row>
    <row r="259" spans="2:21" ht="13.5" thickBot="1" x14ac:dyDescent="0.25">
      <c r="B259" s="60" t="s">
        <v>764</v>
      </c>
      <c r="C259" s="14" t="s">
        <v>765</v>
      </c>
      <c r="D259" s="14" t="s">
        <v>160</v>
      </c>
      <c r="E259" s="14" t="s">
        <v>235</v>
      </c>
      <c r="F259" s="21">
        <v>224</v>
      </c>
      <c r="G259" s="14" t="s">
        <v>373</v>
      </c>
      <c r="H259" s="14" t="s">
        <v>439</v>
      </c>
      <c r="I259" s="14" t="s">
        <v>96</v>
      </c>
      <c r="J259" s="56" t="s">
        <v>2562</v>
      </c>
      <c r="K259" s="23">
        <v>3.73</v>
      </c>
      <c r="L259" s="14" t="s">
        <v>49</v>
      </c>
      <c r="M259" s="13">
        <v>4.7E-2</v>
      </c>
      <c r="N259" s="13">
        <v>4.5400000000000003E-2</v>
      </c>
      <c r="O259" s="23">
        <v>9045530</v>
      </c>
      <c r="P259" s="25">
        <v>104.73</v>
      </c>
      <c r="Q259" s="23">
        <v>0</v>
      </c>
      <c r="R259" s="23">
        <v>9473.38357</v>
      </c>
      <c r="S259" s="13">
        <v>1.0060649538E-2</v>
      </c>
      <c r="T259" s="13">
        <f t="shared" si="9"/>
        <v>4.2993854772479956E-3</v>
      </c>
      <c r="U259" s="64">
        <f>+R259/'סכום נכסי הקרן'!$C$42</f>
        <v>1.2628248683598557E-3</v>
      </c>
    </row>
    <row r="260" spans="2:21" ht="13.5" thickBot="1" x14ac:dyDescent="0.25">
      <c r="B260" s="60" t="s">
        <v>766</v>
      </c>
      <c r="C260" s="14" t="s">
        <v>767</v>
      </c>
      <c r="D260" s="14" t="s">
        <v>160</v>
      </c>
      <c r="E260" s="14" t="s">
        <v>235</v>
      </c>
      <c r="F260" s="21">
        <v>224</v>
      </c>
      <c r="G260" s="14" t="s">
        <v>373</v>
      </c>
      <c r="H260" s="14" t="s">
        <v>439</v>
      </c>
      <c r="I260" s="14" t="s">
        <v>96</v>
      </c>
      <c r="J260" s="56" t="s">
        <v>2562</v>
      </c>
      <c r="K260" s="23">
        <v>5.82</v>
      </c>
      <c r="L260" s="14" t="s">
        <v>49</v>
      </c>
      <c r="M260" s="13">
        <v>5.2499999999999998E-2</v>
      </c>
      <c r="N260" s="13">
        <v>5.11E-2</v>
      </c>
      <c r="O260" s="23">
        <v>292000</v>
      </c>
      <c r="P260" s="25">
        <v>101.5</v>
      </c>
      <c r="Q260" s="23">
        <v>0</v>
      </c>
      <c r="R260" s="23">
        <v>296.38</v>
      </c>
      <c r="S260" s="13">
        <v>5.8399999999999999E-4</v>
      </c>
      <c r="T260" s="13">
        <f t="shared" si="9"/>
        <v>1.3450863235201622E-4</v>
      </c>
      <c r="U260" s="64">
        <f>+R260/'סכום נכסי הקרן'!$C$42</f>
        <v>3.9508168514335165E-5</v>
      </c>
    </row>
    <row r="261" spans="2:21" ht="13.5" thickBot="1" x14ac:dyDescent="0.25">
      <c r="B261" s="60" t="s">
        <v>768</v>
      </c>
      <c r="C261" s="14" t="s">
        <v>769</v>
      </c>
      <c r="D261" s="14" t="s">
        <v>160</v>
      </c>
      <c r="E261" s="14" t="s">
        <v>235</v>
      </c>
      <c r="F261" s="21">
        <v>1324</v>
      </c>
      <c r="G261" s="14" t="s">
        <v>373</v>
      </c>
      <c r="H261" s="14" t="s">
        <v>439</v>
      </c>
      <c r="I261" s="14" t="s">
        <v>96</v>
      </c>
      <c r="J261" s="56" t="s">
        <v>2562</v>
      </c>
      <c r="K261" s="23">
        <v>7.35</v>
      </c>
      <c r="L261" s="14" t="s">
        <v>49</v>
      </c>
      <c r="M261" s="13">
        <v>2.5000000000000001E-2</v>
      </c>
      <c r="N261" s="13">
        <v>5.28E-2</v>
      </c>
      <c r="O261" s="23">
        <v>8408779</v>
      </c>
      <c r="P261" s="25">
        <v>82.64</v>
      </c>
      <c r="Q261" s="23">
        <v>0</v>
      </c>
      <c r="R261" s="23">
        <v>6949.0149700000002</v>
      </c>
      <c r="S261" s="13">
        <v>6.3050996130000004E-3</v>
      </c>
      <c r="T261" s="13">
        <f t="shared" si="9"/>
        <v>3.1537300081260107E-3</v>
      </c>
      <c r="U261" s="64">
        <f>+R261/'סכום נכסי הקרן'!$C$42</f>
        <v>9.2632044821984514E-4</v>
      </c>
    </row>
    <row r="262" spans="2:21" ht="13.5" thickBot="1" x14ac:dyDescent="0.25">
      <c r="B262" s="60" t="s">
        <v>770</v>
      </c>
      <c r="C262" s="14" t="s">
        <v>771</v>
      </c>
      <c r="D262" s="14" t="s">
        <v>160</v>
      </c>
      <c r="E262" s="14" t="s">
        <v>235</v>
      </c>
      <c r="F262" s="21">
        <v>1324</v>
      </c>
      <c r="G262" s="14" t="s">
        <v>373</v>
      </c>
      <c r="H262" s="14" t="s">
        <v>439</v>
      </c>
      <c r="I262" s="14" t="s">
        <v>96</v>
      </c>
      <c r="J262" s="56" t="s">
        <v>2562</v>
      </c>
      <c r="K262" s="23">
        <v>0.56999999999999995</v>
      </c>
      <c r="L262" s="14" t="s">
        <v>49</v>
      </c>
      <c r="M262" s="13">
        <v>3.9199999999999999E-2</v>
      </c>
      <c r="N262" s="13">
        <v>4.2299999999999997E-2</v>
      </c>
      <c r="O262" s="23">
        <v>4625000</v>
      </c>
      <c r="P262" s="25">
        <v>101.49</v>
      </c>
      <c r="Q262" s="23">
        <v>0</v>
      </c>
      <c r="R262" s="23">
        <v>4693.9125000000004</v>
      </c>
      <c r="S262" s="13">
        <v>4.8184411369999996E-3</v>
      </c>
      <c r="T262" s="13">
        <f t="shared" si="9"/>
        <v>2.1302778553041143E-3</v>
      </c>
      <c r="U262" s="64">
        <f>+R262/'סכום נכסי הקרן'!$C$42</f>
        <v>6.2570985235692106E-4</v>
      </c>
    </row>
    <row r="263" spans="2:21" ht="13.5" thickBot="1" x14ac:dyDescent="0.25">
      <c r="B263" s="60" t="s">
        <v>772</v>
      </c>
      <c r="C263" s="14" t="s">
        <v>773</v>
      </c>
      <c r="D263" s="14" t="s">
        <v>160</v>
      </c>
      <c r="E263" s="14" t="s">
        <v>235</v>
      </c>
      <c r="F263" s="21">
        <v>445</v>
      </c>
      <c r="G263" s="14" t="s">
        <v>774</v>
      </c>
      <c r="H263" s="14" t="s">
        <v>478</v>
      </c>
      <c r="I263" s="14" t="s">
        <v>280</v>
      </c>
      <c r="J263" s="56" t="s">
        <v>2562</v>
      </c>
      <c r="K263" s="23">
        <v>2.81</v>
      </c>
      <c r="L263" s="14" t="s">
        <v>49</v>
      </c>
      <c r="M263" s="13">
        <v>4.1000000000000002E-2</v>
      </c>
      <c r="N263" s="13">
        <v>4.41E-2</v>
      </c>
      <c r="O263" s="23">
        <v>2321500</v>
      </c>
      <c r="P263" s="25">
        <v>100.96</v>
      </c>
      <c r="Q263" s="23">
        <v>0</v>
      </c>
      <c r="R263" s="23">
        <v>2343.7864</v>
      </c>
      <c r="S263" s="13">
        <v>5.2563523009999998E-3</v>
      </c>
      <c r="T263" s="13">
        <f t="shared" si="9"/>
        <v>1.0637003279210999E-3</v>
      </c>
      <c r="U263" s="64">
        <f>+R263/'סכום נכסי הקרן'!$C$42</f>
        <v>3.124323775315708E-4</v>
      </c>
    </row>
    <row r="264" spans="2:21" ht="13.5" thickBot="1" x14ac:dyDescent="0.25">
      <c r="B264" s="60" t="s">
        <v>775</v>
      </c>
      <c r="C264" s="14" t="s">
        <v>776</v>
      </c>
      <c r="D264" s="14" t="s">
        <v>160</v>
      </c>
      <c r="E264" s="14" t="s">
        <v>235</v>
      </c>
      <c r="F264" s="21">
        <v>1431</v>
      </c>
      <c r="G264" s="14" t="s">
        <v>373</v>
      </c>
      <c r="H264" s="14" t="s">
        <v>478</v>
      </c>
      <c r="I264" s="14" t="s">
        <v>280</v>
      </c>
      <c r="J264" s="56" t="s">
        <v>2562</v>
      </c>
      <c r="K264" s="23">
        <v>7.61</v>
      </c>
      <c r="L264" s="14" t="s">
        <v>49</v>
      </c>
      <c r="M264" s="13">
        <v>5.28E-2</v>
      </c>
      <c r="N264" s="13">
        <v>5.1799999999999999E-2</v>
      </c>
      <c r="O264" s="23">
        <v>397000</v>
      </c>
      <c r="P264" s="25">
        <v>101.2</v>
      </c>
      <c r="Q264" s="23">
        <v>6.60433</v>
      </c>
      <c r="R264" s="23">
        <v>408.36833000000001</v>
      </c>
      <c r="S264" s="13">
        <v>1.3233333330000001E-3</v>
      </c>
      <c r="T264" s="13">
        <f t="shared" si="9"/>
        <v>1.8533323963889882E-4</v>
      </c>
      <c r="U264" s="64">
        <f>+R264/'סכום נכסי הקרן'!$C$42</f>
        <v>5.44364828853419E-5</v>
      </c>
    </row>
    <row r="265" spans="2:21" ht="13.5" thickBot="1" x14ac:dyDescent="0.25">
      <c r="B265" s="60" t="s">
        <v>777</v>
      </c>
      <c r="C265" s="14" t="s">
        <v>778</v>
      </c>
      <c r="D265" s="14" t="s">
        <v>160</v>
      </c>
      <c r="E265" s="14" t="s">
        <v>235</v>
      </c>
      <c r="F265" s="21">
        <v>1665</v>
      </c>
      <c r="G265" s="14" t="s">
        <v>344</v>
      </c>
      <c r="H265" s="14" t="s">
        <v>439</v>
      </c>
      <c r="I265" s="14" t="s">
        <v>96</v>
      </c>
      <c r="J265" s="56" t="s">
        <v>2562</v>
      </c>
      <c r="K265" s="23">
        <v>3.87</v>
      </c>
      <c r="L265" s="14" t="s">
        <v>49</v>
      </c>
      <c r="M265" s="13">
        <v>4.4999999999999998E-2</v>
      </c>
      <c r="N265" s="13">
        <v>6.59E-2</v>
      </c>
      <c r="O265" s="23">
        <v>9332830.2899999991</v>
      </c>
      <c r="P265" s="25">
        <v>93.55</v>
      </c>
      <c r="Q265" s="23">
        <v>0</v>
      </c>
      <c r="R265" s="23">
        <v>8730.8627400000005</v>
      </c>
      <c r="S265" s="13">
        <v>1.1355860924E-2</v>
      </c>
      <c r="T265" s="13">
        <f t="shared" si="9"/>
        <v>3.9624009933550749E-3</v>
      </c>
      <c r="U265" s="64">
        <f>+R265/'סכום נכסי הקרן'!$C$42</f>
        <v>1.1638450516480534E-3</v>
      </c>
    </row>
    <row r="266" spans="2:21" ht="13.5" thickBot="1" x14ac:dyDescent="0.25">
      <c r="B266" s="60" t="s">
        <v>779</v>
      </c>
      <c r="C266" s="14" t="s">
        <v>780</v>
      </c>
      <c r="D266" s="14" t="s">
        <v>160</v>
      </c>
      <c r="E266" s="14" t="s">
        <v>235</v>
      </c>
      <c r="F266" s="21">
        <v>1665</v>
      </c>
      <c r="G266" s="14" t="s">
        <v>344</v>
      </c>
      <c r="H266" s="14" t="s">
        <v>439</v>
      </c>
      <c r="I266" s="14" t="s">
        <v>96</v>
      </c>
      <c r="J266" s="56" t="s">
        <v>2562</v>
      </c>
      <c r="K266" s="23">
        <v>1.1200000000000001</v>
      </c>
      <c r="L266" s="14" t="s">
        <v>49</v>
      </c>
      <c r="M266" s="13">
        <v>5.8000000000000003E-2</v>
      </c>
      <c r="N266" s="13">
        <v>5.5599999999999997E-2</v>
      </c>
      <c r="O266" s="23">
        <v>219434.93</v>
      </c>
      <c r="P266" s="25">
        <v>100.85</v>
      </c>
      <c r="Q266" s="23">
        <v>0</v>
      </c>
      <c r="R266" s="23">
        <v>221.30013</v>
      </c>
      <c r="S266" s="13">
        <v>9.3732890100000005E-4</v>
      </c>
      <c r="T266" s="13">
        <f t="shared" si="9"/>
        <v>1.0043450241454685E-4</v>
      </c>
      <c r="U266" s="64">
        <f>+R266/'סכום נכסי הקרן'!$C$42</f>
        <v>2.9499840840422019E-5</v>
      </c>
    </row>
    <row r="267" spans="2:21" ht="13.5" thickBot="1" x14ac:dyDescent="0.25">
      <c r="B267" s="60" t="s">
        <v>781</v>
      </c>
      <c r="C267" s="14" t="s">
        <v>782</v>
      </c>
      <c r="D267" s="14" t="s">
        <v>160</v>
      </c>
      <c r="E267" s="14" t="s">
        <v>235</v>
      </c>
      <c r="F267" s="21">
        <v>256</v>
      </c>
      <c r="G267" s="14" t="s">
        <v>774</v>
      </c>
      <c r="H267" s="14" t="s">
        <v>439</v>
      </c>
      <c r="I267" s="14" t="s">
        <v>96</v>
      </c>
      <c r="J267" s="56" t="s">
        <v>2562</v>
      </c>
      <c r="K267" s="23">
        <v>2.06</v>
      </c>
      <c r="L267" s="14" t="s">
        <v>49</v>
      </c>
      <c r="M267" s="13">
        <v>2.29E-2</v>
      </c>
      <c r="N267" s="13">
        <v>4.2599999999999999E-2</v>
      </c>
      <c r="O267" s="23">
        <v>6536410.5999999996</v>
      </c>
      <c r="P267" s="25">
        <v>96.33</v>
      </c>
      <c r="Q267" s="23">
        <v>0</v>
      </c>
      <c r="R267" s="23">
        <v>6296.5243300000002</v>
      </c>
      <c r="S267" s="13">
        <v>1.5854918656999999E-2</v>
      </c>
      <c r="T267" s="13">
        <f t="shared" si="9"/>
        <v>2.8576046838501086E-3</v>
      </c>
      <c r="U267" s="64">
        <f>+R267/'סכום נכסי הקרן'!$C$42</f>
        <v>8.3934187288025957E-4</v>
      </c>
    </row>
    <row r="268" spans="2:21" ht="13.5" thickBot="1" x14ac:dyDescent="0.25">
      <c r="B268" s="60" t="s">
        <v>783</v>
      </c>
      <c r="C268" s="14" t="s">
        <v>784</v>
      </c>
      <c r="D268" s="14" t="s">
        <v>160</v>
      </c>
      <c r="E268" s="14" t="s">
        <v>235</v>
      </c>
      <c r="F268" s="21">
        <v>256</v>
      </c>
      <c r="G268" s="14" t="s">
        <v>774</v>
      </c>
      <c r="H268" s="14" t="s">
        <v>439</v>
      </c>
      <c r="I268" s="14" t="s">
        <v>96</v>
      </c>
      <c r="J268" s="56" t="s">
        <v>2562</v>
      </c>
      <c r="K268" s="23">
        <v>0.5</v>
      </c>
      <c r="L268" s="14" t="s">
        <v>49</v>
      </c>
      <c r="M268" s="13">
        <v>2.8000000000000001E-2</v>
      </c>
      <c r="N268" s="13">
        <v>4.8899999999999999E-2</v>
      </c>
      <c r="O268" s="23">
        <v>350456.75</v>
      </c>
      <c r="P268" s="26">
        <v>99</v>
      </c>
      <c r="Q268" s="23">
        <v>4.90639</v>
      </c>
      <c r="R268" s="23">
        <v>351.85856999999999</v>
      </c>
      <c r="S268" s="13">
        <v>1.0243957285000001E-2</v>
      </c>
      <c r="T268" s="13">
        <f t="shared" si="9"/>
        <v>1.5968693917280572E-4</v>
      </c>
      <c r="U268" s="64">
        <f>+R268/'סכום נכסי הקרן'!$C$42</f>
        <v>4.6903595643339612E-5</v>
      </c>
    </row>
    <row r="269" spans="2:21" ht="13.5" thickBot="1" x14ac:dyDescent="0.25">
      <c r="B269" s="60" t="s">
        <v>785</v>
      </c>
      <c r="C269" s="14" t="s">
        <v>786</v>
      </c>
      <c r="D269" s="14" t="s">
        <v>160</v>
      </c>
      <c r="E269" s="14" t="s">
        <v>235</v>
      </c>
      <c r="F269" s="21">
        <v>1527</v>
      </c>
      <c r="G269" s="14" t="s">
        <v>373</v>
      </c>
      <c r="H269" s="14" t="s">
        <v>478</v>
      </c>
      <c r="I269" s="14" t="s">
        <v>280</v>
      </c>
      <c r="J269" s="56" t="s">
        <v>2562</v>
      </c>
      <c r="K269" s="23">
        <v>1.53</v>
      </c>
      <c r="L269" s="14" t="s">
        <v>49</v>
      </c>
      <c r="M269" s="13">
        <v>3.61E-2</v>
      </c>
      <c r="N269" s="13">
        <v>4.41E-2</v>
      </c>
      <c r="O269" s="23">
        <v>49200</v>
      </c>
      <c r="P269" s="25">
        <v>100.37</v>
      </c>
      <c r="Q269" s="23">
        <v>0</v>
      </c>
      <c r="R269" s="23">
        <v>49.382040000000003</v>
      </c>
      <c r="S269" s="13">
        <v>6.4104234527687304E-5</v>
      </c>
      <c r="T269" s="13">
        <f t="shared" si="9"/>
        <v>2.2411467248642148E-5</v>
      </c>
      <c r="U269" s="64">
        <f>+R269/'סכום נכסי הקרן'!$C$42</f>
        <v>6.582744982460489E-6</v>
      </c>
    </row>
    <row r="270" spans="2:21" ht="13.5" thickBot="1" x14ac:dyDescent="0.25">
      <c r="B270" s="60" t="s">
        <v>787</v>
      </c>
      <c r="C270" s="14" t="s">
        <v>788</v>
      </c>
      <c r="D270" s="14" t="s">
        <v>160</v>
      </c>
      <c r="E270" s="14" t="s">
        <v>235</v>
      </c>
      <c r="F270" s="21">
        <v>1527</v>
      </c>
      <c r="G270" s="14" t="s">
        <v>373</v>
      </c>
      <c r="H270" s="14" t="s">
        <v>478</v>
      </c>
      <c r="I270" s="14" t="s">
        <v>280</v>
      </c>
      <c r="J270" s="56" t="s">
        <v>2562</v>
      </c>
      <c r="K270" s="23">
        <v>5.63</v>
      </c>
      <c r="L270" s="14" t="s">
        <v>49</v>
      </c>
      <c r="M270" s="13">
        <v>4.6899999999999997E-2</v>
      </c>
      <c r="N270" s="13">
        <v>4.99E-2</v>
      </c>
      <c r="O270" s="23">
        <v>3237000</v>
      </c>
      <c r="P270" s="25">
        <v>98.93</v>
      </c>
      <c r="Q270" s="23">
        <v>0</v>
      </c>
      <c r="R270" s="23">
        <v>3202.3640999999998</v>
      </c>
      <c r="S270" s="13">
        <v>6.4739999999999997E-3</v>
      </c>
      <c r="T270" s="13">
        <f t="shared" si="9"/>
        <v>1.4533558788858737E-3</v>
      </c>
      <c r="U270" s="64">
        <f>+R270/'סכום נכסי הקרן'!$C$42</f>
        <v>4.2688285480483587E-4</v>
      </c>
    </row>
    <row r="271" spans="2:21" ht="13.5" thickBot="1" x14ac:dyDescent="0.25">
      <c r="B271" s="60" t="s">
        <v>789</v>
      </c>
      <c r="C271" s="14" t="s">
        <v>790</v>
      </c>
      <c r="D271" s="14" t="s">
        <v>160</v>
      </c>
      <c r="E271" s="14" t="s">
        <v>235</v>
      </c>
      <c r="F271" s="21">
        <v>1527</v>
      </c>
      <c r="G271" s="14" t="s">
        <v>373</v>
      </c>
      <c r="H271" s="14" t="s">
        <v>478</v>
      </c>
      <c r="I271" s="14" t="s">
        <v>280</v>
      </c>
      <c r="J271" s="56" t="s">
        <v>2562</v>
      </c>
      <c r="K271" s="23">
        <v>4.97</v>
      </c>
      <c r="L271" s="14" t="s">
        <v>49</v>
      </c>
      <c r="M271" s="13">
        <v>2.6200000000000001E-2</v>
      </c>
      <c r="N271" s="13">
        <v>4.7100000000000003E-2</v>
      </c>
      <c r="O271" s="23">
        <v>2707959</v>
      </c>
      <c r="P271" s="25">
        <v>90.92</v>
      </c>
      <c r="Q271" s="23">
        <v>0</v>
      </c>
      <c r="R271" s="23">
        <v>2462.0763200000001</v>
      </c>
      <c r="S271" s="13">
        <v>2.0937379430000002E-3</v>
      </c>
      <c r="T271" s="13">
        <f t="shared" si="9"/>
        <v>1.1173848388875262E-3</v>
      </c>
      <c r="U271" s="64">
        <f>+R271/'סכום נכסי הקרן'!$C$42</f>
        <v>3.2820070904148119E-4</v>
      </c>
    </row>
    <row r="272" spans="2:21" ht="13.5" thickBot="1" x14ac:dyDescent="0.25">
      <c r="B272" s="60" t="s">
        <v>791</v>
      </c>
      <c r="C272" s="14" t="s">
        <v>792</v>
      </c>
      <c r="D272" s="14" t="s">
        <v>160</v>
      </c>
      <c r="E272" s="14" t="s">
        <v>235</v>
      </c>
      <c r="F272" s="21">
        <v>1527</v>
      </c>
      <c r="G272" s="14" t="s">
        <v>373</v>
      </c>
      <c r="H272" s="14" t="s">
        <v>478</v>
      </c>
      <c r="I272" s="14" t="s">
        <v>280</v>
      </c>
      <c r="J272" s="56" t="s">
        <v>2562</v>
      </c>
      <c r="K272" s="23">
        <v>4.16</v>
      </c>
      <c r="L272" s="14" t="s">
        <v>49</v>
      </c>
      <c r="M272" s="13">
        <v>6.5000000000000002E-2</v>
      </c>
      <c r="N272" s="13">
        <v>5.45E-2</v>
      </c>
      <c r="O272" s="23">
        <v>2596000</v>
      </c>
      <c r="P272" s="25">
        <v>105.99</v>
      </c>
      <c r="Q272" s="23">
        <v>0</v>
      </c>
      <c r="R272" s="23">
        <v>2751.5003999999999</v>
      </c>
      <c r="S272" s="13">
        <v>1.298E-2</v>
      </c>
      <c r="T272" s="13">
        <f t="shared" si="9"/>
        <v>1.2487366074634778E-3</v>
      </c>
      <c r="U272" s="64">
        <f>+R272/'סכום נכסי הקרן'!$C$42</f>
        <v>3.6678163665045078E-4</v>
      </c>
    </row>
    <row r="273" spans="2:21" ht="13.5" thickBot="1" x14ac:dyDescent="0.25">
      <c r="B273" s="60" t="s">
        <v>793</v>
      </c>
      <c r="C273" s="14" t="s">
        <v>794</v>
      </c>
      <c r="D273" s="14" t="s">
        <v>160</v>
      </c>
      <c r="E273" s="14" t="s">
        <v>235</v>
      </c>
      <c r="F273" s="21">
        <v>1662</v>
      </c>
      <c r="G273" s="14" t="s">
        <v>344</v>
      </c>
      <c r="H273" s="14" t="s">
        <v>439</v>
      </c>
      <c r="I273" s="14" t="s">
        <v>96</v>
      </c>
      <c r="J273" s="56" t="s">
        <v>2562</v>
      </c>
      <c r="K273" s="23">
        <v>0.99</v>
      </c>
      <c r="L273" s="14" t="s">
        <v>49</v>
      </c>
      <c r="M273" s="13">
        <v>3.9300000000000002E-2</v>
      </c>
      <c r="N273" s="13">
        <v>0.1255</v>
      </c>
      <c r="O273" s="23">
        <v>58188</v>
      </c>
      <c r="P273" s="25">
        <v>93.76</v>
      </c>
      <c r="Q273" s="23">
        <v>0</v>
      </c>
      <c r="R273" s="23">
        <v>54.557070000000003</v>
      </c>
      <c r="S273" s="13">
        <v>4.9969090663522001E-5</v>
      </c>
      <c r="T273" s="13">
        <f t="shared" si="9"/>
        <v>2.4760094712305869E-5</v>
      </c>
      <c r="U273" s="64">
        <f>+R273/'סכום נכסי הקרן'!$C$42</f>
        <v>7.2725889574478027E-6</v>
      </c>
    </row>
    <row r="274" spans="2:21" ht="13.5" thickBot="1" x14ac:dyDescent="0.25">
      <c r="B274" s="60" t="s">
        <v>795</v>
      </c>
      <c r="C274" s="14" t="s">
        <v>796</v>
      </c>
      <c r="D274" s="14" t="s">
        <v>160</v>
      </c>
      <c r="E274" s="14" t="s">
        <v>235</v>
      </c>
      <c r="F274" s="21">
        <v>1585</v>
      </c>
      <c r="G274" s="14" t="s">
        <v>467</v>
      </c>
      <c r="H274" s="14" t="s">
        <v>439</v>
      </c>
      <c r="I274" s="14" t="s">
        <v>96</v>
      </c>
      <c r="J274" s="56" t="s">
        <v>2562</v>
      </c>
      <c r="K274" s="23">
        <v>2.29</v>
      </c>
      <c r="L274" s="14" t="s">
        <v>49</v>
      </c>
      <c r="M274" s="13">
        <v>2.3E-2</v>
      </c>
      <c r="N274" s="13">
        <v>4.9500000000000002E-2</v>
      </c>
      <c r="O274" s="23">
        <v>5873870.9699999997</v>
      </c>
      <c r="P274" s="25">
        <v>95.03</v>
      </c>
      <c r="Q274" s="23">
        <v>0</v>
      </c>
      <c r="R274" s="23">
        <v>5581.9395800000002</v>
      </c>
      <c r="S274" s="13">
        <v>6.9959359070000003E-3</v>
      </c>
      <c r="T274" s="13">
        <f t="shared" si="9"/>
        <v>2.5332986665003976E-3</v>
      </c>
      <c r="U274" s="64">
        <f>+R274/'סכום נכסי הקרן'!$C$42</f>
        <v>7.4408600298089367E-4</v>
      </c>
    </row>
    <row r="275" spans="2:21" ht="13.5" thickBot="1" x14ac:dyDescent="0.25">
      <c r="B275" s="60" t="s">
        <v>797</v>
      </c>
      <c r="C275" s="14" t="s">
        <v>798</v>
      </c>
      <c r="D275" s="14" t="s">
        <v>160</v>
      </c>
      <c r="E275" s="14" t="s">
        <v>235</v>
      </c>
      <c r="F275" s="21">
        <v>1585</v>
      </c>
      <c r="G275" s="14" t="s">
        <v>467</v>
      </c>
      <c r="H275" s="14" t="s">
        <v>439</v>
      </c>
      <c r="I275" s="14" t="s">
        <v>96</v>
      </c>
      <c r="J275" s="56" t="s">
        <v>2562</v>
      </c>
      <c r="K275" s="23">
        <v>2.37</v>
      </c>
      <c r="L275" s="14" t="s">
        <v>49</v>
      </c>
      <c r="M275" s="13">
        <v>2.1499999999999998E-2</v>
      </c>
      <c r="N275" s="13">
        <v>5.1799999999999999E-2</v>
      </c>
      <c r="O275" s="23">
        <v>4414459.7699999996</v>
      </c>
      <c r="P275" s="25">
        <v>93.26</v>
      </c>
      <c r="Q275" s="23">
        <v>38.582129999999999</v>
      </c>
      <c r="R275" s="23">
        <v>4155.50731</v>
      </c>
      <c r="S275" s="13">
        <v>4.2838077000000004E-3</v>
      </c>
      <c r="T275" s="13">
        <f t="shared" si="9"/>
        <v>1.8859288919525806E-3</v>
      </c>
      <c r="U275" s="64">
        <f>+R275/'סכום נכסי הקרן'!$C$42</f>
        <v>5.5393914254008914E-4</v>
      </c>
    </row>
    <row r="276" spans="2:21" ht="13.5" thickBot="1" x14ac:dyDescent="0.25">
      <c r="B276" s="60" t="s">
        <v>799</v>
      </c>
      <c r="C276" s="14" t="s">
        <v>800</v>
      </c>
      <c r="D276" s="14" t="s">
        <v>160</v>
      </c>
      <c r="E276" s="14" t="s">
        <v>235</v>
      </c>
      <c r="F276" s="21">
        <v>1382</v>
      </c>
      <c r="G276" s="14" t="s">
        <v>299</v>
      </c>
      <c r="H276" s="14" t="s">
        <v>501</v>
      </c>
      <c r="I276" s="14" t="s">
        <v>96</v>
      </c>
      <c r="J276" s="56" t="s">
        <v>2562</v>
      </c>
      <c r="K276" s="23">
        <v>2.17</v>
      </c>
      <c r="L276" s="14" t="s">
        <v>49</v>
      </c>
      <c r="M276" s="13">
        <v>5.7000000000000002E-2</v>
      </c>
      <c r="N276" s="13">
        <v>5.6500000000000002E-2</v>
      </c>
      <c r="O276" s="23">
        <v>3223184.21</v>
      </c>
      <c r="P276" s="25">
        <v>100.54</v>
      </c>
      <c r="Q276" s="23">
        <v>0</v>
      </c>
      <c r="R276" s="23">
        <v>3240.5893999999998</v>
      </c>
      <c r="S276" s="13">
        <v>5.7620315260000004E-3</v>
      </c>
      <c r="T276" s="13">
        <f t="shared" ref="T276:T339" si="10">+R276/$R$11</f>
        <v>1.4707039888266441E-3</v>
      </c>
      <c r="U276" s="64">
        <f>+R276/'סכום נכסי הקרן'!$C$42</f>
        <v>4.3197837944857371E-4</v>
      </c>
    </row>
    <row r="277" spans="2:21" ht="13.5" thickBot="1" x14ac:dyDescent="0.25">
      <c r="B277" s="60" t="s">
        <v>801</v>
      </c>
      <c r="C277" s="14" t="s">
        <v>802</v>
      </c>
      <c r="D277" s="14" t="s">
        <v>160</v>
      </c>
      <c r="E277" s="14" t="s">
        <v>235</v>
      </c>
      <c r="F277" s="21">
        <v>1636</v>
      </c>
      <c r="G277" s="14" t="s">
        <v>299</v>
      </c>
      <c r="H277" s="14" t="s">
        <v>501</v>
      </c>
      <c r="I277" s="14" t="s">
        <v>96</v>
      </c>
      <c r="J277" s="56" t="s">
        <v>2562</v>
      </c>
      <c r="K277" s="23">
        <v>1.93</v>
      </c>
      <c r="L277" s="14" t="s">
        <v>49</v>
      </c>
      <c r="M277" s="13">
        <v>2.8000000000000001E-2</v>
      </c>
      <c r="N277" s="13">
        <v>5.4399999999999997E-2</v>
      </c>
      <c r="O277" s="23">
        <v>1274255.69</v>
      </c>
      <c r="P277" s="25">
        <v>95.26</v>
      </c>
      <c r="Q277" s="23">
        <v>0</v>
      </c>
      <c r="R277" s="23">
        <v>1213.8559700000001</v>
      </c>
      <c r="S277" s="13">
        <v>4.8894344470000002E-3</v>
      </c>
      <c r="T277" s="13">
        <f t="shared" si="10"/>
        <v>5.5089448139898113E-4</v>
      </c>
      <c r="U277" s="64">
        <f>+R277/'סכום נכסי הקרן'!$C$42</f>
        <v>1.6180992717083396E-4</v>
      </c>
    </row>
    <row r="278" spans="2:21" ht="13.5" thickBot="1" x14ac:dyDescent="0.25">
      <c r="B278" s="60" t="s">
        <v>803</v>
      </c>
      <c r="C278" s="14" t="s">
        <v>804</v>
      </c>
      <c r="D278" s="14" t="s">
        <v>160</v>
      </c>
      <c r="E278" s="14" t="s">
        <v>235</v>
      </c>
      <c r="F278" s="21">
        <v>1636</v>
      </c>
      <c r="G278" s="14" t="s">
        <v>299</v>
      </c>
      <c r="H278" s="14" t="s">
        <v>501</v>
      </c>
      <c r="I278" s="14" t="s">
        <v>96</v>
      </c>
      <c r="J278" s="56" t="s">
        <v>2562</v>
      </c>
      <c r="K278" s="23">
        <v>3.19</v>
      </c>
      <c r="L278" s="14" t="s">
        <v>49</v>
      </c>
      <c r="M278" s="13">
        <v>5.6500000000000002E-2</v>
      </c>
      <c r="N278" s="13">
        <v>6.0199999999999997E-2</v>
      </c>
      <c r="O278" s="23">
        <v>4086823.6</v>
      </c>
      <c r="P278" s="25">
        <v>100.53</v>
      </c>
      <c r="Q278" s="23">
        <v>0</v>
      </c>
      <c r="R278" s="23">
        <v>4108.4837699999998</v>
      </c>
      <c r="S278" s="13">
        <v>9.6783980759999992E-3</v>
      </c>
      <c r="T278" s="13">
        <f t="shared" si="10"/>
        <v>1.8645878026289071E-3</v>
      </c>
      <c r="U278" s="64">
        <f>+R278/'סכום נכסי הקרן'!$C$42</f>
        <v>5.4767079129351183E-4</v>
      </c>
    </row>
    <row r="279" spans="2:21" ht="13.5" thickBot="1" x14ac:dyDescent="0.25">
      <c r="B279" s="60" t="s">
        <v>805</v>
      </c>
      <c r="C279" s="14" t="s">
        <v>806</v>
      </c>
      <c r="D279" s="14" t="s">
        <v>160</v>
      </c>
      <c r="E279" s="14" t="s">
        <v>235</v>
      </c>
      <c r="F279" s="21">
        <v>2063</v>
      </c>
      <c r="G279" s="14" t="s">
        <v>516</v>
      </c>
      <c r="H279" s="14" t="s">
        <v>501</v>
      </c>
      <c r="I279" s="14" t="s">
        <v>96</v>
      </c>
      <c r="J279" s="56" t="s">
        <v>2562</v>
      </c>
      <c r="K279" s="23">
        <v>1.48</v>
      </c>
      <c r="L279" s="14" t="s">
        <v>49</v>
      </c>
      <c r="M279" s="13">
        <v>3.9E-2</v>
      </c>
      <c r="N279" s="13">
        <v>5.2299999999999999E-2</v>
      </c>
      <c r="O279" s="23">
        <v>705000</v>
      </c>
      <c r="P279" s="25">
        <v>99.15</v>
      </c>
      <c r="Q279" s="23">
        <v>0</v>
      </c>
      <c r="R279" s="23">
        <v>699.00750000000005</v>
      </c>
      <c r="S279" s="13">
        <v>7.3379388799999997E-4</v>
      </c>
      <c r="T279" s="13">
        <f t="shared" si="10"/>
        <v>3.1723646274648082E-4</v>
      </c>
      <c r="U279" s="64">
        <f>+R279/'סכום נכסי הקרן'!$C$42</f>
        <v>9.3179384920656381E-5</v>
      </c>
    </row>
    <row r="280" spans="2:21" ht="13.5" thickBot="1" x14ac:dyDescent="0.25">
      <c r="B280" s="60" t="s">
        <v>807</v>
      </c>
      <c r="C280" s="14" t="s">
        <v>808</v>
      </c>
      <c r="D280" s="14" t="s">
        <v>160</v>
      </c>
      <c r="E280" s="14" t="s">
        <v>235</v>
      </c>
      <c r="F280" s="21">
        <v>739</v>
      </c>
      <c r="G280" s="14" t="s">
        <v>516</v>
      </c>
      <c r="H280" s="14" t="s">
        <v>501</v>
      </c>
      <c r="I280" s="14" t="s">
        <v>96</v>
      </c>
      <c r="J280" s="56" t="s">
        <v>2562</v>
      </c>
      <c r="K280" s="23">
        <v>3.14</v>
      </c>
      <c r="L280" s="14" t="s">
        <v>49</v>
      </c>
      <c r="M280" s="13">
        <v>0.04</v>
      </c>
      <c r="N280" s="13">
        <v>4.7399999999999998E-2</v>
      </c>
      <c r="O280" s="23">
        <v>320000</v>
      </c>
      <c r="P280" s="25">
        <v>99.77</v>
      </c>
      <c r="Q280" s="23">
        <v>0</v>
      </c>
      <c r="R280" s="23">
        <v>319.26400000000001</v>
      </c>
      <c r="S280" s="13">
        <v>4.1329628400000001E-4</v>
      </c>
      <c r="T280" s="13">
        <f t="shared" si="10"/>
        <v>1.4489427086589548E-4</v>
      </c>
      <c r="U280" s="64">
        <f>+R280/'סכום נכסי הקרן'!$C$42</f>
        <v>4.2558660883192865E-5</v>
      </c>
    </row>
    <row r="281" spans="2:21" ht="13.5" thickBot="1" x14ac:dyDescent="0.25">
      <c r="B281" s="60" t="s">
        <v>809</v>
      </c>
      <c r="C281" s="14" t="s">
        <v>810</v>
      </c>
      <c r="D281" s="14" t="s">
        <v>160</v>
      </c>
      <c r="E281" s="14" t="s">
        <v>235</v>
      </c>
      <c r="F281" s="21">
        <v>1761</v>
      </c>
      <c r="G281" s="14" t="s">
        <v>523</v>
      </c>
      <c r="H281" s="14" t="s">
        <v>501</v>
      </c>
      <c r="I281" s="14" t="s">
        <v>96</v>
      </c>
      <c r="J281" s="56" t="s">
        <v>2562</v>
      </c>
      <c r="K281" s="23">
        <v>1.42</v>
      </c>
      <c r="L281" s="14" t="s">
        <v>49</v>
      </c>
      <c r="M281" s="13">
        <v>4.7500000000000001E-2</v>
      </c>
      <c r="N281" s="13">
        <v>6.93E-2</v>
      </c>
      <c r="O281" s="23">
        <v>6467000.0099999998</v>
      </c>
      <c r="P281" s="25">
        <v>98.47</v>
      </c>
      <c r="Q281" s="23">
        <v>0</v>
      </c>
      <c r="R281" s="23">
        <v>6368.0549099999998</v>
      </c>
      <c r="S281" s="13">
        <v>7.807452401E-3</v>
      </c>
      <c r="T281" s="13">
        <f t="shared" si="10"/>
        <v>2.8900680096047024E-3</v>
      </c>
      <c r="U281" s="64">
        <f>+R281/'סכום נכסי הקרן'!$C$42</f>
        <v>8.4887707164052711E-4</v>
      </c>
    </row>
    <row r="282" spans="2:21" ht="13.5" thickBot="1" x14ac:dyDescent="0.25">
      <c r="B282" s="60" t="s">
        <v>811</v>
      </c>
      <c r="C282" s="14" t="s">
        <v>812</v>
      </c>
      <c r="D282" s="14" t="s">
        <v>160</v>
      </c>
      <c r="E282" s="14" t="s">
        <v>235</v>
      </c>
      <c r="F282" s="21">
        <v>259</v>
      </c>
      <c r="G282" s="14" t="s">
        <v>310</v>
      </c>
      <c r="H282" s="14" t="s">
        <v>501</v>
      </c>
      <c r="I282" s="14" t="s">
        <v>96</v>
      </c>
      <c r="J282" s="56" t="s">
        <v>2562</v>
      </c>
      <c r="K282" s="23">
        <v>0.5</v>
      </c>
      <c r="L282" s="14" t="s">
        <v>49</v>
      </c>
      <c r="M282" s="13">
        <v>5.8999999999999997E-2</v>
      </c>
      <c r="N282" s="13">
        <v>5.0799999999999998E-2</v>
      </c>
      <c r="O282" s="23">
        <v>850000</v>
      </c>
      <c r="P282" s="25">
        <v>100.45</v>
      </c>
      <c r="Q282" s="23">
        <v>0</v>
      </c>
      <c r="R282" s="23">
        <v>853.82500000000005</v>
      </c>
      <c r="S282" s="13">
        <v>3.230382647E-3</v>
      </c>
      <c r="T282" s="13">
        <f t="shared" si="10"/>
        <v>3.8749859308306986E-4</v>
      </c>
      <c r="U282" s="64">
        <f>+R282/'סכום נכסי הקרן'!$C$42</f>
        <v>1.1381693090543296E-4</v>
      </c>
    </row>
    <row r="283" spans="2:21" ht="13.5" thickBot="1" x14ac:dyDescent="0.25">
      <c r="B283" s="60" t="s">
        <v>813</v>
      </c>
      <c r="C283" s="14" t="s">
        <v>814</v>
      </c>
      <c r="D283" s="14" t="s">
        <v>160</v>
      </c>
      <c r="E283" s="14" t="s">
        <v>235</v>
      </c>
      <c r="F283" s="21">
        <v>259</v>
      </c>
      <c r="G283" s="14" t="s">
        <v>310</v>
      </c>
      <c r="H283" s="14" t="s">
        <v>501</v>
      </c>
      <c r="I283" s="14" t="s">
        <v>96</v>
      </c>
      <c r="J283" s="56" t="s">
        <v>2562</v>
      </c>
      <c r="K283" s="23">
        <v>3.77</v>
      </c>
      <c r="L283" s="14" t="s">
        <v>49</v>
      </c>
      <c r="M283" s="13">
        <v>0.05</v>
      </c>
      <c r="N283" s="13">
        <v>5.4300000000000001E-2</v>
      </c>
      <c r="O283" s="23">
        <v>3905671.49</v>
      </c>
      <c r="P283" s="25">
        <v>100.01</v>
      </c>
      <c r="Q283" s="23">
        <v>0</v>
      </c>
      <c r="R283" s="23">
        <v>3906.0620600000002</v>
      </c>
      <c r="S283" s="13">
        <v>3.7738735300000001E-3</v>
      </c>
      <c r="T283" s="13">
        <f t="shared" si="10"/>
        <v>1.772721052610497E-3</v>
      </c>
      <c r="U283" s="64">
        <f>+R283/'סכום נכסי הקרן'!$C$42</f>
        <v>5.206874893512759E-4</v>
      </c>
    </row>
    <row r="284" spans="2:21" ht="13.5" thickBot="1" x14ac:dyDescent="0.25">
      <c r="B284" s="60" t="s">
        <v>815</v>
      </c>
      <c r="C284" s="14" t="s">
        <v>816</v>
      </c>
      <c r="D284" s="14" t="s">
        <v>160</v>
      </c>
      <c r="E284" s="14" t="s">
        <v>235</v>
      </c>
      <c r="F284" s="21">
        <v>1772</v>
      </c>
      <c r="G284" s="14" t="s">
        <v>344</v>
      </c>
      <c r="H284" s="14" t="s">
        <v>501</v>
      </c>
      <c r="I284" s="14" t="s">
        <v>96</v>
      </c>
      <c r="J284" s="56" t="s">
        <v>2562</v>
      </c>
      <c r="K284" s="23">
        <v>2.34</v>
      </c>
      <c r="L284" s="14" t="s">
        <v>49</v>
      </c>
      <c r="M284" s="13">
        <v>4.3499999999999997E-2</v>
      </c>
      <c r="N284" s="13">
        <v>6.7400000000000002E-2</v>
      </c>
      <c r="O284" s="23">
        <v>6142402</v>
      </c>
      <c r="P284" s="25">
        <v>96.61</v>
      </c>
      <c r="Q284" s="23">
        <v>0</v>
      </c>
      <c r="R284" s="23">
        <v>5934.1745700000001</v>
      </c>
      <c r="S284" s="13">
        <v>1.2664746391000001E-2</v>
      </c>
      <c r="T284" s="13">
        <f t="shared" si="10"/>
        <v>2.6931564395330791E-3</v>
      </c>
      <c r="U284" s="64">
        <f>+R284/'סכום נכסי הקרן'!$C$42</f>
        <v>7.9103977631770836E-4</v>
      </c>
    </row>
    <row r="285" spans="2:21" ht="13.5" thickBot="1" x14ac:dyDescent="0.25">
      <c r="B285" s="60" t="s">
        <v>817</v>
      </c>
      <c r="C285" s="14" t="s">
        <v>818</v>
      </c>
      <c r="D285" s="14" t="s">
        <v>160</v>
      </c>
      <c r="E285" s="14" t="s">
        <v>235</v>
      </c>
      <c r="F285" s="21">
        <v>576</v>
      </c>
      <c r="G285" s="14" t="s">
        <v>516</v>
      </c>
      <c r="H285" s="14" t="s">
        <v>501</v>
      </c>
      <c r="I285" s="14" t="s">
        <v>96</v>
      </c>
      <c r="J285" s="56" t="s">
        <v>2562</v>
      </c>
      <c r="K285" s="23">
        <v>1.72</v>
      </c>
      <c r="L285" s="14" t="s">
        <v>49</v>
      </c>
      <c r="M285" s="13">
        <v>3.5999999999999997E-2</v>
      </c>
      <c r="N285" s="13">
        <v>4.6899999999999997E-2</v>
      </c>
      <c r="O285" s="23">
        <v>33041.120000000003</v>
      </c>
      <c r="P285" s="25">
        <v>99.16</v>
      </c>
      <c r="Q285" s="23">
        <v>0</v>
      </c>
      <c r="R285" s="23">
        <v>32.763570000000001</v>
      </c>
      <c r="S285" s="13">
        <v>1.08526158E-4</v>
      </c>
      <c r="T285" s="13">
        <f t="shared" si="10"/>
        <v>1.4869367000707025E-5</v>
      </c>
      <c r="U285" s="64">
        <f>+R285/'סכום נכסי הקרן'!$C$42</f>
        <v>4.3674628675727656E-6</v>
      </c>
    </row>
    <row r="286" spans="2:21" ht="13.5" thickBot="1" x14ac:dyDescent="0.25">
      <c r="B286" s="60" t="s">
        <v>819</v>
      </c>
      <c r="C286" s="14" t="s">
        <v>820</v>
      </c>
      <c r="D286" s="14" t="s">
        <v>160</v>
      </c>
      <c r="E286" s="14" t="s">
        <v>235</v>
      </c>
      <c r="F286" s="21">
        <v>576</v>
      </c>
      <c r="G286" s="14" t="s">
        <v>516</v>
      </c>
      <c r="H286" s="14" t="s">
        <v>501</v>
      </c>
      <c r="I286" s="14" t="s">
        <v>96</v>
      </c>
      <c r="J286" s="56" t="s">
        <v>2562</v>
      </c>
      <c r="K286" s="23">
        <v>2.89</v>
      </c>
      <c r="L286" s="14" t="s">
        <v>49</v>
      </c>
      <c r="M286" s="13">
        <v>2.1999999999999999E-2</v>
      </c>
      <c r="N286" s="13">
        <v>4.7E-2</v>
      </c>
      <c r="O286" s="23">
        <v>1819652.53</v>
      </c>
      <c r="P286" s="25">
        <v>93.24</v>
      </c>
      <c r="Q286" s="23">
        <v>0</v>
      </c>
      <c r="R286" s="23">
        <v>1696.64402</v>
      </c>
      <c r="S286" s="13">
        <v>1.5740938840000001E-3</v>
      </c>
      <c r="T286" s="13">
        <f t="shared" si="10"/>
        <v>7.7000224953919572E-4</v>
      </c>
      <c r="U286" s="64">
        <f>+R286/'סכום נכסי הקרן'!$C$42</f>
        <v>2.2616673814359619E-4</v>
      </c>
    </row>
    <row r="287" spans="2:21" ht="13.5" thickBot="1" x14ac:dyDescent="0.25">
      <c r="B287" s="60" t="s">
        <v>821</v>
      </c>
      <c r="C287" s="14" t="s">
        <v>822</v>
      </c>
      <c r="D287" s="14" t="s">
        <v>160</v>
      </c>
      <c r="E287" s="14" t="s">
        <v>235</v>
      </c>
      <c r="F287" s="21">
        <v>573</v>
      </c>
      <c r="G287" s="14" t="s">
        <v>497</v>
      </c>
      <c r="H287" s="14" t="s">
        <v>501</v>
      </c>
      <c r="I287" s="14" t="s">
        <v>96</v>
      </c>
      <c r="J287" s="56" t="s">
        <v>2562</v>
      </c>
      <c r="K287" s="23">
        <v>3.57</v>
      </c>
      <c r="L287" s="14" t="s">
        <v>49</v>
      </c>
      <c r="M287" s="13">
        <v>0.05</v>
      </c>
      <c r="N287" s="13">
        <v>5.3999999999999999E-2</v>
      </c>
      <c r="O287" s="23">
        <v>6000000</v>
      </c>
      <c r="P287" s="25">
        <v>98.87</v>
      </c>
      <c r="Q287" s="23">
        <v>0</v>
      </c>
      <c r="R287" s="23">
        <v>5932.2</v>
      </c>
      <c r="S287" s="13">
        <v>2.0316256391000001E-2</v>
      </c>
      <c r="T287" s="13">
        <f t="shared" si="10"/>
        <v>2.6922603037945561E-3</v>
      </c>
      <c r="U287" s="64">
        <f>+R287/'סכום נכסי הקרן'!$C$42</f>
        <v>7.9077656137640541E-4</v>
      </c>
    </row>
    <row r="288" spans="2:21" ht="13.5" thickBot="1" x14ac:dyDescent="0.25">
      <c r="B288" s="60" t="s">
        <v>823</v>
      </c>
      <c r="C288" s="14" t="s">
        <v>824</v>
      </c>
      <c r="D288" s="14" t="s">
        <v>160</v>
      </c>
      <c r="E288" s="14" t="s">
        <v>235</v>
      </c>
      <c r="F288" s="21">
        <v>1630</v>
      </c>
      <c r="G288" s="14" t="s">
        <v>344</v>
      </c>
      <c r="H288" s="14" t="s">
        <v>501</v>
      </c>
      <c r="I288" s="14" t="s">
        <v>96</v>
      </c>
      <c r="J288" s="56" t="s">
        <v>2562</v>
      </c>
      <c r="K288" s="23">
        <v>1.86</v>
      </c>
      <c r="L288" s="14" t="s">
        <v>49</v>
      </c>
      <c r="M288" s="13">
        <v>3.95E-2</v>
      </c>
      <c r="N288" s="13">
        <v>6.13E-2</v>
      </c>
      <c r="O288" s="23">
        <v>130000</v>
      </c>
      <c r="P288" s="25">
        <v>96.6</v>
      </c>
      <c r="Q288" s="23">
        <v>0</v>
      </c>
      <c r="R288" s="23">
        <v>125.58</v>
      </c>
      <c r="S288" s="13">
        <v>4.1415856200000001E-4</v>
      </c>
      <c r="T288" s="13">
        <f t="shared" si="10"/>
        <v>5.6993029390533086E-5</v>
      </c>
      <c r="U288" s="64">
        <f>+R288/'סכום נכסי הקרן'!$C$42</f>
        <v>1.6740116748870404E-5</v>
      </c>
    </row>
    <row r="289" spans="2:21" ht="13.5" thickBot="1" x14ac:dyDescent="0.25">
      <c r="B289" s="60" t="s">
        <v>825</v>
      </c>
      <c r="C289" s="14" t="s">
        <v>826</v>
      </c>
      <c r="D289" s="14" t="s">
        <v>160</v>
      </c>
      <c r="E289" s="14" t="s">
        <v>235</v>
      </c>
      <c r="F289" s="21">
        <v>1597</v>
      </c>
      <c r="G289" s="14" t="s">
        <v>373</v>
      </c>
      <c r="H289" s="14" t="s">
        <v>498</v>
      </c>
      <c r="I289" s="14" t="s">
        <v>280</v>
      </c>
      <c r="J289" s="56" t="s">
        <v>2562</v>
      </c>
      <c r="K289" s="23">
        <v>3.93</v>
      </c>
      <c r="L289" s="14" t="s">
        <v>49</v>
      </c>
      <c r="M289" s="13">
        <v>3.2599999999999997E-2</v>
      </c>
      <c r="N289" s="13">
        <v>4.7699999999999999E-2</v>
      </c>
      <c r="O289" s="23">
        <v>8115000</v>
      </c>
      <c r="P289" s="25">
        <v>96.74</v>
      </c>
      <c r="Q289" s="23">
        <v>0</v>
      </c>
      <c r="R289" s="23">
        <v>7850.451</v>
      </c>
      <c r="S289" s="13">
        <v>8.2326361369999997E-3</v>
      </c>
      <c r="T289" s="13">
        <f t="shared" si="10"/>
        <v>3.562836316068959E-3</v>
      </c>
      <c r="U289" s="64">
        <f>+R289/'סכום נכסי הקרן'!$C$42</f>
        <v>1.0464840442051791E-3</v>
      </c>
    </row>
    <row r="290" spans="2:21" ht="13.5" thickBot="1" x14ac:dyDescent="0.25">
      <c r="B290" s="60" t="s">
        <v>827</v>
      </c>
      <c r="C290" s="14" t="s">
        <v>828</v>
      </c>
      <c r="D290" s="14" t="s">
        <v>160</v>
      </c>
      <c r="E290" s="14" t="s">
        <v>235</v>
      </c>
      <c r="F290" s="21">
        <v>1597</v>
      </c>
      <c r="G290" s="14" t="s">
        <v>373</v>
      </c>
      <c r="H290" s="14" t="s">
        <v>498</v>
      </c>
      <c r="I290" s="14" t="s">
        <v>280</v>
      </c>
      <c r="J290" s="56" t="s">
        <v>2562</v>
      </c>
      <c r="K290" s="23">
        <v>5.16</v>
      </c>
      <c r="L290" s="14" t="s">
        <v>49</v>
      </c>
      <c r="M290" s="13">
        <v>5.1700000000000003E-2</v>
      </c>
      <c r="N290" s="13">
        <v>5.0799999999999998E-2</v>
      </c>
      <c r="O290" s="23">
        <v>1253000</v>
      </c>
      <c r="P290" s="25">
        <v>101.22</v>
      </c>
      <c r="Q290" s="23">
        <v>0</v>
      </c>
      <c r="R290" s="23">
        <v>1268.2865999999999</v>
      </c>
      <c r="S290" s="13">
        <v>2.0533779949999998E-3</v>
      </c>
      <c r="T290" s="13">
        <f t="shared" si="10"/>
        <v>5.7559719278085103E-4</v>
      </c>
      <c r="U290" s="64">
        <f>+R290/'סכום נכסי הקרן'!$C$42</f>
        <v>1.6906566137145959E-4</v>
      </c>
    </row>
    <row r="291" spans="2:21" ht="13.5" thickBot="1" x14ac:dyDescent="0.25">
      <c r="B291" s="60" t="s">
        <v>829</v>
      </c>
      <c r="C291" s="14" t="s">
        <v>830</v>
      </c>
      <c r="D291" s="14" t="s">
        <v>160</v>
      </c>
      <c r="E291" s="14" t="s">
        <v>235</v>
      </c>
      <c r="F291" s="21">
        <v>238</v>
      </c>
      <c r="G291" s="14" t="s">
        <v>299</v>
      </c>
      <c r="H291" s="14" t="s">
        <v>501</v>
      </c>
      <c r="I291" s="14" t="s">
        <v>96</v>
      </c>
      <c r="J291" s="56" t="s">
        <v>2562</v>
      </c>
      <c r="K291" s="23">
        <v>2.61</v>
      </c>
      <c r="L291" s="14" t="s">
        <v>49</v>
      </c>
      <c r="M291" s="13">
        <v>2.3900000000000001E-2</v>
      </c>
      <c r="N291" s="13">
        <v>4.6600000000000003E-2</v>
      </c>
      <c r="O291" s="23">
        <v>166666.74</v>
      </c>
      <c r="P291" s="25">
        <v>94.44</v>
      </c>
      <c r="Q291" s="23">
        <v>0</v>
      </c>
      <c r="R291" s="23">
        <v>157.40007</v>
      </c>
      <c r="S291" s="13">
        <v>8.9640363300000001E-4</v>
      </c>
      <c r="T291" s="13">
        <f t="shared" si="10"/>
        <v>7.1434199837410136E-5</v>
      </c>
      <c r="U291" s="64">
        <f>+R291/'סכום נכסי הקרן'!$C$42</f>
        <v>2.098180879184881E-5</v>
      </c>
    </row>
    <row r="292" spans="2:21" ht="13.5" thickBot="1" x14ac:dyDescent="0.25">
      <c r="B292" s="60" t="s">
        <v>831</v>
      </c>
      <c r="C292" s="14" t="s">
        <v>832</v>
      </c>
      <c r="D292" s="14" t="s">
        <v>160</v>
      </c>
      <c r="E292" s="14" t="s">
        <v>235</v>
      </c>
      <c r="F292" s="21">
        <v>1654</v>
      </c>
      <c r="G292" s="14" t="s">
        <v>344</v>
      </c>
      <c r="H292" s="14" t="s">
        <v>501</v>
      </c>
      <c r="I292" s="14" t="s">
        <v>96</v>
      </c>
      <c r="J292" s="56" t="s">
        <v>2562</v>
      </c>
      <c r="K292" s="23">
        <v>2.19</v>
      </c>
      <c r="L292" s="14" t="s">
        <v>49</v>
      </c>
      <c r="M292" s="13">
        <v>5.7000000000000002E-2</v>
      </c>
      <c r="N292" s="13">
        <v>6.6199999999999995E-2</v>
      </c>
      <c r="O292" s="23">
        <v>936170.21</v>
      </c>
      <c r="P292" s="25">
        <v>100.63</v>
      </c>
      <c r="Q292" s="23">
        <v>0</v>
      </c>
      <c r="R292" s="23">
        <v>942.06808000000001</v>
      </c>
      <c r="S292" s="13">
        <v>4.2459238909999999E-3</v>
      </c>
      <c r="T292" s="13">
        <f t="shared" si="10"/>
        <v>4.2754669351268576E-4</v>
      </c>
      <c r="U292" s="64">
        <f>+R292/'סכום נכסי הקרן'!$C$42</f>
        <v>1.2557994620627635E-4</v>
      </c>
    </row>
    <row r="293" spans="2:21" ht="13.5" thickBot="1" x14ac:dyDescent="0.25">
      <c r="B293" s="60" t="s">
        <v>833</v>
      </c>
      <c r="C293" s="14" t="s">
        <v>834</v>
      </c>
      <c r="D293" s="14" t="s">
        <v>160</v>
      </c>
      <c r="E293" s="14" t="s">
        <v>235</v>
      </c>
      <c r="F293" s="21">
        <v>2066</v>
      </c>
      <c r="G293" s="14" t="s">
        <v>444</v>
      </c>
      <c r="H293" s="14" t="s">
        <v>501</v>
      </c>
      <c r="I293" s="14" t="s">
        <v>96</v>
      </c>
      <c r="J293" s="56" t="s">
        <v>2562</v>
      </c>
      <c r="K293" s="23">
        <v>1.55</v>
      </c>
      <c r="L293" s="14" t="s">
        <v>49</v>
      </c>
      <c r="M293" s="13">
        <v>3.5499999999999997E-2</v>
      </c>
      <c r="N293" s="13">
        <v>4.8899999999999999E-2</v>
      </c>
      <c r="O293" s="23">
        <v>446428.57</v>
      </c>
      <c r="P293" s="25">
        <v>98.03</v>
      </c>
      <c r="Q293" s="23">
        <v>7.9241099999999998</v>
      </c>
      <c r="R293" s="23">
        <v>445.55804000000001</v>
      </c>
      <c r="S293" s="13">
        <v>1.1422030309999999E-3</v>
      </c>
      <c r="T293" s="13">
        <f t="shared" si="10"/>
        <v>2.0221135904529636E-4</v>
      </c>
      <c r="U293" s="64">
        <f>+R293/'סכום נכסי הקרן'!$C$42</f>
        <v>5.939396088547435E-5</v>
      </c>
    </row>
    <row r="294" spans="2:21" ht="13.5" thickBot="1" x14ac:dyDescent="0.25">
      <c r="B294" s="60" t="s">
        <v>835</v>
      </c>
      <c r="C294" s="14" t="s">
        <v>836</v>
      </c>
      <c r="D294" s="14" t="s">
        <v>160</v>
      </c>
      <c r="E294" s="14" t="s">
        <v>235</v>
      </c>
      <c r="F294" s="21">
        <v>1628</v>
      </c>
      <c r="G294" s="14" t="s">
        <v>344</v>
      </c>
      <c r="H294" s="14" t="s">
        <v>501</v>
      </c>
      <c r="I294" s="14" t="s">
        <v>96</v>
      </c>
      <c r="J294" s="56" t="s">
        <v>2562</v>
      </c>
      <c r="K294" s="23">
        <v>0.9</v>
      </c>
      <c r="L294" s="14" t="s">
        <v>49</v>
      </c>
      <c r="M294" s="13">
        <v>3.9E-2</v>
      </c>
      <c r="N294" s="13">
        <v>6.13E-2</v>
      </c>
      <c r="O294" s="23">
        <v>4815697.28</v>
      </c>
      <c r="P294" s="25">
        <v>98.47</v>
      </c>
      <c r="Q294" s="23">
        <v>0</v>
      </c>
      <c r="R294" s="23">
        <v>4742.0171099999998</v>
      </c>
      <c r="S294" s="13">
        <v>1.2172021698E-2</v>
      </c>
      <c r="T294" s="13">
        <f t="shared" si="10"/>
        <v>2.1521095757337217E-3</v>
      </c>
      <c r="U294" s="64">
        <f>+R294/'סכום נכסי הקרן'!$C$42</f>
        <v>6.3212231284074706E-4</v>
      </c>
    </row>
    <row r="295" spans="2:21" ht="13.5" thickBot="1" x14ac:dyDescent="0.25">
      <c r="B295" s="60" t="s">
        <v>837</v>
      </c>
      <c r="C295" s="14" t="s">
        <v>838</v>
      </c>
      <c r="D295" s="14" t="s">
        <v>160</v>
      </c>
      <c r="E295" s="14" t="s">
        <v>235</v>
      </c>
      <c r="F295" s="21">
        <v>1363</v>
      </c>
      <c r="G295" s="14" t="s">
        <v>310</v>
      </c>
      <c r="H295" s="14" t="s">
        <v>501</v>
      </c>
      <c r="I295" s="14" t="s">
        <v>96</v>
      </c>
      <c r="J295" s="56" t="s">
        <v>2562</v>
      </c>
      <c r="K295" s="23">
        <v>4.51</v>
      </c>
      <c r="L295" s="14" t="s">
        <v>49</v>
      </c>
      <c r="M295" s="13">
        <v>2.4299999999999999E-2</v>
      </c>
      <c r="N295" s="13">
        <v>4.9099999999999998E-2</v>
      </c>
      <c r="O295" s="23">
        <v>1566000</v>
      </c>
      <c r="P295" s="25">
        <v>89.9</v>
      </c>
      <c r="Q295" s="23">
        <v>0</v>
      </c>
      <c r="R295" s="23">
        <v>1407.8340000000001</v>
      </c>
      <c r="S295" s="13">
        <v>1.0692229689999999E-3</v>
      </c>
      <c r="T295" s="13">
        <f t="shared" si="10"/>
        <v>6.3892916498639726E-4</v>
      </c>
      <c r="U295" s="64">
        <f>+R295/'סכום נכסי הקרן'!$C$42</f>
        <v>1.8766766621300537E-4</v>
      </c>
    </row>
    <row r="296" spans="2:21" ht="13.5" thickBot="1" x14ac:dyDescent="0.25">
      <c r="B296" s="60" t="s">
        <v>839</v>
      </c>
      <c r="C296" s="14" t="s">
        <v>840</v>
      </c>
      <c r="D296" s="14" t="s">
        <v>160</v>
      </c>
      <c r="E296" s="14" t="s">
        <v>235</v>
      </c>
      <c r="F296" s="21">
        <v>2095</v>
      </c>
      <c r="G296" s="14" t="s">
        <v>444</v>
      </c>
      <c r="H296" s="14" t="s">
        <v>501</v>
      </c>
      <c r="I296" s="14" t="s">
        <v>96</v>
      </c>
      <c r="J296" s="56" t="s">
        <v>2562</v>
      </c>
      <c r="K296" s="23">
        <v>0.48</v>
      </c>
      <c r="L296" s="14" t="s">
        <v>49</v>
      </c>
      <c r="M296" s="13">
        <v>2.1600000000000001E-2</v>
      </c>
      <c r="N296" s="13">
        <v>5.0700000000000002E-2</v>
      </c>
      <c r="O296" s="23">
        <v>3250001.3</v>
      </c>
      <c r="P296" s="25">
        <v>98.7</v>
      </c>
      <c r="Q296" s="23">
        <v>0</v>
      </c>
      <c r="R296" s="23">
        <v>3207.75128</v>
      </c>
      <c r="S296" s="13">
        <v>2.5410177567000002E-2</v>
      </c>
      <c r="T296" s="13">
        <f t="shared" si="10"/>
        <v>1.4558007881713658E-3</v>
      </c>
      <c r="U296" s="64">
        <f>+R296/'סכום נכסי הקרן'!$C$42</f>
        <v>4.2760097888627546E-4</v>
      </c>
    </row>
    <row r="297" spans="2:21" ht="13.5" thickBot="1" x14ac:dyDescent="0.25">
      <c r="B297" s="60" t="s">
        <v>841</v>
      </c>
      <c r="C297" s="14" t="s">
        <v>842</v>
      </c>
      <c r="D297" s="14" t="s">
        <v>160</v>
      </c>
      <c r="E297" s="14" t="s">
        <v>235</v>
      </c>
      <c r="F297" s="21">
        <v>2095</v>
      </c>
      <c r="G297" s="14" t="s">
        <v>444</v>
      </c>
      <c r="H297" s="14" t="s">
        <v>501</v>
      </c>
      <c r="I297" s="14" t="s">
        <v>96</v>
      </c>
      <c r="J297" s="56" t="s">
        <v>2562</v>
      </c>
      <c r="K297" s="23">
        <v>2.4500000000000002</v>
      </c>
      <c r="L297" s="14" t="s">
        <v>49</v>
      </c>
      <c r="M297" s="13">
        <v>0.04</v>
      </c>
      <c r="N297" s="13">
        <v>4.5999999999999999E-2</v>
      </c>
      <c r="O297" s="23">
        <v>1635555.56</v>
      </c>
      <c r="P297" s="25">
        <v>100.63</v>
      </c>
      <c r="Q297" s="23">
        <v>0</v>
      </c>
      <c r="R297" s="23">
        <v>1645.8595600000001</v>
      </c>
      <c r="S297" s="13">
        <v>2.4028694290000002E-3</v>
      </c>
      <c r="T297" s="13">
        <f t="shared" si="10"/>
        <v>7.4695431020679935E-4</v>
      </c>
      <c r="U297" s="64">
        <f>+R297/'סכום נכסי הקרן'!$C$42</f>
        <v>2.1939704719417481E-4</v>
      </c>
    </row>
    <row r="298" spans="2:21" ht="13.5" thickBot="1" x14ac:dyDescent="0.25">
      <c r="B298" s="60" t="s">
        <v>843</v>
      </c>
      <c r="C298" s="14" t="s">
        <v>844</v>
      </c>
      <c r="D298" s="14" t="s">
        <v>160</v>
      </c>
      <c r="E298" s="14" t="s">
        <v>235</v>
      </c>
      <c r="F298" s="21">
        <v>2095</v>
      </c>
      <c r="G298" s="14" t="s">
        <v>444</v>
      </c>
      <c r="H298" s="14" t="s">
        <v>501</v>
      </c>
      <c r="I298" s="14" t="s">
        <v>96</v>
      </c>
      <c r="J298" s="56" t="s">
        <v>2562</v>
      </c>
      <c r="K298" s="23">
        <v>4.1500000000000004</v>
      </c>
      <c r="L298" s="14" t="s">
        <v>49</v>
      </c>
      <c r="M298" s="13">
        <v>2.0799999999999999E-2</v>
      </c>
      <c r="N298" s="13">
        <v>4.8500000000000001E-2</v>
      </c>
      <c r="O298" s="23">
        <v>1299000</v>
      </c>
      <c r="P298" s="25">
        <v>90.31</v>
      </c>
      <c r="Q298" s="23">
        <v>0</v>
      </c>
      <c r="R298" s="23">
        <v>1173.1269</v>
      </c>
      <c r="S298" s="13">
        <v>6.5471480339999999E-3</v>
      </c>
      <c r="T298" s="13">
        <f t="shared" si="10"/>
        <v>5.3241006442526653E-4</v>
      </c>
      <c r="U298" s="64">
        <f>+R298/'סכום נכסי הקרן'!$C$42</f>
        <v>1.5638064394999534E-4</v>
      </c>
    </row>
    <row r="299" spans="2:21" ht="13.5" thickBot="1" x14ac:dyDescent="0.25">
      <c r="B299" s="60" t="s">
        <v>845</v>
      </c>
      <c r="C299" s="14" t="s">
        <v>846</v>
      </c>
      <c r="D299" s="14" t="s">
        <v>160</v>
      </c>
      <c r="E299" s="14" t="s">
        <v>235</v>
      </c>
      <c r="F299" s="21">
        <v>1633</v>
      </c>
      <c r="G299" s="14" t="s">
        <v>847</v>
      </c>
      <c r="H299" s="14" t="s">
        <v>501</v>
      </c>
      <c r="I299" s="14" t="s">
        <v>96</v>
      </c>
      <c r="J299" s="56" t="s">
        <v>2562</v>
      </c>
      <c r="K299" s="23">
        <v>3.26</v>
      </c>
      <c r="L299" s="14" t="s">
        <v>49</v>
      </c>
      <c r="M299" s="13">
        <v>2.6200000000000001E-2</v>
      </c>
      <c r="N299" s="13">
        <v>4.8899999999999999E-2</v>
      </c>
      <c r="O299" s="23">
        <v>3000000</v>
      </c>
      <c r="P299" s="25">
        <v>93.06</v>
      </c>
      <c r="Q299" s="23">
        <v>39.299999999999997</v>
      </c>
      <c r="R299" s="23">
        <v>2831.1</v>
      </c>
      <c r="S299" s="13">
        <v>5.9919310370000001E-3</v>
      </c>
      <c r="T299" s="13">
        <f t="shared" si="10"/>
        <v>1.2848619645448177E-3</v>
      </c>
      <c r="U299" s="64">
        <f>+R299/'סכום נכסי הקרן'!$C$42</f>
        <v>3.7739245522955083E-4</v>
      </c>
    </row>
    <row r="300" spans="2:21" ht="13.5" thickBot="1" x14ac:dyDescent="0.25">
      <c r="B300" s="60" t="s">
        <v>848</v>
      </c>
      <c r="C300" s="14" t="s">
        <v>849</v>
      </c>
      <c r="D300" s="14" t="s">
        <v>160</v>
      </c>
      <c r="E300" s="14" t="s">
        <v>235</v>
      </c>
      <c r="F300" s="21">
        <v>1633</v>
      </c>
      <c r="G300" s="14" t="s">
        <v>847</v>
      </c>
      <c r="H300" s="14" t="s">
        <v>501</v>
      </c>
      <c r="I300" s="14" t="s">
        <v>96</v>
      </c>
      <c r="J300" s="56" t="s">
        <v>2562</v>
      </c>
      <c r="K300" s="23">
        <v>6.24</v>
      </c>
      <c r="L300" s="14" t="s">
        <v>49</v>
      </c>
      <c r="M300" s="13">
        <v>2.3400000000000001E-2</v>
      </c>
      <c r="N300" s="13">
        <v>5.2499999999999998E-2</v>
      </c>
      <c r="O300" s="23">
        <v>463866.67</v>
      </c>
      <c r="P300" s="25">
        <v>83.69</v>
      </c>
      <c r="Q300" s="23">
        <v>0</v>
      </c>
      <c r="R300" s="23">
        <v>388.21001999999999</v>
      </c>
      <c r="S300" s="13">
        <v>4.70532547E-4</v>
      </c>
      <c r="T300" s="13">
        <f t="shared" si="10"/>
        <v>1.7618462398120272E-4</v>
      </c>
      <c r="U300" s="64">
        <f>+R300/'סכום נכסי הקרן'!$C$42</f>
        <v>5.1749331564590808E-5</v>
      </c>
    </row>
    <row r="301" spans="2:21" ht="13.5" thickBot="1" x14ac:dyDescent="0.25">
      <c r="B301" s="60" t="s">
        <v>850</v>
      </c>
      <c r="C301" s="14" t="s">
        <v>851</v>
      </c>
      <c r="D301" s="14" t="s">
        <v>160</v>
      </c>
      <c r="E301" s="14" t="s">
        <v>235</v>
      </c>
      <c r="F301" s="21">
        <v>715</v>
      </c>
      <c r="G301" s="14" t="s">
        <v>497</v>
      </c>
      <c r="H301" s="14" t="s">
        <v>541</v>
      </c>
      <c r="I301" s="14" t="s">
        <v>280</v>
      </c>
      <c r="J301" s="56" t="s">
        <v>2562</v>
      </c>
      <c r="K301" s="23">
        <v>2.09</v>
      </c>
      <c r="L301" s="14" t="s">
        <v>49</v>
      </c>
      <c r="M301" s="13">
        <v>2.9499999999999998E-2</v>
      </c>
      <c r="N301" s="13">
        <v>5.3499999999999999E-2</v>
      </c>
      <c r="O301" s="23">
        <v>4310810.8099999996</v>
      </c>
      <c r="P301" s="25">
        <v>95.31</v>
      </c>
      <c r="Q301" s="23">
        <v>0</v>
      </c>
      <c r="R301" s="23">
        <v>4108.6337800000001</v>
      </c>
      <c r="S301" s="13">
        <v>1.39281621E-2</v>
      </c>
      <c r="T301" s="13">
        <f t="shared" si="10"/>
        <v>1.8646558829310165E-3</v>
      </c>
      <c r="U301" s="64">
        <f>+R301/'סכום נכסי הקרן'!$C$42</f>
        <v>5.476907879881567E-4</v>
      </c>
    </row>
    <row r="302" spans="2:21" ht="13.5" thickBot="1" x14ac:dyDescent="0.25">
      <c r="B302" s="60" t="s">
        <v>852</v>
      </c>
      <c r="C302" s="14" t="s">
        <v>853</v>
      </c>
      <c r="D302" s="14" t="s">
        <v>160</v>
      </c>
      <c r="E302" s="14" t="s">
        <v>235</v>
      </c>
      <c r="F302" s="21">
        <v>715</v>
      </c>
      <c r="G302" s="14" t="s">
        <v>497</v>
      </c>
      <c r="H302" s="14" t="s">
        <v>541</v>
      </c>
      <c r="I302" s="14" t="s">
        <v>280</v>
      </c>
      <c r="J302" s="56" t="s">
        <v>2562</v>
      </c>
      <c r="K302" s="23">
        <v>2.97</v>
      </c>
      <c r="L302" s="14" t="s">
        <v>49</v>
      </c>
      <c r="M302" s="13">
        <v>2.5499999999999998E-2</v>
      </c>
      <c r="N302" s="13">
        <v>5.5300000000000002E-2</v>
      </c>
      <c r="O302" s="23">
        <v>1650000</v>
      </c>
      <c r="P302" s="25">
        <v>91.82</v>
      </c>
      <c r="Q302" s="23">
        <v>0</v>
      </c>
      <c r="R302" s="23">
        <v>1515.03</v>
      </c>
      <c r="S302" s="13">
        <v>2.833639595E-3</v>
      </c>
      <c r="T302" s="13">
        <f t="shared" si="10"/>
        <v>6.8757882877479965E-4</v>
      </c>
      <c r="U302" s="64">
        <f>+R302/'סכום נכסי הקרן'!$C$42</f>
        <v>2.019571514416398E-4</v>
      </c>
    </row>
    <row r="303" spans="2:21" ht="13.5" thickBot="1" x14ac:dyDescent="0.25">
      <c r="B303" s="60" t="s">
        <v>854</v>
      </c>
      <c r="C303" s="14" t="s">
        <v>855</v>
      </c>
      <c r="D303" s="14" t="s">
        <v>160</v>
      </c>
      <c r="E303" s="14" t="s">
        <v>235</v>
      </c>
      <c r="F303" s="21">
        <v>720</v>
      </c>
      <c r="G303" s="14" t="s">
        <v>635</v>
      </c>
      <c r="H303" s="14" t="s">
        <v>541</v>
      </c>
      <c r="I303" s="14" t="s">
        <v>280</v>
      </c>
      <c r="J303" s="56" t="s">
        <v>2562</v>
      </c>
      <c r="K303" s="23">
        <v>4.45</v>
      </c>
      <c r="L303" s="14" t="s">
        <v>49</v>
      </c>
      <c r="M303" s="13">
        <v>1.4999999999999999E-2</v>
      </c>
      <c r="N303" s="13">
        <v>5.33E-2</v>
      </c>
      <c r="O303" s="23">
        <v>3414224</v>
      </c>
      <c r="P303" s="25">
        <v>85.17</v>
      </c>
      <c r="Q303" s="23">
        <v>0</v>
      </c>
      <c r="R303" s="23">
        <v>2907.8945800000001</v>
      </c>
      <c r="S303" s="13">
        <v>8.8458273950000003E-3</v>
      </c>
      <c r="T303" s="13">
        <f t="shared" si="10"/>
        <v>1.3197142957677326E-3</v>
      </c>
      <c r="U303" s="64">
        <f>+R303/'סכום נכסי הקרן'!$C$42</f>
        <v>3.8762935788029518E-4</v>
      </c>
    </row>
    <row r="304" spans="2:21" ht="13.5" thickBot="1" x14ac:dyDescent="0.25">
      <c r="B304" s="60" t="s">
        <v>856</v>
      </c>
      <c r="C304" s="14" t="s">
        <v>857</v>
      </c>
      <c r="D304" s="14" t="s">
        <v>160</v>
      </c>
      <c r="E304" s="14" t="s">
        <v>235</v>
      </c>
      <c r="F304" s="21">
        <v>720</v>
      </c>
      <c r="G304" s="14" t="s">
        <v>635</v>
      </c>
      <c r="H304" s="14" t="s">
        <v>541</v>
      </c>
      <c r="I304" s="14" t="s">
        <v>280</v>
      </c>
      <c r="J304" s="56" t="s">
        <v>2562</v>
      </c>
      <c r="K304" s="23">
        <v>2.21</v>
      </c>
      <c r="L304" s="14" t="s">
        <v>49</v>
      </c>
      <c r="M304" s="13">
        <v>3.4500000000000003E-2</v>
      </c>
      <c r="N304" s="13">
        <v>5.04E-2</v>
      </c>
      <c r="O304" s="23">
        <v>10750000</v>
      </c>
      <c r="P304" s="25">
        <v>97.85</v>
      </c>
      <c r="Q304" s="23">
        <v>0</v>
      </c>
      <c r="R304" s="23">
        <v>10518.875</v>
      </c>
      <c r="S304" s="13">
        <v>1.4757948212000001E-2</v>
      </c>
      <c r="T304" s="13">
        <f t="shared" si="10"/>
        <v>4.7738696610156372E-3</v>
      </c>
      <c r="U304" s="64">
        <f>+R304/'סכום נכסי הקרן'!$C$42</f>
        <v>1.4021913964546438E-3</v>
      </c>
    </row>
    <row r="305" spans="2:21" ht="13.5" thickBot="1" x14ac:dyDescent="0.25">
      <c r="B305" s="60" t="s">
        <v>858</v>
      </c>
      <c r="C305" s="14" t="s">
        <v>859</v>
      </c>
      <c r="D305" s="14" t="s">
        <v>160</v>
      </c>
      <c r="E305" s="14" t="s">
        <v>235</v>
      </c>
      <c r="F305" s="21">
        <v>720</v>
      </c>
      <c r="G305" s="14" t="s">
        <v>635</v>
      </c>
      <c r="H305" s="14" t="s">
        <v>541</v>
      </c>
      <c r="I305" s="14" t="s">
        <v>280</v>
      </c>
      <c r="J305" s="56" t="s">
        <v>2562</v>
      </c>
      <c r="K305" s="23">
        <v>4.58</v>
      </c>
      <c r="L305" s="14" t="s">
        <v>49</v>
      </c>
      <c r="M305" s="13">
        <v>7.4999999999999997E-3</v>
      </c>
      <c r="N305" s="13">
        <v>5.4100000000000002E-2</v>
      </c>
      <c r="O305" s="23">
        <v>13565000</v>
      </c>
      <c r="P305" s="25">
        <v>81.5</v>
      </c>
      <c r="Q305" s="23">
        <v>0</v>
      </c>
      <c r="R305" s="23">
        <v>11055.475</v>
      </c>
      <c r="S305" s="13">
        <v>2.5521990557E-2</v>
      </c>
      <c r="T305" s="13">
        <f t="shared" si="10"/>
        <v>5.0173993597810466E-3</v>
      </c>
      <c r="U305" s="64">
        <f>+R305/'סכום נכסי הקרן'!$C$42</f>
        <v>1.4737214700925149E-3</v>
      </c>
    </row>
    <row r="306" spans="2:21" ht="13.5" thickBot="1" x14ac:dyDescent="0.25">
      <c r="B306" s="60" t="s">
        <v>860</v>
      </c>
      <c r="C306" s="14" t="s">
        <v>861</v>
      </c>
      <c r="D306" s="14" t="s">
        <v>160</v>
      </c>
      <c r="E306" s="14" t="s">
        <v>235</v>
      </c>
      <c r="F306" s="21">
        <v>1581</v>
      </c>
      <c r="G306" s="14" t="s">
        <v>635</v>
      </c>
      <c r="H306" s="14" t="s">
        <v>557</v>
      </c>
      <c r="I306" s="14" t="s">
        <v>96</v>
      </c>
      <c r="J306" s="56" t="s">
        <v>2562</v>
      </c>
      <c r="K306" s="23">
        <v>3.56</v>
      </c>
      <c r="L306" s="14" t="s">
        <v>49</v>
      </c>
      <c r="M306" s="13">
        <v>2.5000000000000001E-3</v>
      </c>
      <c r="N306" s="13">
        <v>5.16E-2</v>
      </c>
      <c r="O306" s="23">
        <v>1738000</v>
      </c>
      <c r="P306" s="25">
        <v>84.4</v>
      </c>
      <c r="Q306" s="23">
        <v>0</v>
      </c>
      <c r="R306" s="23">
        <v>1466.8720000000001</v>
      </c>
      <c r="S306" s="13">
        <v>3.0674088690000002E-3</v>
      </c>
      <c r="T306" s="13">
        <f t="shared" si="10"/>
        <v>6.6572287791169017E-4</v>
      </c>
      <c r="U306" s="64">
        <f>+R306/'סכום נכסי הקרן'!$C$42</f>
        <v>1.9553757394210087E-4</v>
      </c>
    </row>
    <row r="307" spans="2:21" ht="13.5" thickBot="1" x14ac:dyDescent="0.25">
      <c r="B307" s="60" t="s">
        <v>862</v>
      </c>
      <c r="C307" s="14" t="s">
        <v>863</v>
      </c>
      <c r="D307" s="14" t="s">
        <v>160</v>
      </c>
      <c r="E307" s="14" t="s">
        <v>235</v>
      </c>
      <c r="F307" s="21">
        <v>1172</v>
      </c>
      <c r="G307" s="14" t="s">
        <v>344</v>
      </c>
      <c r="H307" s="14" t="s">
        <v>541</v>
      </c>
      <c r="I307" s="14" t="s">
        <v>280</v>
      </c>
      <c r="J307" s="56" t="s">
        <v>2562</v>
      </c>
      <c r="K307" s="23">
        <v>3</v>
      </c>
      <c r="L307" s="14" t="s">
        <v>49</v>
      </c>
      <c r="M307" s="13">
        <v>3.2500000000000001E-2</v>
      </c>
      <c r="N307" s="13">
        <v>5.6599999999999998E-2</v>
      </c>
      <c r="O307" s="23">
        <v>150000</v>
      </c>
      <c r="P307" s="25">
        <v>94.06</v>
      </c>
      <c r="Q307" s="23">
        <v>0</v>
      </c>
      <c r="R307" s="23">
        <v>141.09</v>
      </c>
      <c r="S307" s="13">
        <v>4.3699035899999998E-4</v>
      </c>
      <c r="T307" s="13">
        <f t="shared" si="10"/>
        <v>6.4032063359693536E-5</v>
      </c>
      <c r="U307" s="64">
        <f>+R307/'סכום נכסי הקרן'!$C$42</f>
        <v>1.8807637140453296E-5</v>
      </c>
    </row>
    <row r="308" spans="2:21" ht="13.5" thickBot="1" x14ac:dyDescent="0.25">
      <c r="B308" s="60" t="s">
        <v>864</v>
      </c>
      <c r="C308" s="14" t="s">
        <v>865</v>
      </c>
      <c r="D308" s="14" t="s">
        <v>160</v>
      </c>
      <c r="E308" s="14" t="s">
        <v>235</v>
      </c>
      <c r="F308" s="21">
        <v>1172</v>
      </c>
      <c r="G308" s="14" t="s">
        <v>344</v>
      </c>
      <c r="H308" s="14" t="s">
        <v>541</v>
      </c>
      <c r="I308" s="14" t="s">
        <v>280</v>
      </c>
      <c r="J308" s="56" t="s">
        <v>2562</v>
      </c>
      <c r="K308" s="23">
        <v>3.17</v>
      </c>
      <c r="L308" s="14" t="s">
        <v>49</v>
      </c>
      <c r="M308" s="13">
        <v>2.3E-2</v>
      </c>
      <c r="N308" s="13">
        <v>5.0299999999999997E-2</v>
      </c>
      <c r="O308" s="23">
        <v>8581225.0099999998</v>
      </c>
      <c r="P308" s="25">
        <v>92.64</v>
      </c>
      <c r="Q308" s="23">
        <v>0</v>
      </c>
      <c r="R308" s="23">
        <v>7949.6468500000001</v>
      </c>
      <c r="S308" s="13">
        <v>1.5188501485E-2</v>
      </c>
      <c r="T308" s="13">
        <f t="shared" si="10"/>
        <v>3.6078552043829334E-3</v>
      </c>
      <c r="U308" s="64">
        <f>+R308/'סכום נכסי הקרן'!$C$42</f>
        <v>1.0597070901520133E-3</v>
      </c>
    </row>
    <row r="309" spans="2:21" ht="13.5" thickBot="1" x14ac:dyDescent="0.25">
      <c r="B309" s="60" t="s">
        <v>866</v>
      </c>
      <c r="C309" s="14" t="s">
        <v>867</v>
      </c>
      <c r="D309" s="14" t="s">
        <v>160</v>
      </c>
      <c r="E309" s="14" t="s">
        <v>235</v>
      </c>
      <c r="F309" s="21">
        <v>1618</v>
      </c>
      <c r="G309" s="14" t="s">
        <v>497</v>
      </c>
      <c r="H309" s="14" t="s">
        <v>557</v>
      </c>
      <c r="I309" s="14" t="s">
        <v>96</v>
      </c>
      <c r="J309" s="56" t="s">
        <v>2562</v>
      </c>
      <c r="K309" s="23">
        <v>0.84</v>
      </c>
      <c r="L309" s="14" t="s">
        <v>49</v>
      </c>
      <c r="M309" s="13">
        <v>4.2000000000000003E-2</v>
      </c>
      <c r="N309" s="13">
        <v>5.28E-2</v>
      </c>
      <c r="O309" s="23">
        <v>400000</v>
      </c>
      <c r="P309" s="25">
        <v>99.77</v>
      </c>
      <c r="Q309" s="23">
        <v>0</v>
      </c>
      <c r="R309" s="23">
        <v>399.08</v>
      </c>
      <c r="S309" s="13">
        <v>1.6569019900000001E-3</v>
      </c>
      <c r="T309" s="13">
        <f t="shared" si="10"/>
        <v>1.8111783858236935E-4</v>
      </c>
      <c r="U309" s="64">
        <f>+R309/'סכום נכסי הקרן'!$C$42</f>
        <v>5.3198326103991082E-5</v>
      </c>
    </row>
    <row r="310" spans="2:21" ht="13.5" thickBot="1" x14ac:dyDescent="0.25">
      <c r="B310" s="60" t="s">
        <v>868</v>
      </c>
      <c r="C310" s="14" t="s">
        <v>869</v>
      </c>
      <c r="D310" s="14" t="s">
        <v>160</v>
      </c>
      <c r="E310" s="14" t="s">
        <v>235</v>
      </c>
      <c r="F310" s="21">
        <v>1513</v>
      </c>
      <c r="G310" s="14" t="s">
        <v>344</v>
      </c>
      <c r="H310" s="14" t="s">
        <v>557</v>
      </c>
      <c r="I310" s="14" t="s">
        <v>96</v>
      </c>
      <c r="J310" s="56" t="s">
        <v>2562</v>
      </c>
      <c r="K310" s="23">
        <v>2.66</v>
      </c>
      <c r="L310" s="14" t="s">
        <v>49</v>
      </c>
      <c r="M310" s="13">
        <v>6.8000000000000005E-2</v>
      </c>
      <c r="N310" s="13">
        <v>6.7900000000000002E-2</v>
      </c>
      <c r="O310" s="23">
        <v>3611108.5</v>
      </c>
      <c r="P310" s="25">
        <v>100.32</v>
      </c>
      <c r="Q310" s="23">
        <v>0</v>
      </c>
      <c r="R310" s="23">
        <v>3622.6640499999999</v>
      </c>
      <c r="S310" s="13">
        <v>1.0688338192E-2</v>
      </c>
      <c r="T310" s="13">
        <f t="shared" si="10"/>
        <v>1.644104146151279E-3</v>
      </c>
      <c r="U310" s="64">
        <f>+R310/'סכום נכסי הקרן'!$C$42</f>
        <v>4.8290985140098488E-4</v>
      </c>
    </row>
    <row r="311" spans="2:21" ht="13.5" thickBot="1" x14ac:dyDescent="0.25">
      <c r="B311" s="60" t="s">
        <v>870</v>
      </c>
      <c r="C311" s="14" t="s">
        <v>871</v>
      </c>
      <c r="D311" s="14" t="s">
        <v>160</v>
      </c>
      <c r="E311" s="14" t="s">
        <v>235</v>
      </c>
      <c r="F311" s="21">
        <v>1072</v>
      </c>
      <c r="G311" s="14" t="s">
        <v>310</v>
      </c>
      <c r="H311" s="14" t="s">
        <v>541</v>
      </c>
      <c r="I311" s="14" t="s">
        <v>280</v>
      </c>
      <c r="J311" s="56" t="s">
        <v>2562</v>
      </c>
      <c r="K311" s="23">
        <v>2.13</v>
      </c>
      <c r="L311" s="14" t="s">
        <v>49</v>
      </c>
      <c r="M311" s="13">
        <v>3.2899999999999999E-2</v>
      </c>
      <c r="N311" s="13">
        <v>4.8500000000000001E-2</v>
      </c>
      <c r="O311" s="23">
        <v>1413333.34</v>
      </c>
      <c r="P311" s="25">
        <v>97.69</v>
      </c>
      <c r="Q311" s="23">
        <v>0</v>
      </c>
      <c r="R311" s="23">
        <v>1380.68534</v>
      </c>
      <c r="S311" s="13">
        <v>2.9006197199999998E-3</v>
      </c>
      <c r="T311" s="13">
        <f t="shared" si="10"/>
        <v>6.2660805989566944E-4</v>
      </c>
      <c r="U311" s="64">
        <f>+R311/'סכום נכסי הקרן'!$C$42</f>
        <v>1.8404868438488475E-4</v>
      </c>
    </row>
    <row r="312" spans="2:21" ht="13.5" thickBot="1" x14ac:dyDescent="0.25">
      <c r="B312" s="60" t="s">
        <v>872</v>
      </c>
      <c r="C312" s="14" t="s">
        <v>873</v>
      </c>
      <c r="D312" s="14" t="s">
        <v>160</v>
      </c>
      <c r="E312" s="14" t="s">
        <v>235</v>
      </c>
      <c r="F312" s="21">
        <v>704</v>
      </c>
      <c r="G312" s="14" t="s">
        <v>516</v>
      </c>
      <c r="H312" s="14" t="s">
        <v>557</v>
      </c>
      <c r="I312" s="14" t="s">
        <v>96</v>
      </c>
      <c r="J312" s="56" t="s">
        <v>2562</v>
      </c>
      <c r="K312" s="23">
        <v>1.47</v>
      </c>
      <c r="L312" s="14" t="s">
        <v>49</v>
      </c>
      <c r="M312" s="13">
        <v>2.63E-2</v>
      </c>
      <c r="N312" s="13">
        <v>5.3400000000000003E-2</v>
      </c>
      <c r="O312" s="23">
        <v>1445250</v>
      </c>
      <c r="P312" s="25">
        <v>96.69</v>
      </c>
      <c r="Q312" s="23">
        <v>0</v>
      </c>
      <c r="R312" s="23">
        <v>1397.4122199999999</v>
      </c>
      <c r="S312" s="13">
        <v>2.0126587566000002E-2</v>
      </c>
      <c r="T312" s="13">
        <f t="shared" si="10"/>
        <v>6.3419936076724063E-4</v>
      </c>
      <c r="U312" s="64">
        <f>+R312/'סכום נכסי הקרן'!$C$42</f>
        <v>1.8627841781412781E-4</v>
      </c>
    </row>
    <row r="313" spans="2:21" ht="13.5" thickBot="1" x14ac:dyDescent="0.25">
      <c r="B313" s="60" t="s">
        <v>874</v>
      </c>
      <c r="C313" s="14" t="s">
        <v>875</v>
      </c>
      <c r="D313" s="14" t="s">
        <v>160</v>
      </c>
      <c r="E313" s="14" t="s">
        <v>235</v>
      </c>
      <c r="F313" s="21">
        <v>1628</v>
      </c>
      <c r="G313" s="14" t="s">
        <v>344</v>
      </c>
      <c r="H313" s="14" t="s">
        <v>557</v>
      </c>
      <c r="I313" s="14" t="s">
        <v>96</v>
      </c>
      <c r="J313" s="56" t="s">
        <v>2562</v>
      </c>
      <c r="K313" s="23">
        <v>2.68</v>
      </c>
      <c r="L313" s="14" t="s">
        <v>49</v>
      </c>
      <c r="M313" s="13">
        <v>7.2400000000000006E-2</v>
      </c>
      <c r="N313" s="13">
        <v>7.5800000000000006E-2</v>
      </c>
      <c r="O313" s="23">
        <v>210000</v>
      </c>
      <c r="P313" s="25">
        <v>101.87</v>
      </c>
      <c r="Q313" s="23">
        <v>0</v>
      </c>
      <c r="R313" s="23">
        <v>213.92699999999999</v>
      </c>
      <c r="S313" s="13">
        <v>5.8417714400000004E-4</v>
      </c>
      <c r="T313" s="13">
        <f t="shared" si="10"/>
        <v>9.7088292709257619E-5</v>
      </c>
      <c r="U313" s="64">
        <f>+R313/'סכום נכסי הקרן'!$C$42</f>
        <v>2.8516984836244612E-5</v>
      </c>
    </row>
    <row r="314" spans="2:21" ht="13.5" thickBot="1" x14ac:dyDescent="0.25">
      <c r="B314" s="60" t="s">
        <v>876</v>
      </c>
      <c r="C314" s="14" t="s">
        <v>877</v>
      </c>
      <c r="D314" s="14" t="s">
        <v>160</v>
      </c>
      <c r="E314" s="14" t="s">
        <v>235</v>
      </c>
      <c r="F314" s="21">
        <v>1330</v>
      </c>
      <c r="G314" s="14" t="s">
        <v>497</v>
      </c>
      <c r="H314" s="14" t="s">
        <v>541</v>
      </c>
      <c r="I314" s="14" t="s">
        <v>280</v>
      </c>
      <c r="J314" s="56" t="s">
        <v>2562</v>
      </c>
      <c r="K314" s="23">
        <v>1.95</v>
      </c>
      <c r="L314" s="14" t="s">
        <v>49</v>
      </c>
      <c r="M314" s="13">
        <v>0.02</v>
      </c>
      <c r="N314" s="13">
        <v>5.1999999999999998E-2</v>
      </c>
      <c r="O314" s="23">
        <v>577000</v>
      </c>
      <c r="P314" s="25">
        <v>94.14</v>
      </c>
      <c r="Q314" s="23">
        <v>0</v>
      </c>
      <c r="R314" s="23">
        <v>543.18780000000004</v>
      </c>
      <c r="S314" s="13">
        <v>1.648571428E-3</v>
      </c>
      <c r="T314" s="13">
        <f t="shared" si="10"/>
        <v>2.4651949554052404E-4</v>
      </c>
      <c r="U314" s="64">
        <f>+R314/'סכום נכסי הקרן'!$C$42</f>
        <v>7.2408243259771202E-5</v>
      </c>
    </row>
    <row r="315" spans="2:21" ht="13.5" thickBot="1" x14ac:dyDescent="0.25">
      <c r="B315" s="60" t="s">
        <v>878</v>
      </c>
      <c r="C315" s="14" t="s">
        <v>879</v>
      </c>
      <c r="D315" s="14" t="s">
        <v>160</v>
      </c>
      <c r="E315" s="14" t="s">
        <v>235</v>
      </c>
      <c r="F315" s="21">
        <v>1661</v>
      </c>
      <c r="G315" s="14" t="s">
        <v>344</v>
      </c>
      <c r="H315" s="14" t="s">
        <v>541</v>
      </c>
      <c r="I315" s="14" t="s">
        <v>280</v>
      </c>
      <c r="J315" s="56" t="s">
        <v>2562</v>
      </c>
      <c r="K315" s="23">
        <v>1.91</v>
      </c>
      <c r="L315" s="14" t="s">
        <v>49</v>
      </c>
      <c r="M315" s="13">
        <v>4.99E-2</v>
      </c>
      <c r="N315" s="13">
        <v>4.6800000000000001E-2</v>
      </c>
      <c r="O315" s="23">
        <v>1811950</v>
      </c>
      <c r="P315" s="25">
        <v>101.94</v>
      </c>
      <c r="Q315" s="23">
        <v>0</v>
      </c>
      <c r="R315" s="23">
        <v>1847.1018300000001</v>
      </c>
      <c r="S315" s="13">
        <v>5.1955555550000001E-3</v>
      </c>
      <c r="T315" s="13">
        <f t="shared" si="10"/>
        <v>8.3828578503342458E-4</v>
      </c>
      <c r="U315" s="64">
        <f>+R315/'סכום נכסי הקרן'!$C$42</f>
        <v>2.4622312694101109E-4</v>
      </c>
    </row>
    <row r="316" spans="2:21" ht="13.5" thickBot="1" x14ac:dyDescent="0.25">
      <c r="B316" s="60" t="s">
        <v>880</v>
      </c>
      <c r="C316" s="14" t="s">
        <v>881</v>
      </c>
      <c r="D316" s="14" t="s">
        <v>160</v>
      </c>
      <c r="E316" s="14" t="s">
        <v>235</v>
      </c>
      <c r="F316" s="21">
        <v>1661</v>
      </c>
      <c r="G316" s="14" t="s">
        <v>344</v>
      </c>
      <c r="H316" s="14" t="s">
        <v>541</v>
      </c>
      <c r="I316" s="14" t="s">
        <v>280</v>
      </c>
      <c r="J316" s="56" t="s">
        <v>2562</v>
      </c>
      <c r="K316" s="23">
        <v>3.98</v>
      </c>
      <c r="L316" s="14" t="s">
        <v>49</v>
      </c>
      <c r="M316" s="13">
        <v>6.3700000000000007E-2</v>
      </c>
      <c r="N316" s="13">
        <v>5.8700000000000002E-2</v>
      </c>
      <c r="O316" s="23">
        <v>2900000</v>
      </c>
      <c r="P316" s="25">
        <v>102.3</v>
      </c>
      <c r="Q316" s="23">
        <v>0</v>
      </c>
      <c r="R316" s="23">
        <v>2966.7</v>
      </c>
      <c r="S316" s="13">
        <v>1.4731879787E-2</v>
      </c>
      <c r="T316" s="13">
        <f t="shared" si="10"/>
        <v>1.3464024549521779E-3</v>
      </c>
      <c r="U316" s="64">
        <f>+R316/'סכום נכסי הקרן'!$C$42</f>
        <v>3.954682621346856E-4</v>
      </c>
    </row>
    <row r="317" spans="2:21" ht="13.5" thickBot="1" x14ac:dyDescent="0.25">
      <c r="B317" s="60" t="s">
        <v>882</v>
      </c>
      <c r="C317" s="14" t="s">
        <v>883</v>
      </c>
      <c r="D317" s="14" t="s">
        <v>160</v>
      </c>
      <c r="E317" s="14" t="s">
        <v>235</v>
      </c>
      <c r="F317" s="21">
        <v>1661</v>
      </c>
      <c r="G317" s="14" t="s">
        <v>344</v>
      </c>
      <c r="H317" s="14" t="s">
        <v>541</v>
      </c>
      <c r="I317" s="14" t="s">
        <v>280</v>
      </c>
      <c r="J317" s="56" t="s">
        <v>2562</v>
      </c>
      <c r="K317" s="23">
        <v>2.37</v>
      </c>
      <c r="L317" s="14" t="s">
        <v>49</v>
      </c>
      <c r="M317" s="13">
        <v>2.6499999999999999E-2</v>
      </c>
      <c r="N317" s="13">
        <v>5.28E-2</v>
      </c>
      <c r="O317" s="23">
        <v>934285.72</v>
      </c>
      <c r="P317" s="25">
        <v>95.03</v>
      </c>
      <c r="Q317" s="23">
        <v>0</v>
      </c>
      <c r="R317" s="23">
        <v>887.85172</v>
      </c>
      <c r="S317" s="13">
        <v>1.5202734480000001E-3</v>
      </c>
      <c r="T317" s="13">
        <f t="shared" si="10"/>
        <v>4.0294122609010473E-4</v>
      </c>
      <c r="U317" s="64">
        <f>+R317/'סכום נכסי הקרן'!$C$42</f>
        <v>1.1835277471321385E-4</v>
      </c>
    </row>
    <row r="318" spans="2:21" ht="13.5" thickBot="1" x14ac:dyDescent="0.25">
      <c r="B318" s="60" t="s">
        <v>884</v>
      </c>
      <c r="C318" s="14" t="s">
        <v>885</v>
      </c>
      <c r="D318" s="14" t="s">
        <v>160</v>
      </c>
      <c r="E318" s="14" t="s">
        <v>235</v>
      </c>
      <c r="F318" s="21">
        <v>1621</v>
      </c>
      <c r="G318" s="14" t="s">
        <v>578</v>
      </c>
      <c r="H318" s="14" t="s">
        <v>541</v>
      </c>
      <c r="I318" s="14" t="s">
        <v>280</v>
      </c>
      <c r="J318" s="56" t="s">
        <v>2562</v>
      </c>
      <c r="K318" s="23">
        <v>1.69</v>
      </c>
      <c r="L318" s="14" t="s">
        <v>49</v>
      </c>
      <c r="M318" s="13">
        <v>3.2500000000000001E-2</v>
      </c>
      <c r="N318" s="13">
        <v>5.3600000000000002E-2</v>
      </c>
      <c r="O318" s="23">
        <v>4350706.75</v>
      </c>
      <c r="P318" s="25">
        <v>96.68</v>
      </c>
      <c r="Q318" s="23">
        <v>0</v>
      </c>
      <c r="R318" s="23">
        <v>4206.2632899999999</v>
      </c>
      <c r="S318" s="13">
        <v>1.3732545234999999E-2</v>
      </c>
      <c r="T318" s="13">
        <f t="shared" si="10"/>
        <v>1.9089639059666379E-3</v>
      </c>
      <c r="U318" s="64">
        <f>+R318/'סכום נכסי הקרן'!$C$42</f>
        <v>5.6070503703685079E-4</v>
      </c>
    </row>
    <row r="319" spans="2:21" ht="13.5" thickBot="1" x14ac:dyDescent="0.25">
      <c r="B319" s="60" t="s">
        <v>886</v>
      </c>
      <c r="C319" s="14" t="s">
        <v>887</v>
      </c>
      <c r="D319" s="14" t="s">
        <v>160</v>
      </c>
      <c r="E319" s="14" t="s">
        <v>235</v>
      </c>
      <c r="F319" s="21">
        <v>1621</v>
      </c>
      <c r="G319" s="14" t="s">
        <v>578</v>
      </c>
      <c r="H319" s="14" t="s">
        <v>541</v>
      </c>
      <c r="I319" s="14" t="s">
        <v>280</v>
      </c>
      <c r="J319" s="56" t="s">
        <v>2562</v>
      </c>
      <c r="K319" s="23">
        <v>2.7</v>
      </c>
      <c r="L319" s="14" t="s">
        <v>49</v>
      </c>
      <c r="M319" s="13">
        <v>0.04</v>
      </c>
      <c r="N319" s="13">
        <v>2.9100000000000001E-2</v>
      </c>
      <c r="O319" s="23">
        <v>210704.56</v>
      </c>
      <c r="P319" s="25">
        <v>103.5</v>
      </c>
      <c r="Q319" s="23">
        <v>0</v>
      </c>
      <c r="R319" s="23">
        <v>218.07921999999999</v>
      </c>
      <c r="S319" s="13">
        <v>1.6450200145999998E-2</v>
      </c>
      <c r="T319" s="13">
        <f t="shared" si="10"/>
        <v>9.8972729693617853E-5</v>
      </c>
      <c r="U319" s="64">
        <f>+R319/'סכום נכסי הקרן'!$C$42</f>
        <v>2.9070485772436637E-5</v>
      </c>
    </row>
    <row r="320" spans="2:21" ht="13.5" thickBot="1" x14ac:dyDescent="0.25">
      <c r="B320" s="60" t="s">
        <v>888</v>
      </c>
      <c r="C320" s="14" t="s">
        <v>889</v>
      </c>
      <c r="D320" s="14" t="s">
        <v>160</v>
      </c>
      <c r="E320" s="14" t="s">
        <v>235</v>
      </c>
      <c r="F320" s="21">
        <v>2384</v>
      </c>
      <c r="G320" s="14" t="s">
        <v>497</v>
      </c>
      <c r="H320" s="14" t="s">
        <v>557</v>
      </c>
      <c r="I320" s="14" t="s">
        <v>96</v>
      </c>
      <c r="J320" s="56" t="s">
        <v>2562</v>
      </c>
      <c r="K320" s="23">
        <v>3.52</v>
      </c>
      <c r="L320" s="14" t="s">
        <v>49</v>
      </c>
      <c r="M320" s="13">
        <v>5.3400000000000003E-2</v>
      </c>
      <c r="N320" s="13">
        <v>5.6899999999999999E-2</v>
      </c>
      <c r="O320" s="23">
        <v>996000</v>
      </c>
      <c r="P320" s="25">
        <v>99.52</v>
      </c>
      <c r="Q320" s="23">
        <v>0</v>
      </c>
      <c r="R320" s="23">
        <v>991.2192</v>
      </c>
      <c r="S320" s="13">
        <v>2.49E-3</v>
      </c>
      <c r="T320" s="13">
        <f t="shared" si="10"/>
        <v>4.4985336039226546E-4</v>
      </c>
      <c r="U320" s="64">
        <f>+R320/'סכום נכסי הקרן'!$C$42</f>
        <v>1.3213190899603378E-4</v>
      </c>
    </row>
    <row r="321" spans="2:21" ht="13.5" thickBot="1" x14ac:dyDescent="0.25">
      <c r="B321" s="60" t="s">
        <v>890</v>
      </c>
      <c r="C321" s="14" t="s">
        <v>891</v>
      </c>
      <c r="D321" s="14" t="s">
        <v>160</v>
      </c>
      <c r="E321" s="14" t="s">
        <v>235</v>
      </c>
      <c r="F321" s="21">
        <v>1068</v>
      </c>
      <c r="G321" s="14" t="s">
        <v>497</v>
      </c>
      <c r="H321" s="14" t="s">
        <v>557</v>
      </c>
      <c r="I321" s="14" t="s">
        <v>96</v>
      </c>
      <c r="J321" s="56" t="s">
        <v>2562</v>
      </c>
      <c r="K321" s="23">
        <v>3.99</v>
      </c>
      <c r="L321" s="14" t="s">
        <v>49</v>
      </c>
      <c r="M321" s="13">
        <v>2.8000000000000001E-2</v>
      </c>
      <c r="N321" s="13">
        <v>6.0400000000000002E-2</v>
      </c>
      <c r="O321" s="23">
        <v>4337404</v>
      </c>
      <c r="P321" s="25">
        <v>88.73</v>
      </c>
      <c r="Q321" s="23">
        <v>0</v>
      </c>
      <c r="R321" s="23">
        <v>3848.5785700000001</v>
      </c>
      <c r="S321" s="13">
        <v>5.5690636959999998E-3</v>
      </c>
      <c r="T321" s="13">
        <f t="shared" si="10"/>
        <v>1.7466328360549912E-3</v>
      </c>
      <c r="U321" s="64">
        <f>+R321/'סכום נכסי הקרן'!$C$42</f>
        <v>5.1302480155280064E-4</v>
      </c>
    </row>
    <row r="322" spans="2:21" ht="13.5" thickBot="1" x14ac:dyDescent="0.25">
      <c r="B322" s="60" t="s">
        <v>892</v>
      </c>
      <c r="C322" s="14" t="s">
        <v>893</v>
      </c>
      <c r="D322" s="14" t="s">
        <v>160</v>
      </c>
      <c r="E322" s="14" t="s">
        <v>235</v>
      </c>
      <c r="F322" s="21">
        <v>1068</v>
      </c>
      <c r="G322" s="14" t="s">
        <v>497</v>
      </c>
      <c r="H322" s="14" t="s">
        <v>557</v>
      </c>
      <c r="I322" s="14" t="s">
        <v>96</v>
      </c>
      <c r="J322" s="56" t="s">
        <v>2562</v>
      </c>
      <c r="K322" s="23">
        <v>0.73</v>
      </c>
      <c r="L322" s="14" t="s">
        <v>49</v>
      </c>
      <c r="M322" s="13">
        <v>6.2300000000000001E-2</v>
      </c>
      <c r="N322" s="13">
        <v>5.8799999999999998E-2</v>
      </c>
      <c r="O322" s="23">
        <v>425932</v>
      </c>
      <c r="P322" s="25">
        <v>101.86</v>
      </c>
      <c r="Q322" s="23">
        <v>0</v>
      </c>
      <c r="R322" s="23">
        <v>433.85433999999998</v>
      </c>
      <c r="S322" s="13">
        <v>1.3392328049999999E-3</v>
      </c>
      <c r="T322" s="13">
        <f t="shared" si="10"/>
        <v>1.968997702725779E-4</v>
      </c>
      <c r="U322" s="64">
        <f>+R322/'סכום נכסי הקרן'!$C$42</f>
        <v>5.783382946013787E-5</v>
      </c>
    </row>
    <row r="323" spans="2:21" ht="13.5" thickBot="1" x14ac:dyDescent="0.25">
      <c r="B323" s="60" t="s">
        <v>894</v>
      </c>
      <c r="C323" s="14" t="s">
        <v>895</v>
      </c>
      <c r="D323" s="14" t="s">
        <v>160</v>
      </c>
      <c r="E323" s="14" t="s">
        <v>235</v>
      </c>
      <c r="F323" s="21">
        <v>373</v>
      </c>
      <c r="G323" s="14" t="s">
        <v>497</v>
      </c>
      <c r="H323" s="14" t="s">
        <v>587</v>
      </c>
      <c r="I323" s="14" t="s">
        <v>280</v>
      </c>
      <c r="J323" s="56" t="s">
        <v>2562</v>
      </c>
      <c r="K323" s="23">
        <v>0.99</v>
      </c>
      <c r="L323" s="14" t="s">
        <v>49</v>
      </c>
      <c r="M323" s="13">
        <v>4.7500000000000001E-2</v>
      </c>
      <c r="N323" s="13">
        <v>5.28E-2</v>
      </c>
      <c r="O323" s="23">
        <v>1016000</v>
      </c>
      <c r="P323" s="25">
        <v>99.56</v>
      </c>
      <c r="Q323" s="23">
        <v>0</v>
      </c>
      <c r="R323" s="23">
        <v>1011.5296</v>
      </c>
      <c r="S323" s="13">
        <v>9.2363636360000001E-3</v>
      </c>
      <c r="T323" s="13">
        <f t="shared" si="10"/>
        <v>4.5907100033599438E-4</v>
      </c>
      <c r="U323" s="64">
        <f>+R323/'סכום נכסי הקרן'!$C$42</f>
        <v>1.3483933428044416E-4</v>
      </c>
    </row>
    <row r="324" spans="2:21" ht="13.5" thickBot="1" x14ac:dyDescent="0.25">
      <c r="B324" s="60" t="s">
        <v>896</v>
      </c>
      <c r="C324" s="14" t="s">
        <v>897</v>
      </c>
      <c r="D324" s="14" t="s">
        <v>160</v>
      </c>
      <c r="E324" s="14" t="s">
        <v>235</v>
      </c>
      <c r="F324" s="21">
        <v>373</v>
      </c>
      <c r="G324" s="14" t="s">
        <v>497</v>
      </c>
      <c r="H324" s="14" t="s">
        <v>587</v>
      </c>
      <c r="I324" s="14" t="s">
        <v>280</v>
      </c>
      <c r="J324" s="56" t="s">
        <v>2562</v>
      </c>
      <c r="K324" s="23">
        <v>1.89</v>
      </c>
      <c r="L324" s="14" t="s">
        <v>49</v>
      </c>
      <c r="M324" s="13">
        <v>3.5000000000000003E-2</v>
      </c>
      <c r="N324" s="13">
        <v>5.6300000000000003E-2</v>
      </c>
      <c r="O324" s="23">
        <v>2667000</v>
      </c>
      <c r="P324" s="25">
        <v>97.11</v>
      </c>
      <c r="Q324" s="23">
        <v>0</v>
      </c>
      <c r="R324" s="23">
        <v>2589.9236999999998</v>
      </c>
      <c r="S324" s="13">
        <v>1.2E-2</v>
      </c>
      <c r="T324" s="13">
        <f t="shared" si="10"/>
        <v>1.1754068924457572E-3</v>
      </c>
      <c r="U324" s="64">
        <f>+R324/'סכום נכסי הקרן'!$C$42</f>
        <v>3.4524307301056218E-4</v>
      </c>
    </row>
    <row r="325" spans="2:21" ht="13.5" thickBot="1" x14ac:dyDescent="0.25">
      <c r="B325" s="60" t="s">
        <v>898</v>
      </c>
      <c r="C325" s="14" t="s">
        <v>899</v>
      </c>
      <c r="D325" s="14" t="s">
        <v>160</v>
      </c>
      <c r="E325" s="14" t="s">
        <v>235</v>
      </c>
      <c r="F325" s="21">
        <v>1682</v>
      </c>
      <c r="G325" s="14" t="s">
        <v>310</v>
      </c>
      <c r="H325" s="14" t="s">
        <v>590</v>
      </c>
      <c r="I325" s="14" t="s">
        <v>96</v>
      </c>
      <c r="J325" s="56" t="s">
        <v>2562</v>
      </c>
      <c r="K325" s="23">
        <v>3.54</v>
      </c>
      <c r="L325" s="14" t="s">
        <v>49</v>
      </c>
      <c r="M325" s="13">
        <v>2.5000000000000001E-2</v>
      </c>
      <c r="N325" s="13">
        <v>5.3900000000000003E-2</v>
      </c>
      <c r="O325" s="23">
        <v>4431343</v>
      </c>
      <c r="P325" s="25">
        <v>91.27</v>
      </c>
      <c r="Q325" s="23">
        <v>0</v>
      </c>
      <c r="R325" s="23">
        <v>4044.4867599999998</v>
      </c>
      <c r="S325" s="13">
        <v>5.20864467E-3</v>
      </c>
      <c r="T325" s="13">
        <f t="shared" si="10"/>
        <v>1.835543500416483E-3</v>
      </c>
      <c r="U325" s="64">
        <f>+R325/'סכום נכסי הקרן'!$C$42</f>
        <v>5.3913983557621109E-4</v>
      </c>
    </row>
    <row r="326" spans="2:21" ht="13.5" thickBot="1" x14ac:dyDescent="0.25">
      <c r="B326" s="60" t="s">
        <v>900</v>
      </c>
      <c r="C326" s="14" t="s">
        <v>901</v>
      </c>
      <c r="D326" s="14" t="s">
        <v>160</v>
      </c>
      <c r="E326" s="14" t="s">
        <v>235</v>
      </c>
      <c r="F326" s="21">
        <v>1696</v>
      </c>
      <c r="G326" s="14" t="s">
        <v>523</v>
      </c>
      <c r="H326" s="14" t="s">
        <v>587</v>
      </c>
      <c r="I326" s="14" t="s">
        <v>280</v>
      </c>
      <c r="J326" s="56" t="s">
        <v>2562</v>
      </c>
      <c r="K326" s="23">
        <v>0.01</v>
      </c>
      <c r="L326" s="14" t="s">
        <v>49</v>
      </c>
      <c r="M326" s="13">
        <v>3.61E-2</v>
      </c>
      <c r="N326" s="13">
        <v>0.47810000000000002</v>
      </c>
      <c r="O326" s="23">
        <v>565600</v>
      </c>
      <c r="P326" s="25">
        <v>101.37</v>
      </c>
      <c r="Q326" s="23">
        <v>0</v>
      </c>
      <c r="R326" s="23">
        <v>573.34871999999996</v>
      </c>
      <c r="S326" s="13">
        <v>1.4104738154000001E-2</v>
      </c>
      <c r="T326" s="13">
        <f t="shared" si="10"/>
        <v>2.6020767996483935E-4</v>
      </c>
      <c r="U326" s="64">
        <f>+R326/'סכום נכסי הקרן'!$C$42</f>
        <v>7.6428766607862769E-5</v>
      </c>
    </row>
    <row r="327" spans="2:21" ht="13.5" thickBot="1" x14ac:dyDescent="0.25">
      <c r="B327" s="60" t="s">
        <v>902</v>
      </c>
      <c r="C327" s="14" t="s">
        <v>903</v>
      </c>
      <c r="D327" s="14" t="s">
        <v>160</v>
      </c>
      <c r="E327" s="14" t="s">
        <v>235</v>
      </c>
      <c r="F327" s="21">
        <v>1729</v>
      </c>
      <c r="G327" s="14" t="s">
        <v>344</v>
      </c>
      <c r="H327" s="14" t="s">
        <v>590</v>
      </c>
      <c r="I327" s="14" t="s">
        <v>96</v>
      </c>
      <c r="J327" s="56" t="s">
        <v>2562</v>
      </c>
      <c r="K327" s="23">
        <v>0.5</v>
      </c>
      <c r="L327" s="14" t="s">
        <v>49</v>
      </c>
      <c r="M327" s="13">
        <v>6.5000000000000002E-2</v>
      </c>
      <c r="N327" s="13">
        <v>0.10050000000000001</v>
      </c>
      <c r="O327" s="23">
        <v>2026287.64</v>
      </c>
      <c r="P327" s="25">
        <v>98.46</v>
      </c>
      <c r="Q327" s="23">
        <v>0</v>
      </c>
      <c r="R327" s="23">
        <v>1995.0828100000001</v>
      </c>
      <c r="S327" s="13">
        <v>1.4580928757000001E-2</v>
      </c>
      <c r="T327" s="13">
        <f t="shared" si="10"/>
        <v>9.0544523990187403E-4</v>
      </c>
      <c r="U327" s="64">
        <f>+R327/'סכום נכסי הקרן'!$C$42</f>
        <v>2.6594934832827223E-4</v>
      </c>
    </row>
    <row r="328" spans="2:21" ht="13.5" thickBot="1" x14ac:dyDescent="0.25">
      <c r="B328" s="60" t="s">
        <v>904</v>
      </c>
      <c r="C328" s="14" t="s">
        <v>905</v>
      </c>
      <c r="D328" s="14" t="s">
        <v>160</v>
      </c>
      <c r="E328" s="14" t="s">
        <v>235</v>
      </c>
      <c r="F328" s="21">
        <v>1264</v>
      </c>
      <c r="G328" s="14" t="s">
        <v>344</v>
      </c>
      <c r="H328" s="14" t="s">
        <v>587</v>
      </c>
      <c r="I328" s="14" t="s">
        <v>280</v>
      </c>
      <c r="J328" s="56" t="s">
        <v>2562</v>
      </c>
      <c r="K328" s="23">
        <v>3.14</v>
      </c>
      <c r="L328" s="14" t="s">
        <v>49</v>
      </c>
      <c r="M328" s="13">
        <v>2.8500000000000001E-2</v>
      </c>
      <c r="N328" s="13">
        <v>5.5E-2</v>
      </c>
      <c r="O328" s="23">
        <v>1082273.3799999999</v>
      </c>
      <c r="P328" s="25">
        <v>92.51</v>
      </c>
      <c r="Q328" s="23">
        <v>0</v>
      </c>
      <c r="R328" s="23">
        <v>1001.2111</v>
      </c>
      <c r="S328" s="13">
        <v>2.113616973E-3</v>
      </c>
      <c r="T328" s="13">
        <f t="shared" si="10"/>
        <v>4.5438806854935468E-4</v>
      </c>
      <c r="U328" s="64">
        <f>+R328/'סכום נכסי הקרן'!$C$42</f>
        <v>1.3346385335455453E-4</v>
      </c>
    </row>
    <row r="329" spans="2:21" ht="13.5" thickBot="1" x14ac:dyDescent="0.25">
      <c r="B329" s="60" t="s">
        <v>906</v>
      </c>
      <c r="C329" s="14" t="s">
        <v>907</v>
      </c>
      <c r="D329" s="14" t="s">
        <v>160</v>
      </c>
      <c r="E329" s="14" t="s">
        <v>235</v>
      </c>
      <c r="F329" s="21">
        <v>422</v>
      </c>
      <c r="G329" s="14" t="s">
        <v>523</v>
      </c>
      <c r="H329" s="14" t="s">
        <v>587</v>
      </c>
      <c r="I329" s="14" t="s">
        <v>280</v>
      </c>
      <c r="J329" s="56" t="s">
        <v>2562</v>
      </c>
      <c r="K329" s="23">
        <v>0.49</v>
      </c>
      <c r="L329" s="14" t="s">
        <v>49</v>
      </c>
      <c r="M329" s="13">
        <v>3.2399999999999998E-2</v>
      </c>
      <c r="N329" s="13">
        <v>9.6199999999999994E-2</v>
      </c>
      <c r="O329" s="23">
        <v>3746854.38</v>
      </c>
      <c r="P329" s="25">
        <v>97.12</v>
      </c>
      <c r="Q329" s="23">
        <v>0</v>
      </c>
      <c r="R329" s="23">
        <v>3638.94497</v>
      </c>
      <c r="S329" s="13">
        <v>3.2661083475999997E-2</v>
      </c>
      <c r="T329" s="13">
        <f t="shared" si="10"/>
        <v>1.6514930532389117E-3</v>
      </c>
      <c r="U329" s="64">
        <f>+R329/'סכום נכסי הקרן'!$C$42</f>
        <v>4.8508013728710544E-4</v>
      </c>
    </row>
    <row r="330" spans="2:21" ht="13.5" thickBot="1" x14ac:dyDescent="0.25">
      <c r="B330" s="60" t="s">
        <v>908</v>
      </c>
      <c r="C330" s="14" t="s">
        <v>909</v>
      </c>
      <c r="D330" s="14" t="s">
        <v>160</v>
      </c>
      <c r="E330" s="14" t="s">
        <v>235</v>
      </c>
      <c r="F330" s="21">
        <v>1622</v>
      </c>
      <c r="G330" s="14" t="s">
        <v>497</v>
      </c>
      <c r="H330" s="14" t="s">
        <v>587</v>
      </c>
      <c r="I330" s="14" t="s">
        <v>280</v>
      </c>
      <c r="J330" s="56" t="s">
        <v>2562</v>
      </c>
      <c r="K330" s="23">
        <v>1.1599999999999999</v>
      </c>
      <c r="L330" s="14" t="s">
        <v>49</v>
      </c>
      <c r="M330" s="13">
        <v>7.0000000000000007E-2</v>
      </c>
      <c r="N330" s="13">
        <v>9.3899999999999997E-2</v>
      </c>
      <c r="O330" s="23">
        <v>5017509</v>
      </c>
      <c r="P330" s="25">
        <v>99.3</v>
      </c>
      <c r="Q330" s="23">
        <v>0</v>
      </c>
      <c r="R330" s="23">
        <v>4982.3864400000002</v>
      </c>
      <c r="S330" s="13">
        <v>8.3625149999999992E-3</v>
      </c>
      <c r="T330" s="13">
        <f t="shared" si="10"/>
        <v>2.2611984138390948E-3</v>
      </c>
      <c r="U330" s="64">
        <f>+R330/'סכום נכסי הקרן'!$C$42</f>
        <v>6.6416412401328864E-4</v>
      </c>
    </row>
    <row r="331" spans="2:21" ht="13.5" thickBot="1" x14ac:dyDescent="0.25">
      <c r="B331" s="60" t="s">
        <v>910</v>
      </c>
      <c r="C331" s="14" t="s">
        <v>911</v>
      </c>
      <c r="D331" s="14" t="s">
        <v>160</v>
      </c>
      <c r="E331" s="14" t="s">
        <v>235</v>
      </c>
      <c r="F331" s="21">
        <v>2360</v>
      </c>
      <c r="G331" s="14" t="s">
        <v>497</v>
      </c>
      <c r="H331" s="14" t="s">
        <v>587</v>
      </c>
      <c r="I331" s="14" t="s">
        <v>280</v>
      </c>
      <c r="J331" s="56" t="s">
        <v>2562</v>
      </c>
      <c r="K331" s="23">
        <v>2.94</v>
      </c>
      <c r="L331" s="14" t="s">
        <v>49</v>
      </c>
      <c r="M331" s="13">
        <v>4.53E-2</v>
      </c>
      <c r="N331" s="13">
        <v>5.6000000000000001E-2</v>
      </c>
      <c r="O331" s="23">
        <v>11427000</v>
      </c>
      <c r="P331" s="25">
        <v>97.2</v>
      </c>
      <c r="Q331" s="23">
        <v>0</v>
      </c>
      <c r="R331" s="23">
        <v>11107.044</v>
      </c>
      <c r="S331" s="13">
        <v>1.6324285713999999E-2</v>
      </c>
      <c r="T331" s="13">
        <f t="shared" si="10"/>
        <v>5.040803353511261E-3</v>
      </c>
      <c r="U331" s="64">
        <f>+R331/'סכום נכסי הקרן'!$C$42</f>
        <v>1.480595742115309E-3</v>
      </c>
    </row>
    <row r="332" spans="2:21" ht="13.5" thickBot="1" x14ac:dyDescent="0.25">
      <c r="B332" s="60" t="s">
        <v>912</v>
      </c>
      <c r="C332" s="14" t="s">
        <v>913</v>
      </c>
      <c r="D332" s="14" t="s">
        <v>160</v>
      </c>
      <c r="E332" s="14" t="s">
        <v>235</v>
      </c>
      <c r="F332" s="21">
        <v>1422</v>
      </c>
      <c r="G332" s="14" t="s">
        <v>444</v>
      </c>
      <c r="H332" s="14" t="s">
        <v>587</v>
      </c>
      <c r="I332" s="14" t="s">
        <v>280</v>
      </c>
      <c r="J332" s="56" t="s">
        <v>2562</v>
      </c>
      <c r="K332" s="23">
        <v>2.78</v>
      </c>
      <c r="L332" s="14" t="s">
        <v>49</v>
      </c>
      <c r="M332" s="13">
        <v>3.6499999999999998E-2</v>
      </c>
      <c r="N332" s="13">
        <v>5.2999999999999999E-2</v>
      </c>
      <c r="O332" s="23">
        <v>600000</v>
      </c>
      <c r="P332" s="25">
        <v>96.07</v>
      </c>
      <c r="Q332" s="23">
        <v>0</v>
      </c>
      <c r="R332" s="23">
        <v>576.41999999999996</v>
      </c>
      <c r="S332" s="13">
        <v>2.98542122E-4</v>
      </c>
      <c r="T332" s="13">
        <f t="shared" si="10"/>
        <v>2.6160154484226053E-4</v>
      </c>
      <c r="U332" s="64">
        <f>+R332/'סכום נכסי הקרן'!$C$42</f>
        <v>7.6838175636119416E-5</v>
      </c>
    </row>
    <row r="333" spans="2:21" ht="13.5" thickBot="1" x14ac:dyDescent="0.25">
      <c r="B333" s="60" t="s">
        <v>914</v>
      </c>
      <c r="C333" s="14" t="s">
        <v>915</v>
      </c>
      <c r="D333" s="14" t="s">
        <v>160</v>
      </c>
      <c r="E333" s="14" t="s">
        <v>235</v>
      </c>
      <c r="F333" s="21">
        <v>1361</v>
      </c>
      <c r="G333" s="14" t="s">
        <v>310</v>
      </c>
      <c r="H333" s="14" t="s">
        <v>587</v>
      </c>
      <c r="I333" s="14" t="s">
        <v>280</v>
      </c>
      <c r="J333" s="56" t="s">
        <v>2562</v>
      </c>
      <c r="K333" s="23">
        <v>3.33</v>
      </c>
      <c r="L333" s="14" t="s">
        <v>49</v>
      </c>
      <c r="M333" s="13">
        <v>7.2499999999999995E-2</v>
      </c>
      <c r="N333" s="13">
        <v>5.8299999999999998E-2</v>
      </c>
      <c r="O333" s="23">
        <v>14445000</v>
      </c>
      <c r="P333" s="25">
        <v>106.22</v>
      </c>
      <c r="Q333" s="23">
        <v>0</v>
      </c>
      <c r="R333" s="23">
        <v>15343.478999999999</v>
      </c>
      <c r="S333" s="13">
        <v>1.8056249999999999E-2</v>
      </c>
      <c r="T333" s="13">
        <f t="shared" si="10"/>
        <v>6.9634603408188179E-3</v>
      </c>
      <c r="U333" s="64">
        <f>+R333/'סכום נכסי הקרן'!$C$42</f>
        <v>2.0453227408332641E-3</v>
      </c>
    </row>
    <row r="334" spans="2:21" ht="13.5" thickBot="1" x14ac:dyDescent="0.25">
      <c r="B334" s="60" t="s">
        <v>916</v>
      </c>
      <c r="C334" s="14" t="s">
        <v>917</v>
      </c>
      <c r="D334" s="14" t="s">
        <v>160</v>
      </c>
      <c r="E334" s="14" t="s">
        <v>235</v>
      </c>
      <c r="F334" s="21">
        <v>1312</v>
      </c>
      <c r="G334" s="14" t="s">
        <v>236</v>
      </c>
      <c r="H334" s="14" t="s">
        <v>590</v>
      </c>
      <c r="I334" s="14" t="s">
        <v>96</v>
      </c>
      <c r="J334" s="56" t="s">
        <v>2562</v>
      </c>
      <c r="K334" s="23">
        <v>0.99</v>
      </c>
      <c r="L334" s="14" t="s">
        <v>49</v>
      </c>
      <c r="M334" s="13">
        <v>3.5000000000000003E-2</v>
      </c>
      <c r="N334" s="13">
        <v>5.4399999999999997E-2</v>
      </c>
      <c r="O334" s="23">
        <v>2247</v>
      </c>
      <c r="P334" s="25">
        <v>98.21</v>
      </c>
      <c r="Q334" s="23">
        <v>0</v>
      </c>
      <c r="R334" s="23">
        <v>2.2067800000000002</v>
      </c>
      <c r="S334" s="13">
        <v>2.27782997E-4</v>
      </c>
      <c r="T334" s="13">
        <f t="shared" si="10"/>
        <v>1.0015215591530549E-6</v>
      </c>
      <c r="U334" s="64">
        <f>+R334/'סכום נכסי הקרן'!$C$42</f>
        <v>2.9416909411588013E-7</v>
      </c>
    </row>
    <row r="335" spans="2:21" ht="13.5" thickBot="1" x14ac:dyDescent="0.25">
      <c r="B335" s="60" t="s">
        <v>918</v>
      </c>
      <c r="C335" s="14" t="s">
        <v>919</v>
      </c>
      <c r="D335" s="14" t="s">
        <v>160</v>
      </c>
      <c r="E335" s="14" t="s">
        <v>235</v>
      </c>
      <c r="F335" s="21">
        <v>1095</v>
      </c>
      <c r="G335" s="14" t="s">
        <v>720</v>
      </c>
      <c r="H335" s="14" t="s">
        <v>587</v>
      </c>
      <c r="I335" s="14" t="s">
        <v>280</v>
      </c>
      <c r="J335" s="56" t="s">
        <v>2562</v>
      </c>
      <c r="K335" s="23">
        <v>3.29</v>
      </c>
      <c r="L335" s="14" t="s">
        <v>49</v>
      </c>
      <c r="M335" s="13">
        <v>6.7500000000000004E-2</v>
      </c>
      <c r="N335" s="13">
        <v>5.7000000000000002E-2</v>
      </c>
      <c r="O335" s="23">
        <v>8018792.8099999996</v>
      </c>
      <c r="P335" s="25">
        <v>106.55</v>
      </c>
      <c r="Q335" s="23">
        <v>0</v>
      </c>
      <c r="R335" s="23">
        <v>8544.0237400000005</v>
      </c>
      <c r="S335" s="13">
        <v>4.5821673200000003E-3</v>
      </c>
      <c r="T335" s="13">
        <f t="shared" si="10"/>
        <v>3.8776062758976945E-3</v>
      </c>
      <c r="U335" s="64">
        <f>+R335/'סכום נכסי הקרן'!$C$42</f>
        <v>1.1389389625156899E-3</v>
      </c>
    </row>
    <row r="336" spans="2:21" ht="13.5" thickBot="1" x14ac:dyDescent="0.25">
      <c r="B336" s="60" t="s">
        <v>920</v>
      </c>
      <c r="C336" s="14" t="s">
        <v>921</v>
      </c>
      <c r="D336" s="14" t="s">
        <v>160</v>
      </c>
      <c r="E336" s="14" t="s">
        <v>235</v>
      </c>
      <c r="F336" s="21">
        <v>1944</v>
      </c>
      <c r="G336" s="14" t="s">
        <v>523</v>
      </c>
      <c r="H336" s="14" t="s">
        <v>587</v>
      </c>
      <c r="I336" s="14" t="s">
        <v>280</v>
      </c>
      <c r="J336" s="56" t="s">
        <v>2562</v>
      </c>
      <c r="K336" s="23">
        <v>1.4</v>
      </c>
      <c r="L336" s="14" t="s">
        <v>49</v>
      </c>
      <c r="M336" s="13">
        <v>9.7000000000000003E-2</v>
      </c>
      <c r="N336" s="13">
        <v>7.6100000000000001E-2</v>
      </c>
      <c r="O336" s="23">
        <v>3190500</v>
      </c>
      <c r="P336" s="25">
        <v>103.21</v>
      </c>
      <c r="Q336" s="23">
        <v>0</v>
      </c>
      <c r="R336" s="23">
        <v>3292.9150500000001</v>
      </c>
      <c r="S336" s="13">
        <v>2.7445161289999999E-2</v>
      </c>
      <c r="T336" s="13">
        <f t="shared" si="10"/>
        <v>1.4944513794010092E-3</v>
      </c>
      <c r="U336" s="64">
        <f>+R336/'סכום נכסי הקרן'!$C$42</f>
        <v>4.3895351474050343E-4</v>
      </c>
    </row>
    <row r="337" spans="2:21" ht="13.5" thickBot="1" x14ac:dyDescent="0.25">
      <c r="B337" s="60" t="s">
        <v>922</v>
      </c>
      <c r="C337" s="14" t="s">
        <v>923</v>
      </c>
      <c r="D337" s="14" t="s">
        <v>160</v>
      </c>
      <c r="E337" s="14" t="s">
        <v>235</v>
      </c>
      <c r="F337" s="21">
        <v>1828</v>
      </c>
      <c r="G337" s="14" t="s">
        <v>523</v>
      </c>
      <c r="H337" s="14" t="s">
        <v>587</v>
      </c>
      <c r="I337" s="14" t="s">
        <v>280</v>
      </c>
      <c r="J337" s="56" t="s">
        <v>2562</v>
      </c>
      <c r="K337" s="23">
        <v>1.63</v>
      </c>
      <c r="L337" s="14" t="s">
        <v>49</v>
      </c>
      <c r="M337" s="13">
        <v>7.1499999999999994E-2</v>
      </c>
      <c r="N337" s="13">
        <v>8.6499999999999994E-2</v>
      </c>
      <c r="O337" s="23">
        <v>7200000</v>
      </c>
      <c r="P337" s="25">
        <v>99.7</v>
      </c>
      <c r="Q337" s="23">
        <v>0</v>
      </c>
      <c r="R337" s="23">
        <v>7178.4</v>
      </c>
      <c r="S337" s="13">
        <v>2.2499999999999999E-2</v>
      </c>
      <c r="T337" s="13">
        <f t="shared" si="10"/>
        <v>3.25783374882149E-3</v>
      </c>
      <c r="U337" s="64">
        <f>+R337/'סכום נכסי הקרן'!$C$42</f>
        <v>9.5689802572138311E-4</v>
      </c>
    </row>
    <row r="338" spans="2:21" ht="13.5" thickBot="1" x14ac:dyDescent="0.25">
      <c r="B338" s="60" t="s">
        <v>924</v>
      </c>
      <c r="C338" s="14" t="s">
        <v>925</v>
      </c>
      <c r="D338" s="14" t="s">
        <v>160</v>
      </c>
      <c r="E338" s="14" t="s">
        <v>235</v>
      </c>
      <c r="F338" s="21">
        <v>1828</v>
      </c>
      <c r="G338" s="14" t="s">
        <v>523</v>
      </c>
      <c r="H338" s="14" t="s">
        <v>587</v>
      </c>
      <c r="I338" s="14" t="s">
        <v>280</v>
      </c>
      <c r="J338" s="56" t="s">
        <v>2562</v>
      </c>
      <c r="K338" s="23">
        <v>3.12</v>
      </c>
      <c r="L338" s="14" t="s">
        <v>49</v>
      </c>
      <c r="M338" s="13">
        <v>7.22E-2</v>
      </c>
      <c r="N338" s="13">
        <v>7.46E-2</v>
      </c>
      <c r="O338" s="23">
        <v>599000</v>
      </c>
      <c r="P338" s="25">
        <v>102.39</v>
      </c>
      <c r="Q338" s="23">
        <v>0</v>
      </c>
      <c r="R338" s="23">
        <v>613.31610000000001</v>
      </c>
      <c r="S338" s="13">
        <v>3.9407894730000004E-3</v>
      </c>
      <c r="T338" s="13">
        <f t="shared" si="10"/>
        <v>2.7834641274874285E-4</v>
      </c>
      <c r="U338" s="64">
        <f>+R338/'סכום נכסי הקרן'!$C$42</f>
        <v>8.1756514715415466E-5</v>
      </c>
    </row>
    <row r="339" spans="2:21" ht="13.5" thickBot="1" x14ac:dyDescent="0.25">
      <c r="B339" s="60" t="s">
        <v>926</v>
      </c>
      <c r="C339" s="14" t="s">
        <v>927</v>
      </c>
      <c r="D339" s="14" t="s">
        <v>160</v>
      </c>
      <c r="E339" s="14" t="s">
        <v>235</v>
      </c>
      <c r="F339" s="21">
        <v>1688</v>
      </c>
      <c r="G339" s="14" t="s">
        <v>720</v>
      </c>
      <c r="H339" s="14" t="s">
        <v>590</v>
      </c>
      <c r="I339" s="14" t="s">
        <v>96</v>
      </c>
      <c r="J339" s="56" t="s">
        <v>2562</v>
      </c>
      <c r="K339" s="23">
        <v>2.12</v>
      </c>
      <c r="L339" s="14" t="s">
        <v>49</v>
      </c>
      <c r="M339" s="13">
        <v>6.5000000000000002E-2</v>
      </c>
      <c r="N339" s="13">
        <v>5.6599999999999998E-2</v>
      </c>
      <c r="O339" s="23">
        <v>24314477</v>
      </c>
      <c r="P339" s="25">
        <v>101.9</v>
      </c>
      <c r="Q339" s="23">
        <v>0</v>
      </c>
      <c r="R339" s="23">
        <v>24776.45206</v>
      </c>
      <c r="S339" s="13">
        <v>3.4734967142000001E-2</v>
      </c>
      <c r="T339" s="13">
        <f t="shared" si="10"/>
        <v>1.1244505975861714E-2</v>
      </c>
      <c r="U339" s="64">
        <f>+R339/'סכום נכסי הקרן'!$C$42</f>
        <v>3.302760790788267E-3</v>
      </c>
    </row>
    <row r="340" spans="2:21" ht="13.5" thickBot="1" x14ac:dyDescent="0.25">
      <c r="B340" s="60" t="s">
        <v>928</v>
      </c>
      <c r="C340" s="14" t="s">
        <v>929</v>
      </c>
      <c r="D340" s="14" t="s">
        <v>160</v>
      </c>
      <c r="E340" s="14" t="s">
        <v>235</v>
      </c>
      <c r="F340" s="21">
        <v>1688</v>
      </c>
      <c r="G340" s="14" t="s">
        <v>720</v>
      </c>
      <c r="H340" s="14" t="s">
        <v>590</v>
      </c>
      <c r="I340" s="14" t="s">
        <v>96</v>
      </c>
      <c r="J340" s="56" t="s">
        <v>2562</v>
      </c>
      <c r="K340" s="23">
        <v>2.99</v>
      </c>
      <c r="L340" s="14" t="s">
        <v>49</v>
      </c>
      <c r="M340" s="13">
        <v>5.2499999999999998E-2</v>
      </c>
      <c r="N340" s="13">
        <v>6.4299999999999996E-2</v>
      </c>
      <c r="O340" s="23">
        <v>1230000</v>
      </c>
      <c r="P340" s="25">
        <v>99.23</v>
      </c>
      <c r="Q340" s="23">
        <v>0</v>
      </c>
      <c r="R340" s="23">
        <v>1220.529</v>
      </c>
      <c r="S340" s="13">
        <v>3.7272727269999999E-3</v>
      </c>
      <c r="T340" s="13">
        <f t="shared" ref="T340:T403" si="11">+R340/$R$11</f>
        <v>5.5392295882304471E-4</v>
      </c>
      <c r="U340" s="64">
        <f>+R340/'סכום נכסי הקרן'!$C$42</f>
        <v>1.626994581572069E-4</v>
      </c>
    </row>
    <row r="341" spans="2:21" ht="13.5" thickBot="1" x14ac:dyDescent="0.25">
      <c r="B341" s="60" t="s">
        <v>930</v>
      </c>
      <c r="C341" s="14" t="s">
        <v>931</v>
      </c>
      <c r="D341" s="14" t="s">
        <v>160</v>
      </c>
      <c r="E341" s="14" t="s">
        <v>235</v>
      </c>
      <c r="F341" s="21">
        <v>1083</v>
      </c>
      <c r="G341" s="14" t="s">
        <v>497</v>
      </c>
      <c r="H341" s="14" t="s">
        <v>587</v>
      </c>
      <c r="I341" s="14" t="s">
        <v>280</v>
      </c>
      <c r="J341" s="56" t="s">
        <v>2562</v>
      </c>
      <c r="K341" s="23">
        <v>3.15</v>
      </c>
      <c r="L341" s="14" t="s">
        <v>49</v>
      </c>
      <c r="M341" s="13">
        <v>2.5000000000000001E-2</v>
      </c>
      <c r="N341" s="13">
        <v>6.0999999999999999E-2</v>
      </c>
      <c r="O341" s="23">
        <v>94444.44</v>
      </c>
      <c r="P341" s="25">
        <v>89.63</v>
      </c>
      <c r="Q341" s="23">
        <v>0</v>
      </c>
      <c r="R341" s="23">
        <v>84.650549999999996</v>
      </c>
      <c r="S341" s="13">
        <v>4.7416801400000002E-4</v>
      </c>
      <c r="T341" s="13">
        <f t="shared" si="11"/>
        <v>3.8417672273250443E-5</v>
      </c>
      <c r="U341" s="64">
        <f>+R341/'סכום נכסי הקרן'!$C$42</f>
        <v>1.12841223909547E-5</v>
      </c>
    </row>
    <row r="342" spans="2:21" ht="13.5" thickBot="1" x14ac:dyDescent="0.25">
      <c r="B342" s="60" t="s">
        <v>932</v>
      </c>
      <c r="C342" s="14" t="s">
        <v>933</v>
      </c>
      <c r="D342" s="14" t="s">
        <v>160</v>
      </c>
      <c r="E342" s="14" t="s">
        <v>235</v>
      </c>
      <c r="F342" s="21">
        <v>1930</v>
      </c>
      <c r="G342" s="14" t="s">
        <v>310</v>
      </c>
      <c r="H342" s="14" t="s">
        <v>587</v>
      </c>
      <c r="I342" s="14" t="s">
        <v>280</v>
      </c>
      <c r="J342" s="56" t="s">
        <v>2562</v>
      </c>
      <c r="K342" s="23">
        <v>4.8</v>
      </c>
      <c r="L342" s="14" t="s">
        <v>49</v>
      </c>
      <c r="M342" s="13">
        <v>6.7699999999999996E-2</v>
      </c>
      <c r="N342" s="13">
        <v>5.96E-2</v>
      </c>
      <c r="O342" s="23">
        <v>13140000</v>
      </c>
      <c r="P342" s="25">
        <v>107.02</v>
      </c>
      <c r="Q342" s="23">
        <v>0</v>
      </c>
      <c r="R342" s="23">
        <v>14062.428</v>
      </c>
      <c r="S342" s="13">
        <v>1.7520000000000001E-2</v>
      </c>
      <c r="T342" s="13">
        <f t="shared" si="11"/>
        <v>6.3820701728480285E-3</v>
      </c>
      <c r="U342" s="64">
        <f>+R342/'סכום נכסי הקרן'!$C$42</f>
        <v>1.8745555541693272E-3</v>
      </c>
    </row>
    <row r="343" spans="2:21" ht="13.5" thickBot="1" x14ac:dyDescent="0.25">
      <c r="B343" s="60" t="s">
        <v>934</v>
      </c>
      <c r="C343" s="14" t="s">
        <v>935</v>
      </c>
      <c r="D343" s="14" t="s">
        <v>160</v>
      </c>
      <c r="E343" s="14" t="s">
        <v>235</v>
      </c>
      <c r="F343" s="21">
        <v>1496</v>
      </c>
      <c r="G343" s="14" t="s">
        <v>236</v>
      </c>
      <c r="H343" s="14" t="s">
        <v>587</v>
      </c>
      <c r="I343" s="14" t="s">
        <v>280</v>
      </c>
      <c r="J343" s="56" t="s">
        <v>2562</v>
      </c>
      <c r="K343" s="23">
        <v>3.42</v>
      </c>
      <c r="L343" s="14" t="s">
        <v>49</v>
      </c>
      <c r="M343" s="13">
        <v>4.1000000000000002E-2</v>
      </c>
      <c r="N343" s="13">
        <v>6.1100000000000002E-2</v>
      </c>
      <c r="O343" s="23">
        <v>9309603.25</v>
      </c>
      <c r="P343" s="25">
        <v>94.37</v>
      </c>
      <c r="Q343" s="23">
        <v>0</v>
      </c>
      <c r="R343" s="23">
        <v>8785.4725899999994</v>
      </c>
      <c r="S343" s="13">
        <v>2.1525128460000001E-2</v>
      </c>
      <c r="T343" s="13">
        <f t="shared" si="11"/>
        <v>3.9871850416594423E-3</v>
      </c>
      <c r="U343" s="64">
        <f>+R343/'סכום נכסי הקרן'!$C$42</f>
        <v>1.1711246763067432E-3</v>
      </c>
    </row>
    <row r="344" spans="2:21" ht="13.5" thickBot="1" x14ac:dyDescent="0.25">
      <c r="B344" s="60" t="s">
        <v>936</v>
      </c>
      <c r="C344" s="14" t="s">
        <v>937</v>
      </c>
      <c r="D344" s="14" t="s">
        <v>160</v>
      </c>
      <c r="E344" s="14" t="s">
        <v>235</v>
      </c>
      <c r="F344" s="21">
        <v>444</v>
      </c>
      <c r="G344" s="14" t="s">
        <v>497</v>
      </c>
      <c r="H344" s="14" t="s">
        <v>938</v>
      </c>
      <c r="I344" s="14" t="s">
        <v>280</v>
      </c>
      <c r="J344" s="56" t="s">
        <v>2562</v>
      </c>
      <c r="K344" s="23">
        <v>2.02</v>
      </c>
      <c r="L344" s="14" t="s">
        <v>49</v>
      </c>
      <c r="M344" s="13">
        <v>6.9000000000000006E-2</v>
      </c>
      <c r="N344" s="13">
        <v>6.3799999999999996E-2</v>
      </c>
      <c r="O344" s="23">
        <v>129000</v>
      </c>
      <c r="P344" s="25">
        <v>103.24</v>
      </c>
      <c r="Q344" s="23">
        <v>0</v>
      </c>
      <c r="R344" s="23">
        <v>133.17959999999999</v>
      </c>
      <c r="S344" s="13">
        <v>1.2899999999999999E-3</v>
      </c>
      <c r="T344" s="13">
        <f t="shared" si="11"/>
        <v>6.0442019883894249E-5</v>
      </c>
      <c r="U344" s="64">
        <f>+R344/'סכום נכסי הקרן'!$C$42</f>
        <v>1.775316175002278E-5</v>
      </c>
    </row>
    <row r="345" spans="2:21" ht="13.5" thickBot="1" x14ac:dyDescent="0.25">
      <c r="B345" s="60" t="s">
        <v>939</v>
      </c>
      <c r="C345" s="14" t="s">
        <v>940</v>
      </c>
      <c r="D345" s="14" t="s">
        <v>160</v>
      </c>
      <c r="E345" s="14" t="s">
        <v>235</v>
      </c>
      <c r="F345" s="21">
        <v>1632</v>
      </c>
      <c r="G345" s="14" t="s">
        <v>344</v>
      </c>
      <c r="H345" s="14" t="s">
        <v>938</v>
      </c>
      <c r="I345" s="14" t="s">
        <v>280</v>
      </c>
      <c r="J345" s="56" t="s">
        <v>2562</v>
      </c>
      <c r="K345" s="23">
        <v>1.06</v>
      </c>
      <c r="L345" s="14" t="s">
        <v>49</v>
      </c>
      <c r="M345" s="13">
        <v>7.7499999999999999E-2</v>
      </c>
      <c r="N345" s="13">
        <v>8.5300000000000001E-2</v>
      </c>
      <c r="O345" s="23">
        <v>2335046</v>
      </c>
      <c r="P345" s="25">
        <v>102.25</v>
      </c>
      <c r="Q345" s="23">
        <v>0</v>
      </c>
      <c r="R345" s="23">
        <v>2387.5845300000001</v>
      </c>
      <c r="S345" s="13">
        <v>1.5261838312E-2</v>
      </c>
      <c r="T345" s="13">
        <f t="shared" si="11"/>
        <v>1.0835776022509328E-3</v>
      </c>
      <c r="U345" s="64">
        <f>+R345/'סכום נכסי הקרן'!$C$42</f>
        <v>3.1827077384931411E-4</v>
      </c>
    </row>
    <row r="346" spans="2:21" ht="13.5" thickBot="1" x14ac:dyDescent="0.25">
      <c r="B346" s="60" t="s">
        <v>941</v>
      </c>
      <c r="C346" s="14" t="s">
        <v>942</v>
      </c>
      <c r="D346" s="14" t="s">
        <v>160</v>
      </c>
      <c r="E346" s="14" t="s">
        <v>235</v>
      </c>
      <c r="F346" s="21">
        <v>1632</v>
      </c>
      <c r="G346" s="14" t="s">
        <v>344</v>
      </c>
      <c r="H346" s="14" t="s">
        <v>938</v>
      </c>
      <c r="I346" s="14" t="s">
        <v>280</v>
      </c>
      <c r="J346" s="56" t="s">
        <v>2562</v>
      </c>
      <c r="K346" s="23">
        <v>1.42</v>
      </c>
      <c r="L346" s="14" t="s">
        <v>49</v>
      </c>
      <c r="M346" s="13">
        <v>0.1115</v>
      </c>
      <c r="N346" s="13">
        <v>7.9899999999999999E-2</v>
      </c>
      <c r="O346" s="23">
        <v>860000</v>
      </c>
      <c r="P346" s="25">
        <v>107.54</v>
      </c>
      <c r="Q346" s="23">
        <v>0</v>
      </c>
      <c r="R346" s="23">
        <v>924.84400000000005</v>
      </c>
      <c r="S346" s="13">
        <v>1.2076616300000001E-2</v>
      </c>
      <c r="T346" s="13">
        <f t="shared" si="11"/>
        <v>4.1972974417628752E-4</v>
      </c>
      <c r="U346" s="64">
        <f>+R346/'סכום נכסי הקרן'!$C$42</f>
        <v>1.2328393481838112E-4</v>
      </c>
    </row>
    <row r="347" spans="2:21" ht="13.5" thickBot="1" x14ac:dyDescent="0.25">
      <c r="B347" s="60" t="s">
        <v>943</v>
      </c>
      <c r="C347" s="14" t="s">
        <v>944</v>
      </c>
      <c r="D347" s="14" t="s">
        <v>160</v>
      </c>
      <c r="E347" s="14" t="s">
        <v>235</v>
      </c>
      <c r="F347" s="21">
        <v>823</v>
      </c>
      <c r="G347" s="14" t="s">
        <v>497</v>
      </c>
      <c r="H347" s="14" t="s">
        <v>625</v>
      </c>
      <c r="I347" s="14" t="s">
        <v>96</v>
      </c>
      <c r="J347" s="56" t="s">
        <v>2562</v>
      </c>
      <c r="K347" s="23">
        <v>1</v>
      </c>
      <c r="L347" s="14" t="s">
        <v>49</v>
      </c>
      <c r="M347" s="13">
        <v>1.4999999999999999E-2</v>
      </c>
      <c r="N347" s="13">
        <v>5.4199999999999998E-2</v>
      </c>
      <c r="O347" s="23">
        <v>17</v>
      </c>
      <c r="P347" s="25">
        <v>96.3</v>
      </c>
      <c r="Q347" s="23">
        <v>0</v>
      </c>
      <c r="R347" s="23">
        <v>1.6369999999999999E-2</v>
      </c>
      <c r="S347" s="13">
        <v>3.0556581847287401E-7</v>
      </c>
      <c r="T347" s="13">
        <f t="shared" si="11"/>
        <v>7.4293350145168543E-9</v>
      </c>
      <c r="U347" s="64">
        <f>+R347/'סכום נכסי הקרן'!$C$42</f>
        <v>2.1821604648750475E-9</v>
      </c>
    </row>
    <row r="348" spans="2:21" ht="13.5" thickBot="1" x14ac:dyDescent="0.25">
      <c r="B348" s="60" t="s">
        <v>945</v>
      </c>
      <c r="C348" s="14" t="s">
        <v>946</v>
      </c>
      <c r="D348" s="14" t="s">
        <v>160</v>
      </c>
      <c r="E348" s="14" t="s">
        <v>235</v>
      </c>
      <c r="F348" s="21">
        <v>1787</v>
      </c>
      <c r="G348" s="14" t="s">
        <v>523</v>
      </c>
      <c r="H348" s="14" t="s">
        <v>625</v>
      </c>
      <c r="I348" s="14" t="s">
        <v>96</v>
      </c>
      <c r="J348" s="56" t="s">
        <v>2562</v>
      </c>
      <c r="K348" s="23">
        <v>0.76</v>
      </c>
      <c r="L348" s="14" t="s">
        <v>49</v>
      </c>
      <c r="M348" s="13">
        <v>4.9000000000000002E-2</v>
      </c>
      <c r="N348" s="13">
        <v>0.15840000000000001</v>
      </c>
      <c r="O348" s="23">
        <v>1302022.3700000001</v>
      </c>
      <c r="P348" s="25">
        <v>92.73</v>
      </c>
      <c r="Q348" s="23">
        <v>0</v>
      </c>
      <c r="R348" s="23">
        <v>1207.3653400000001</v>
      </c>
      <c r="S348" s="13">
        <v>1.7835321606000001E-2</v>
      </c>
      <c r="T348" s="13">
        <f t="shared" si="11"/>
        <v>5.4794878410360705E-4</v>
      </c>
      <c r="U348" s="64">
        <f>+R348/'סכום נכסי הקרן'!$C$42</f>
        <v>1.6094471054419181E-4</v>
      </c>
    </row>
    <row r="349" spans="2:21" ht="13.5" thickBot="1" x14ac:dyDescent="0.25">
      <c r="B349" s="60" t="s">
        <v>947</v>
      </c>
      <c r="C349" s="14" t="s">
        <v>948</v>
      </c>
      <c r="D349" s="14" t="s">
        <v>160</v>
      </c>
      <c r="E349" s="14" t="s">
        <v>235</v>
      </c>
      <c r="F349" s="21">
        <v>1787</v>
      </c>
      <c r="G349" s="14" t="s">
        <v>523</v>
      </c>
      <c r="H349" s="14" t="s">
        <v>625</v>
      </c>
      <c r="I349" s="14" t="s">
        <v>96</v>
      </c>
      <c r="J349" s="56" t="s">
        <v>2562</v>
      </c>
      <c r="K349" s="23">
        <v>2.0499999999999998</v>
      </c>
      <c r="L349" s="14" t="s">
        <v>49</v>
      </c>
      <c r="M349" s="13">
        <v>8.9499999999999996E-2</v>
      </c>
      <c r="N349" s="13">
        <v>0.19589999999999999</v>
      </c>
      <c r="O349" s="23">
        <v>1125238</v>
      </c>
      <c r="P349" s="25">
        <v>82.58</v>
      </c>
      <c r="Q349" s="23">
        <v>0</v>
      </c>
      <c r="R349" s="23">
        <v>929.22154</v>
      </c>
      <c r="S349" s="13">
        <v>9.8931482869999993E-3</v>
      </c>
      <c r="T349" s="13">
        <f t="shared" si="11"/>
        <v>4.217164400345311E-4</v>
      </c>
      <c r="U349" s="64">
        <f>+R349/'סכום נכסי הקרן'!$C$42</f>
        <v>1.2386747145377568E-4</v>
      </c>
    </row>
    <row r="350" spans="2:21" ht="13.5" thickBot="1" x14ac:dyDescent="0.25">
      <c r="B350" s="60" t="s">
        <v>949</v>
      </c>
      <c r="C350" s="14" t="s">
        <v>950</v>
      </c>
      <c r="D350" s="14" t="s">
        <v>160</v>
      </c>
      <c r="E350" s="14" t="s">
        <v>235</v>
      </c>
      <c r="F350" s="21">
        <v>1442</v>
      </c>
      <c r="G350" s="14" t="s">
        <v>497</v>
      </c>
      <c r="H350" s="14" t="s">
        <v>938</v>
      </c>
      <c r="I350" s="14" t="s">
        <v>280</v>
      </c>
      <c r="J350" s="56" t="s">
        <v>2562</v>
      </c>
      <c r="K350" s="23">
        <v>2.64</v>
      </c>
      <c r="L350" s="14" t="s">
        <v>49</v>
      </c>
      <c r="M350" s="13">
        <v>5.5500000000000001E-2</v>
      </c>
      <c r="N350" s="13">
        <v>6.5000000000000002E-2</v>
      </c>
      <c r="O350" s="23">
        <v>1400000</v>
      </c>
      <c r="P350" s="25">
        <v>97.66</v>
      </c>
      <c r="Q350" s="23">
        <v>0</v>
      </c>
      <c r="R350" s="23">
        <v>1367.24</v>
      </c>
      <c r="S350" s="13">
        <v>8.7500000000000008E-3</v>
      </c>
      <c r="T350" s="13">
        <f t="shared" si="11"/>
        <v>6.2050604796872475E-4</v>
      </c>
      <c r="U350" s="64">
        <f>+R350/'סכום נכסי הקרן'!$C$42</f>
        <v>1.8225638814879414E-4</v>
      </c>
    </row>
    <row r="351" spans="2:21" ht="13.5" thickBot="1" x14ac:dyDescent="0.25">
      <c r="B351" s="60" t="s">
        <v>951</v>
      </c>
      <c r="C351" s="14" t="s">
        <v>952</v>
      </c>
      <c r="D351" s="14" t="s">
        <v>160</v>
      </c>
      <c r="E351" s="14" t="s">
        <v>235</v>
      </c>
      <c r="F351" s="21">
        <v>1644</v>
      </c>
      <c r="G351" s="14" t="s">
        <v>497</v>
      </c>
      <c r="H351" s="14" t="s">
        <v>953</v>
      </c>
      <c r="I351" s="14" t="s">
        <v>96</v>
      </c>
      <c r="J351" s="56" t="s">
        <v>2562</v>
      </c>
      <c r="K351" s="23">
        <v>1.2</v>
      </c>
      <c r="L351" s="14" t="s">
        <v>49</v>
      </c>
      <c r="M351" s="13">
        <v>5.0500000000000003E-2</v>
      </c>
      <c r="N351" s="13">
        <v>6.6900000000000001E-2</v>
      </c>
      <c r="O351" s="23">
        <v>667327.98</v>
      </c>
      <c r="P351" s="25">
        <v>99.47</v>
      </c>
      <c r="Q351" s="23">
        <v>0</v>
      </c>
      <c r="R351" s="23">
        <v>663.79114000000004</v>
      </c>
      <c r="S351" s="13">
        <v>6.0666180000000002E-3</v>
      </c>
      <c r="T351" s="13">
        <f t="shared" si="11"/>
        <v>3.0125392539572757E-4</v>
      </c>
      <c r="U351" s="64">
        <f>+R351/'סכום נכסי הקרן'!$C$42</f>
        <v>8.8484959232885643E-5</v>
      </c>
    </row>
    <row r="352" spans="2:21" ht="13.5" thickBot="1" x14ac:dyDescent="0.25">
      <c r="B352" s="60" t="s">
        <v>954</v>
      </c>
      <c r="C352" s="14" t="s">
        <v>955</v>
      </c>
      <c r="D352" s="14" t="s">
        <v>160</v>
      </c>
      <c r="E352" s="14" t="s">
        <v>235</v>
      </c>
      <c r="F352" s="21">
        <v>2352</v>
      </c>
      <c r="G352" s="14" t="s">
        <v>299</v>
      </c>
      <c r="H352" s="14" t="s">
        <v>956</v>
      </c>
      <c r="I352" s="14" t="s">
        <v>280</v>
      </c>
      <c r="J352" s="56" t="s">
        <v>2562</v>
      </c>
      <c r="K352" s="23">
        <v>2.06</v>
      </c>
      <c r="L352" s="14" t="s">
        <v>49</v>
      </c>
      <c r="M352" s="13">
        <v>8.0500000000000002E-2</v>
      </c>
      <c r="N352" s="13">
        <v>0.1077</v>
      </c>
      <c r="O352" s="23">
        <v>256536.03</v>
      </c>
      <c r="P352" s="25">
        <v>95.28</v>
      </c>
      <c r="Q352" s="23">
        <v>10.32558</v>
      </c>
      <c r="R352" s="23">
        <v>254.75310999999999</v>
      </c>
      <c r="S352" s="13">
        <v>2.3842105339999999E-3</v>
      </c>
      <c r="T352" s="13">
        <f t="shared" si="11"/>
        <v>1.1561675016371801E-4</v>
      </c>
      <c r="U352" s="64">
        <f>+R352/'סכום נכסי הקרן'!$C$42</f>
        <v>3.3959203723027744E-5</v>
      </c>
    </row>
    <row r="353" spans="2:21" ht="13.5" thickBot="1" x14ac:dyDescent="0.25">
      <c r="B353" s="60" t="s">
        <v>957</v>
      </c>
      <c r="C353" s="14" t="s">
        <v>958</v>
      </c>
      <c r="D353" s="14" t="s">
        <v>160</v>
      </c>
      <c r="E353" s="14" t="s">
        <v>235</v>
      </c>
      <c r="F353" s="21">
        <v>1071</v>
      </c>
      <c r="G353" s="14" t="s">
        <v>523</v>
      </c>
      <c r="H353" s="14" t="s">
        <v>956</v>
      </c>
      <c r="I353" s="14" t="s">
        <v>280</v>
      </c>
      <c r="J353" s="56" t="s">
        <v>2562</v>
      </c>
      <c r="K353" s="23">
        <v>1.21</v>
      </c>
      <c r="L353" s="14" t="s">
        <v>49</v>
      </c>
      <c r="M353" s="13">
        <v>3.15E-2</v>
      </c>
      <c r="N353" s="13">
        <v>8.5599999999999996E-2</v>
      </c>
      <c r="O353" s="23">
        <v>2297308.37</v>
      </c>
      <c r="P353" s="25">
        <v>93.99</v>
      </c>
      <c r="Q353" s="23">
        <v>0</v>
      </c>
      <c r="R353" s="23">
        <v>2159.2401399999999</v>
      </c>
      <c r="S353" s="13">
        <v>1.7443831095000001E-2</v>
      </c>
      <c r="T353" s="13">
        <f t="shared" si="11"/>
        <v>9.7994614397387144E-4</v>
      </c>
      <c r="U353" s="64">
        <f>+R353/'סכום נכסי הקרן'!$C$42</f>
        <v>2.8783191616855606E-4</v>
      </c>
    </row>
    <row r="354" spans="2:21" ht="13.5" thickBot="1" x14ac:dyDescent="0.25">
      <c r="B354" s="60" t="s">
        <v>959</v>
      </c>
      <c r="C354" s="14" t="s">
        <v>960</v>
      </c>
      <c r="D354" s="14" t="s">
        <v>160</v>
      </c>
      <c r="E354" s="14" t="s">
        <v>235</v>
      </c>
      <c r="F354" s="21">
        <v>639</v>
      </c>
      <c r="G354" s="14" t="s">
        <v>516</v>
      </c>
      <c r="H354" s="14" t="s">
        <v>630</v>
      </c>
      <c r="I354" s="14" t="s">
        <v>96</v>
      </c>
      <c r="J354" s="56" t="s">
        <v>2562</v>
      </c>
      <c r="K354" s="23">
        <v>1.88</v>
      </c>
      <c r="L354" s="14" t="s">
        <v>49</v>
      </c>
      <c r="M354" s="13">
        <v>5.8000000000000003E-2</v>
      </c>
      <c r="N354" s="13">
        <v>8.4000000000000005E-2</v>
      </c>
      <c r="O354" s="23">
        <v>2759448.63</v>
      </c>
      <c r="P354" s="25">
        <v>95.67</v>
      </c>
      <c r="Q354" s="23">
        <v>0</v>
      </c>
      <c r="R354" s="23">
        <v>2639.9645</v>
      </c>
      <c r="S354" s="13">
        <v>3.2435306260000002E-3</v>
      </c>
      <c r="T354" s="13">
        <f t="shared" si="11"/>
        <v>1.1981173302951424E-3</v>
      </c>
      <c r="U354" s="64">
        <f>+R354/'סכום נכסי הקרן'!$C$42</f>
        <v>3.5191363228916452E-4</v>
      </c>
    </row>
    <row r="355" spans="2:21" ht="13.5" thickBot="1" x14ac:dyDescent="0.25">
      <c r="B355" s="60" t="s">
        <v>961</v>
      </c>
      <c r="C355" s="14" t="s">
        <v>962</v>
      </c>
      <c r="D355" s="14" t="s">
        <v>160</v>
      </c>
      <c r="E355" s="14" t="s">
        <v>235</v>
      </c>
      <c r="F355" s="21">
        <v>639</v>
      </c>
      <c r="G355" s="14" t="s">
        <v>516</v>
      </c>
      <c r="H355" s="14" t="s">
        <v>630</v>
      </c>
      <c r="I355" s="14" t="s">
        <v>96</v>
      </c>
      <c r="J355" s="56" t="s">
        <v>2562</v>
      </c>
      <c r="K355" s="23">
        <v>3.07</v>
      </c>
      <c r="L355" s="14" t="s">
        <v>49</v>
      </c>
      <c r="M355" s="13">
        <v>4.3999999999999997E-2</v>
      </c>
      <c r="N355" s="13">
        <v>0.08</v>
      </c>
      <c r="O355" s="23">
        <v>129065.4</v>
      </c>
      <c r="P355" s="25">
        <v>90.17</v>
      </c>
      <c r="Q355" s="23">
        <v>0</v>
      </c>
      <c r="R355" s="23">
        <v>116.37827</v>
      </c>
      <c r="S355" s="13">
        <v>3.06347135E-4</v>
      </c>
      <c r="T355" s="13">
        <f t="shared" si="11"/>
        <v>5.2816930741594165E-5</v>
      </c>
      <c r="U355" s="64">
        <f>+R355/'סכום נכסי הקרן'!$C$42</f>
        <v>1.5513503956295286E-5</v>
      </c>
    </row>
    <row r="356" spans="2:21" ht="13.5" thickBot="1" x14ac:dyDescent="0.25">
      <c r="B356" s="60" t="s">
        <v>963</v>
      </c>
      <c r="C356" s="14" t="s">
        <v>964</v>
      </c>
      <c r="D356" s="14" t="s">
        <v>160</v>
      </c>
      <c r="E356" s="14" t="s">
        <v>235</v>
      </c>
      <c r="F356" s="21">
        <v>1036</v>
      </c>
      <c r="G356" s="14" t="s">
        <v>578</v>
      </c>
      <c r="H356" s="14" t="s">
        <v>237</v>
      </c>
      <c r="I356" s="14" t="s">
        <v>238</v>
      </c>
      <c r="J356" s="56" t="s">
        <v>2562</v>
      </c>
      <c r="K356" s="23">
        <v>4.09</v>
      </c>
      <c r="L356" s="14" t="s">
        <v>49</v>
      </c>
      <c r="M356" s="13">
        <v>4.8500000000000001E-2</v>
      </c>
      <c r="N356" s="13">
        <v>5.5399999999999998E-2</v>
      </c>
      <c r="O356" s="23">
        <v>4705000</v>
      </c>
      <c r="P356" s="25">
        <v>97.6</v>
      </c>
      <c r="Q356" s="23">
        <v>0</v>
      </c>
      <c r="R356" s="23">
        <v>4592.08</v>
      </c>
      <c r="S356" s="13">
        <v>1.9073447976E-2</v>
      </c>
      <c r="T356" s="13">
        <f t="shared" si="11"/>
        <v>2.0840623539073034E-3</v>
      </c>
      <c r="U356" s="64">
        <f>+R356/'סכום נכסי הקרן'!$C$42</f>
        <v>6.121353346086383E-4</v>
      </c>
    </row>
    <row r="357" spans="2:21" ht="13.5" thickBot="1" x14ac:dyDescent="0.25">
      <c r="B357" s="60" t="s">
        <v>965</v>
      </c>
      <c r="C357" s="14" t="s">
        <v>966</v>
      </c>
      <c r="D357" s="14" t="s">
        <v>160</v>
      </c>
      <c r="E357" s="14" t="s">
        <v>235</v>
      </c>
      <c r="F357" s="21">
        <v>2101</v>
      </c>
      <c r="G357" s="14" t="s">
        <v>635</v>
      </c>
      <c r="H357" s="14" t="s">
        <v>237</v>
      </c>
      <c r="I357" s="14" t="s">
        <v>238</v>
      </c>
      <c r="J357" s="56" t="s">
        <v>2562</v>
      </c>
      <c r="K357" s="23">
        <v>3.33</v>
      </c>
      <c r="L357" s="14" t="s">
        <v>49</v>
      </c>
      <c r="M357" s="13">
        <v>6.0499999999999998E-2</v>
      </c>
      <c r="N357" s="13">
        <v>5.8999999999999997E-2</v>
      </c>
      <c r="O357" s="23">
        <v>1914000</v>
      </c>
      <c r="P357" s="25">
        <v>102.3</v>
      </c>
      <c r="Q357" s="23">
        <v>0</v>
      </c>
      <c r="R357" s="23">
        <v>1958.0219999999999</v>
      </c>
      <c r="S357" s="13">
        <v>8.6999999999999994E-3</v>
      </c>
      <c r="T357" s="13">
        <f t="shared" si="11"/>
        <v>8.886256202684374E-4</v>
      </c>
      <c r="U357" s="64">
        <f>+R357/'סכום נכסי הקרן'!$C$42</f>
        <v>2.610090530088925E-4</v>
      </c>
    </row>
    <row r="358" spans="2:21" ht="13.5" thickBot="1" x14ac:dyDescent="0.25">
      <c r="B358" s="60" t="s">
        <v>967</v>
      </c>
      <c r="C358" s="14" t="s">
        <v>968</v>
      </c>
      <c r="D358" s="14" t="s">
        <v>160</v>
      </c>
      <c r="E358" s="14" t="s">
        <v>235</v>
      </c>
      <c r="F358" s="21">
        <v>1756</v>
      </c>
      <c r="G358" s="14" t="s">
        <v>344</v>
      </c>
      <c r="H358" s="14" t="s">
        <v>237</v>
      </c>
      <c r="I358" s="14" t="s">
        <v>238</v>
      </c>
      <c r="J358" s="56" t="s">
        <v>2562</v>
      </c>
      <c r="K358" s="23">
        <v>2.39</v>
      </c>
      <c r="L358" s="14" t="s">
        <v>49</v>
      </c>
      <c r="M358" s="13">
        <v>4.4999999999999998E-2</v>
      </c>
      <c r="N358" s="13">
        <v>6.6400000000000001E-2</v>
      </c>
      <c r="O358" s="23">
        <v>16370000</v>
      </c>
      <c r="P358" s="25">
        <v>95.41</v>
      </c>
      <c r="Q358" s="23">
        <v>0</v>
      </c>
      <c r="R358" s="23">
        <v>15618.617</v>
      </c>
      <c r="S358" s="13">
        <v>4.5472222222000001E-2</v>
      </c>
      <c r="T358" s="13">
        <f t="shared" si="11"/>
        <v>7.0883285373505318E-3</v>
      </c>
      <c r="U358" s="64">
        <f>+R358/'סכום נכסי הקרן'!$C$42</f>
        <v>2.0819992995372832E-3</v>
      </c>
    </row>
    <row r="359" spans="2:21" ht="13.5" thickBot="1" x14ac:dyDescent="0.25">
      <c r="B359" s="60" t="s">
        <v>969</v>
      </c>
      <c r="C359" s="14" t="s">
        <v>970</v>
      </c>
      <c r="D359" s="14" t="s">
        <v>160</v>
      </c>
      <c r="E359" s="14" t="s">
        <v>235</v>
      </c>
      <c r="F359" s="21">
        <v>531</v>
      </c>
      <c r="G359" s="14" t="s">
        <v>497</v>
      </c>
      <c r="H359" s="14" t="s">
        <v>237</v>
      </c>
      <c r="I359" s="14" t="s">
        <v>238</v>
      </c>
      <c r="J359" s="56" t="s">
        <v>2562</v>
      </c>
      <c r="K359" s="23">
        <v>3.55</v>
      </c>
      <c r="L359" s="14" t="s">
        <v>49</v>
      </c>
      <c r="M359" s="13">
        <v>7.7499999999999999E-2</v>
      </c>
      <c r="N359" s="13">
        <v>7.6600000000000001E-2</v>
      </c>
      <c r="O359" s="23">
        <v>340000</v>
      </c>
      <c r="P359" s="25">
        <v>100.82</v>
      </c>
      <c r="Q359" s="23">
        <v>0</v>
      </c>
      <c r="R359" s="23">
        <v>342.78800000000001</v>
      </c>
      <c r="S359" s="13">
        <v>4.0000000000000001E-3</v>
      </c>
      <c r="T359" s="13">
        <f t="shared" si="11"/>
        <v>1.555703659716679E-4</v>
      </c>
      <c r="U359" s="64">
        <f>+R359/'סכום נכסי הקרן'!$C$42</f>
        <v>4.5694466794965664E-5</v>
      </c>
    </row>
    <row r="360" spans="2:21" ht="13.5" thickBot="1" x14ac:dyDescent="0.25">
      <c r="B360" s="60" t="s">
        <v>971</v>
      </c>
      <c r="C360" s="14" t="s">
        <v>972</v>
      </c>
      <c r="D360" s="14" t="s">
        <v>160</v>
      </c>
      <c r="E360" s="14" t="s">
        <v>235</v>
      </c>
      <c r="F360" s="21">
        <v>771</v>
      </c>
      <c r="G360" s="14" t="s">
        <v>497</v>
      </c>
      <c r="H360" s="14" t="s">
        <v>237</v>
      </c>
      <c r="I360" s="14" t="s">
        <v>238</v>
      </c>
      <c r="J360" s="56" t="s">
        <v>2562</v>
      </c>
      <c r="K360" s="23">
        <v>2.2799999999999998</v>
      </c>
      <c r="L360" s="14" t="s">
        <v>49</v>
      </c>
      <c r="M360" s="13">
        <v>3.8699999999999998E-2</v>
      </c>
      <c r="N360" s="13">
        <v>5.67E-2</v>
      </c>
      <c r="O360" s="23">
        <v>3909574.47</v>
      </c>
      <c r="P360" s="25">
        <v>96.25</v>
      </c>
      <c r="Q360" s="23">
        <v>0</v>
      </c>
      <c r="R360" s="23">
        <v>3762.9654300000002</v>
      </c>
      <c r="S360" s="13">
        <v>1.1845587127E-2</v>
      </c>
      <c r="T360" s="13">
        <f t="shared" si="11"/>
        <v>1.7077783034523809E-3</v>
      </c>
      <c r="U360" s="64">
        <f>+R360/'סכום נכסי הקרן'!$C$42</f>
        <v>5.0161236359422929E-4</v>
      </c>
    </row>
    <row r="361" spans="2:21" ht="13.5" thickBot="1" x14ac:dyDescent="0.25">
      <c r="B361" s="60" t="s">
        <v>971</v>
      </c>
      <c r="C361" s="14" t="s">
        <v>973</v>
      </c>
      <c r="D361" s="14" t="s">
        <v>160</v>
      </c>
      <c r="E361" s="14" t="s">
        <v>235</v>
      </c>
      <c r="F361" s="21">
        <v>771</v>
      </c>
      <c r="G361" s="14" t="s">
        <v>497</v>
      </c>
      <c r="H361" s="14" t="s">
        <v>237</v>
      </c>
      <c r="I361" s="14" t="s">
        <v>238</v>
      </c>
      <c r="J361" s="56" t="s">
        <v>2562</v>
      </c>
      <c r="K361" s="23">
        <v>2.2839999999999998</v>
      </c>
      <c r="L361" s="14" t="s">
        <v>49</v>
      </c>
      <c r="M361" s="13">
        <v>3.8699999999999998E-2</v>
      </c>
      <c r="N361" s="13">
        <v>5.67E-2</v>
      </c>
      <c r="O361" s="23">
        <v>1000000</v>
      </c>
      <c r="P361" s="25">
        <v>95.996399999999994</v>
      </c>
      <c r="Q361" s="23">
        <v>0</v>
      </c>
      <c r="R361" s="23">
        <v>959.96400000000006</v>
      </c>
      <c r="S361" s="13">
        <v>3.0298916720000002E-3</v>
      </c>
      <c r="T361" s="13">
        <f t="shared" si="11"/>
        <v>4.3566854965642384E-4</v>
      </c>
      <c r="U361" s="64">
        <f>+R361/'סכום נכסי הקרן'!$C$42</f>
        <v>1.279655154858467E-4</v>
      </c>
    </row>
    <row r="362" spans="2:21" ht="13.5" thickBot="1" x14ac:dyDescent="0.25">
      <c r="B362" s="60" t="s">
        <v>974</v>
      </c>
      <c r="C362" s="14" t="s">
        <v>975</v>
      </c>
      <c r="D362" s="14" t="s">
        <v>160</v>
      </c>
      <c r="E362" s="14" t="s">
        <v>235</v>
      </c>
      <c r="F362" s="21">
        <v>771</v>
      </c>
      <c r="G362" s="14" t="s">
        <v>497</v>
      </c>
      <c r="H362" s="14" t="s">
        <v>237</v>
      </c>
      <c r="I362" s="14" t="s">
        <v>238</v>
      </c>
      <c r="J362" s="56" t="s">
        <v>2562</v>
      </c>
      <c r="K362" s="23">
        <v>0.78</v>
      </c>
      <c r="L362" s="14" t="s">
        <v>49</v>
      </c>
      <c r="M362" s="13">
        <v>4.5900000000000003E-2</v>
      </c>
      <c r="N362" s="13">
        <v>7.0999999999999994E-2</v>
      </c>
      <c r="O362" s="23">
        <v>1610000</v>
      </c>
      <c r="P362" s="25">
        <v>98.22</v>
      </c>
      <c r="Q362" s="23">
        <v>0</v>
      </c>
      <c r="R362" s="23">
        <v>1581.3420000000001</v>
      </c>
      <c r="S362" s="13">
        <v>2.5555555555000001E-2</v>
      </c>
      <c r="T362" s="13">
        <f t="shared" si="11"/>
        <v>7.1767376240232828E-4</v>
      </c>
      <c r="U362" s="64">
        <f>+R362/'סכום נכסי הקרן'!$C$42</f>
        <v>2.1079670090692963E-4</v>
      </c>
    </row>
    <row r="363" spans="2:21" ht="13.5" thickBot="1" x14ac:dyDescent="0.25">
      <c r="B363" s="60" t="s">
        <v>976</v>
      </c>
      <c r="C363" s="14" t="s">
        <v>977</v>
      </c>
      <c r="D363" s="14" t="s">
        <v>160</v>
      </c>
      <c r="E363" s="14" t="s">
        <v>235</v>
      </c>
      <c r="F363" s="21">
        <v>771</v>
      </c>
      <c r="G363" s="14" t="s">
        <v>497</v>
      </c>
      <c r="H363" s="14" t="s">
        <v>237</v>
      </c>
      <c r="I363" s="14" t="s">
        <v>238</v>
      </c>
      <c r="J363" s="56" t="s">
        <v>2562</v>
      </c>
      <c r="K363" s="23">
        <v>1.83</v>
      </c>
      <c r="L363" s="14" t="s">
        <v>49</v>
      </c>
      <c r="M363" s="13">
        <v>6.25E-2</v>
      </c>
      <c r="N363" s="13">
        <v>9.7500000000000003E-2</v>
      </c>
      <c r="O363" s="23">
        <v>600000</v>
      </c>
      <c r="P363" s="25">
        <v>94.36</v>
      </c>
      <c r="Q363" s="23">
        <v>0</v>
      </c>
      <c r="R363" s="23">
        <v>566.16</v>
      </c>
      <c r="S363" s="13">
        <v>8.3162388419999993E-3</v>
      </c>
      <c r="T363" s="13">
        <f t="shared" si="11"/>
        <v>2.5694516260347356E-4</v>
      </c>
      <c r="U363" s="64">
        <f>+R363/'סכום נכסי הקרן'!$C$42</f>
        <v>7.5470492901261874E-5</v>
      </c>
    </row>
    <row r="364" spans="2:21" ht="13.5" thickBot="1" x14ac:dyDescent="0.25">
      <c r="B364" s="60" t="s">
        <v>978</v>
      </c>
      <c r="C364" s="14" t="s">
        <v>979</v>
      </c>
      <c r="D364" s="14" t="s">
        <v>160</v>
      </c>
      <c r="E364" s="14" t="s">
        <v>235</v>
      </c>
      <c r="F364" s="21">
        <v>771</v>
      </c>
      <c r="G364" s="14" t="s">
        <v>497</v>
      </c>
      <c r="H364" s="14" t="s">
        <v>237</v>
      </c>
      <c r="I364" s="14" t="s">
        <v>238</v>
      </c>
      <c r="J364" s="56" t="s">
        <v>2562</v>
      </c>
      <c r="K364" s="23">
        <v>3.41</v>
      </c>
      <c r="L364" s="14" t="s">
        <v>49</v>
      </c>
      <c r="M364" s="13">
        <v>6.3E-2</v>
      </c>
      <c r="N364" s="13">
        <v>6.7100000000000007E-2</v>
      </c>
      <c r="O364" s="23">
        <v>5771500</v>
      </c>
      <c r="P364" s="26">
        <v>99</v>
      </c>
      <c r="Q364" s="23">
        <v>0</v>
      </c>
      <c r="R364" s="23">
        <v>5713.7849999999999</v>
      </c>
      <c r="S364" s="13">
        <v>3.2162336011999998E-2</v>
      </c>
      <c r="T364" s="13">
        <f t="shared" si="11"/>
        <v>2.5931351842346478E-3</v>
      </c>
      <c r="U364" s="64">
        <f>+R364/'סכום נכסי הקרן'!$C$42</f>
        <v>7.616613153204688E-4</v>
      </c>
    </row>
    <row r="365" spans="2:21" ht="13.5" thickBot="1" x14ac:dyDescent="0.25">
      <c r="B365" s="60" t="s">
        <v>980</v>
      </c>
      <c r="C365" s="14" t="s">
        <v>981</v>
      </c>
      <c r="D365" s="14" t="s">
        <v>160</v>
      </c>
      <c r="E365" s="14" t="s">
        <v>235</v>
      </c>
      <c r="F365" s="21">
        <v>1532</v>
      </c>
      <c r="G365" s="14" t="s">
        <v>497</v>
      </c>
      <c r="H365" s="14" t="s">
        <v>237</v>
      </c>
      <c r="I365" s="14" t="s">
        <v>238</v>
      </c>
      <c r="J365" s="56" t="s">
        <v>2562</v>
      </c>
      <c r="K365" s="23">
        <v>4.05</v>
      </c>
      <c r="L365" s="14" t="s">
        <v>49</v>
      </c>
      <c r="M365" s="13">
        <v>7.0000000000000007E-2</v>
      </c>
      <c r="N365" s="13">
        <v>6.6500000000000004E-2</v>
      </c>
      <c r="O365" s="23">
        <v>607000</v>
      </c>
      <c r="P365" s="25">
        <v>103.9</v>
      </c>
      <c r="Q365" s="23">
        <v>0</v>
      </c>
      <c r="R365" s="23">
        <v>630.673</v>
      </c>
      <c r="S365" s="13">
        <v>1.1826825656E-2</v>
      </c>
      <c r="T365" s="13">
        <f t="shared" si="11"/>
        <v>2.8622364090472746E-4</v>
      </c>
      <c r="U365" s="64">
        <f>+R365/'סכום נכסי הקרן'!$C$42</f>
        <v>8.4070231329513799E-5</v>
      </c>
    </row>
    <row r="366" spans="2:21" ht="13.5" thickBot="1" x14ac:dyDescent="0.25">
      <c r="B366" s="60" t="s">
        <v>982</v>
      </c>
      <c r="C366" s="14" t="s">
        <v>983</v>
      </c>
      <c r="D366" s="14" t="s">
        <v>160</v>
      </c>
      <c r="E366" s="14" t="s">
        <v>235</v>
      </c>
      <c r="F366" s="21">
        <v>1095</v>
      </c>
      <c r="G366" s="14" t="s">
        <v>720</v>
      </c>
      <c r="H366" s="14" t="s">
        <v>237</v>
      </c>
      <c r="I366" s="14" t="s">
        <v>238</v>
      </c>
      <c r="J366" s="56" t="s">
        <v>2562</v>
      </c>
      <c r="K366" s="23">
        <v>2.69</v>
      </c>
      <c r="L366" s="14" t="s">
        <v>49</v>
      </c>
      <c r="M366" s="13">
        <v>7.1999999999999995E-2</v>
      </c>
      <c r="N366" s="13">
        <v>5.6399999999999999E-2</v>
      </c>
      <c r="O366" s="23">
        <v>4374323.6900000004</v>
      </c>
      <c r="P366" s="25">
        <v>104.33</v>
      </c>
      <c r="Q366" s="23">
        <v>0</v>
      </c>
      <c r="R366" s="23">
        <v>4563.7319100000004</v>
      </c>
      <c r="S366" s="13">
        <v>8.5941606390000005E-3</v>
      </c>
      <c r="T366" s="13">
        <f t="shared" si="11"/>
        <v>2.0711969013946785E-3</v>
      </c>
      <c r="U366" s="64">
        <f>+R366/'סכום נכסי הקרן'!$C$42</f>
        <v>6.0835646586992608E-4</v>
      </c>
    </row>
    <row r="367" spans="2:21" ht="13.5" thickBot="1" x14ac:dyDescent="0.25">
      <c r="B367" s="60" t="s">
        <v>984</v>
      </c>
      <c r="C367" s="14" t="s">
        <v>985</v>
      </c>
      <c r="D367" s="14" t="s">
        <v>160</v>
      </c>
      <c r="E367" s="14" t="s">
        <v>235</v>
      </c>
      <c r="F367" s="21">
        <v>486</v>
      </c>
      <c r="G367" s="14" t="s">
        <v>497</v>
      </c>
      <c r="H367" s="14" t="s">
        <v>237</v>
      </c>
      <c r="I367" s="14" t="s">
        <v>238</v>
      </c>
      <c r="J367" s="56" t="s">
        <v>2562</v>
      </c>
      <c r="K367" s="23">
        <v>0.62</v>
      </c>
      <c r="L367" s="14" t="s">
        <v>49</v>
      </c>
      <c r="M367" s="13">
        <v>9.6500000000000002E-2</v>
      </c>
      <c r="N367" s="13">
        <v>8.2299999999999998E-2</v>
      </c>
      <c r="O367" s="23">
        <v>7783200</v>
      </c>
      <c r="P367" s="26">
        <v>101</v>
      </c>
      <c r="Q367" s="23">
        <v>0</v>
      </c>
      <c r="R367" s="23">
        <v>7861.0320000000002</v>
      </c>
      <c r="S367" s="13">
        <v>4.2194833962000002E-2</v>
      </c>
      <c r="T367" s="13">
        <f t="shared" si="11"/>
        <v>3.5676383804421172E-3</v>
      </c>
      <c r="U367" s="64">
        <f>+R367/'סכום נכסי הקרן'!$C$42</f>
        <v>1.0478945170139052E-3</v>
      </c>
    </row>
    <row r="368" spans="2:21" ht="13.5" thickBot="1" x14ac:dyDescent="0.25">
      <c r="B368" s="60" t="s">
        <v>986</v>
      </c>
      <c r="C368" s="14" t="s">
        <v>987</v>
      </c>
      <c r="D368" s="14" t="s">
        <v>160</v>
      </c>
      <c r="E368" s="14" t="s">
        <v>235</v>
      </c>
      <c r="F368" s="21">
        <v>823</v>
      </c>
      <c r="G368" s="14" t="s">
        <v>497</v>
      </c>
      <c r="H368" s="14" t="s">
        <v>237</v>
      </c>
      <c r="I368" s="14" t="s">
        <v>238</v>
      </c>
      <c r="J368" s="56" t="s">
        <v>2562</v>
      </c>
      <c r="K368" s="23">
        <v>2.2599999999999998</v>
      </c>
      <c r="L368" s="14" t="s">
        <v>49</v>
      </c>
      <c r="M368" s="13">
        <v>2.9000000000000001E-2</v>
      </c>
      <c r="N368" s="13">
        <v>8.2799999999999999E-2</v>
      </c>
      <c r="O368" s="23">
        <v>2859300</v>
      </c>
      <c r="P368" s="25">
        <v>89.05</v>
      </c>
      <c r="Q368" s="23">
        <v>41.459850000000003</v>
      </c>
      <c r="R368" s="23">
        <v>2587.6664999999998</v>
      </c>
      <c r="S368" s="13">
        <v>1.3299069767E-2</v>
      </c>
      <c r="T368" s="13">
        <f t="shared" si="11"/>
        <v>1.174382488353224E-3</v>
      </c>
      <c r="U368" s="64">
        <f>+R368/'סכום נכסי הקרן'!$C$42</f>
        <v>3.4494218280889356E-4</v>
      </c>
    </row>
    <row r="369" spans="2:21" ht="13.5" thickBot="1" x14ac:dyDescent="0.25">
      <c r="B369" s="81" t="s">
        <v>988</v>
      </c>
      <c r="C369" s="33" t="s">
        <v>989</v>
      </c>
      <c r="D369" s="33" t="s">
        <v>160</v>
      </c>
      <c r="E369" s="33" t="s">
        <v>235</v>
      </c>
      <c r="F369" s="38">
        <v>823</v>
      </c>
      <c r="G369" s="33" t="s">
        <v>497</v>
      </c>
      <c r="H369" s="33" t="s">
        <v>237</v>
      </c>
      <c r="I369" s="33" t="s">
        <v>238</v>
      </c>
      <c r="J369" s="85" t="s">
        <v>2562</v>
      </c>
      <c r="K369" s="37">
        <v>1.1100000000000001</v>
      </c>
      <c r="L369" s="33" t="s">
        <v>49</v>
      </c>
      <c r="M369" s="36">
        <v>5.62E-2</v>
      </c>
      <c r="N369" s="36">
        <v>8.6999999999999994E-2</v>
      </c>
      <c r="O369" s="23">
        <v>3474300</v>
      </c>
      <c r="P369" s="25">
        <v>96.93</v>
      </c>
      <c r="Q369" s="23">
        <v>48.452829999999999</v>
      </c>
      <c r="R369" s="23">
        <v>3416.0918200000001</v>
      </c>
      <c r="S369" s="13">
        <v>1.4706156242E-2</v>
      </c>
      <c r="T369" s="13">
        <f t="shared" si="11"/>
        <v>1.5503537306738309E-3</v>
      </c>
      <c r="U369" s="64">
        <f>+R369/'סכום נכסי הקרן'!$C$42</f>
        <v>4.5537327513665534E-4</v>
      </c>
    </row>
    <row r="370" spans="2:21" ht="13.5" thickBot="1" x14ac:dyDescent="0.25">
      <c r="B370" s="81" t="s">
        <v>988</v>
      </c>
      <c r="C370" s="33" t="s">
        <v>990</v>
      </c>
      <c r="D370" s="33" t="s">
        <v>160</v>
      </c>
      <c r="E370" s="33" t="s">
        <v>235</v>
      </c>
      <c r="F370" s="38">
        <v>823</v>
      </c>
      <c r="G370" s="33" t="s">
        <v>497</v>
      </c>
      <c r="H370" s="33" t="s">
        <v>237</v>
      </c>
      <c r="I370" s="33" t="s">
        <v>238</v>
      </c>
      <c r="J370" s="85" t="s">
        <v>2562</v>
      </c>
      <c r="K370" s="37">
        <v>1.1100000000000001</v>
      </c>
      <c r="L370" s="33" t="s">
        <v>49</v>
      </c>
      <c r="M370" s="36">
        <v>5.62E-2</v>
      </c>
      <c r="N370" s="36">
        <v>8.6999999999999994E-2</v>
      </c>
      <c r="O370" s="56" t="s">
        <v>2562</v>
      </c>
      <c r="P370" s="25">
        <v>96.93</v>
      </c>
      <c r="Q370" s="23">
        <v>49.174999999999997</v>
      </c>
      <c r="R370" s="23">
        <v>49.174999999999997</v>
      </c>
      <c r="S370" s="56" t="s">
        <v>2562</v>
      </c>
      <c r="T370" s="13">
        <f t="shared" si="11"/>
        <v>2.231750454116471E-5</v>
      </c>
      <c r="U370" s="64">
        <f>+R370/'סכום נכסי הקרן'!$C$42</f>
        <v>6.5551460513274566E-6</v>
      </c>
    </row>
    <row r="371" spans="2:21" ht="13.5" thickBot="1" x14ac:dyDescent="0.25">
      <c r="B371" s="81" t="s">
        <v>2439</v>
      </c>
      <c r="C371" s="33" t="s">
        <v>991</v>
      </c>
      <c r="D371" s="33" t="s">
        <v>160</v>
      </c>
      <c r="E371" s="33" t="s">
        <v>235</v>
      </c>
      <c r="F371" s="38">
        <v>823</v>
      </c>
      <c r="G371" s="33" t="s">
        <v>497</v>
      </c>
      <c r="H371" s="33" t="s">
        <v>237</v>
      </c>
      <c r="I371" s="33" t="s">
        <v>238</v>
      </c>
      <c r="J371" s="85" t="s">
        <v>2562</v>
      </c>
      <c r="K371" s="37">
        <v>2.2599999999999998</v>
      </c>
      <c r="L371" s="33" t="s">
        <v>49</v>
      </c>
      <c r="M371" s="36">
        <v>2.9000000000000001E-2</v>
      </c>
      <c r="N371" s="36">
        <v>8.2799999999999999E-2</v>
      </c>
      <c r="O371" s="23">
        <v>6000000</v>
      </c>
      <c r="P371" s="25">
        <v>88.708500000000001</v>
      </c>
      <c r="Q371" s="23">
        <v>87</v>
      </c>
      <c r="R371" s="23">
        <v>5409.51</v>
      </c>
      <c r="S371" s="13">
        <v>0.10162205224199999</v>
      </c>
      <c r="T371" s="13">
        <f t="shared" si="11"/>
        <v>2.455043497518575E-3</v>
      </c>
      <c r="U371" s="64">
        <f>+R371/'סכום נכסי הקרן'!$C$42</f>
        <v>7.2110072427282955E-4</v>
      </c>
    </row>
    <row r="372" spans="2:21" ht="13.5" thickBot="1" x14ac:dyDescent="0.25">
      <c r="B372" s="60" t="s">
        <v>992</v>
      </c>
      <c r="C372" s="14" t="s">
        <v>993</v>
      </c>
      <c r="D372" s="14" t="s">
        <v>160</v>
      </c>
      <c r="E372" s="14" t="s">
        <v>235</v>
      </c>
      <c r="F372" s="21">
        <v>1331</v>
      </c>
      <c r="G372" s="14" t="s">
        <v>497</v>
      </c>
      <c r="H372" s="14" t="s">
        <v>237</v>
      </c>
      <c r="I372" s="14" t="s">
        <v>238</v>
      </c>
      <c r="J372" s="56" t="s">
        <v>2562</v>
      </c>
      <c r="K372" s="23">
        <v>1.68</v>
      </c>
      <c r="L372" s="14" t="s">
        <v>49</v>
      </c>
      <c r="M372" s="13">
        <v>4.3999999999999997E-2</v>
      </c>
      <c r="N372" s="13">
        <v>0.86419999999999997</v>
      </c>
      <c r="O372" s="23">
        <v>2119909</v>
      </c>
      <c r="P372" s="25">
        <v>35.65</v>
      </c>
      <c r="Q372" s="23">
        <v>0</v>
      </c>
      <c r="R372" s="23">
        <v>755.74756000000002</v>
      </c>
      <c r="S372" s="13">
        <v>1.2481102754999999E-2</v>
      </c>
      <c r="T372" s="13">
        <f t="shared" si="11"/>
        <v>3.4298728220181292E-4</v>
      </c>
      <c r="U372" s="64">
        <f>+R372/'סכום נכסי הקרן'!$C$42</f>
        <v>1.0074297170786702E-4</v>
      </c>
    </row>
    <row r="373" spans="2:21" ht="13.5" thickBot="1" x14ac:dyDescent="0.25">
      <c r="B373" s="82" t="s">
        <v>2440</v>
      </c>
      <c r="C373" s="14" t="s">
        <v>994</v>
      </c>
      <c r="D373" s="14" t="s">
        <v>160</v>
      </c>
      <c r="E373" s="14" t="s">
        <v>235</v>
      </c>
      <c r="F373" s="21">
        <v>448</v>
      </c>
      <c r="G373" s="14" t="s">
        <v>523</v>
      </c>
      <c r="H373" s="14" t="s">
        <v>237</v>
      </c>
      <c r="I373" s="14" t="s">
        <v>238</v>
      </c>
      <c r="J373" s="56" t="s">
        <v>2562</v>
      </c>
      <c r="K373" s="23">
        <v>1.99</v>
      </c>
      <c r="L373" s="14" t="s">
        <v>49</v>
      </c>
      <c r="M373" s="13">
        <v>0</v>
      </c>
      <c r="N373" s="13">
        <v>0.56630000000000003</v>
      </c>
      <c r="O373" s="23">
        <v>4465000</v>
      </c>
      <c r="P373" s="26">
        <v>25</v>
      </c>
      <c r="Q373" s="23">
        <v>0</v>
      </c>
      <c r="R373" s="23">
        <v>1116.25</v>
      </c>
      <c r="S373" s="13">
        <v>3.5037758776000003E-2</v>
      </c>
      <c r="T373" s="13">
        <f t="shared" si="11"/>
        <v>5.065971417198802E-4</v>
      </c>
      <c r="U373" s="64">
        <f>+R373/'סכום נכסי הקרן'!$C$42</f>
        <v>1.4879881606089018E-4</v>
      </c>
    </row>
    <row r="374" spans="2:21" ht="13.5" thickBot="1" x14ac:dyDescent="0.25">
      <c r="B374" s="60" t="s">
        <v>995</v>
      </c>
      <c r="C374" s="14" t="s">
        <v>996</v>
      </c>
      <c r="D374" s="14" t="s">
        <v>160</v>
      </c>
      <c r="E374" s="14" t="s">
        <v>235</v>
      </c>
      <c r="F374" s="21">
        <v>1903</v>
      </c>
      <c r="G374" s="14" t="s">
        <v>497</v>
      </c>
      <c r="H374" s="14" t="s">
        <v>237</v>
      </c>
      <c r="I374" s="14" t="s">
        <v>238</v>
      </c>
      <c r="J374" s="56" t="s">
        <v>2562</v>
      </c>
      <c r="K374" s="23">
        <v>2.19</v>
      </c>
      <c r="L374" s="14" t="s">
        <v>49</v>
      </c>
      <c r="M374" s="13">
        <v>5.6000000000000001E-2</v>
      </c>
      <c r="N374" s="13">
        <v>8.8400000000000006E-2</v>
      </c>
      <c r="O374" s="23">
        <v>3904000</v>
      </c>
      <c r="P374" s="25">
        <v>93.69</v>
      </c>
      <c r="Q374" s="23">
        <v>109.312</v>
      </c>
      <c r="R374" s="23">
        <v>3766.9695999999999</v>
      </c>
      <c r="S374" s="13">
        <v>2.2964705881999999E-2</v>
      </c>
      <c r="T374" s="13">
        <f t="shared" si="11"/>
        <v>1.7095955496579443E-3</v>
      </c>
      <c r="U374" s="64">
        <f>+R374/'סכום נכסי הקרן'!$C$42</f>
        <v>5.0214612910850164E-4</v>
      </c>
    </row>
    <row r="375" spans="2:21" ht="13.5" thickBot="1" x14ac:dyDescent="0.25">
      <c r="B375" s="60" t="s">
        <v>997</v>
      </c>
      <c r="C375" s="14" t="s">
        <v>998</v>
      </c>
      <c r="D375" s="14" t="s">
        <v>160</v>
      </c>
      <c r="E375" s="14" t="s">
        <v>235</v>
      </c>
      <c r="F375" s="21">
        <v>1903</v>
      </c>
      <c r="G375" s="14" t="s">
        <v>497</v>
      </c>
      <c r="H375" s="14" t="s">
        <v>237</v>
      </c>
      <c r="I375" s="14" t="s">
        <v>238</v>
      </c>
      <c r="J375" s="56" t="s">
        <v>2562</v>
      </c>
      <c r="K375" s="23">
        <v>2.23</v>
      </c>
      <c r="L375" s="14" t="s">
        <v>49</v>
      </c>
      <c r="M375" s="13">
        <v>8.8900000000000007E-2</v>
      </c>
      <c r="N375" s="13">
        <v>7.1999999999999995E-2</v>
      </c>
      <c r="O375" s="23">
        <v>400000</v>
      </c>
      <c r="P375" s="25">
        <v>103.86</v>
      </c>
      <c r="Q375" s="23">
        <v>14.516</v>
      </c>
      <c r="R375" s="23">
        <v>429.95600000000002</v>
      </c>
      <c r="S375" s="13">
        <v>4.0816326530000004E-3</v>
      </c>
      <c r="T375" s="13">
        <f t="shared" si="11"/>
        <v>1.9513055378751428E-4</v>
      </c>
      <c r="U375" s="64">
        <f>+R375/'סכום נכסי הקרן'!$C$42</f>
        <v>5.7314171340000978E-5</v>
      </c>
    </row>
    <row r="376" spans="2:21" ht="13.5" thickBot="1" x14ac:dyDescent="0.25">
      <c r="B376" s="60" t="s">
        <v>999</v>
      </c>
      <c r="C376" s="14" t="s">
        <v>1000</v>
      </c>
      <c r="D376" s="14" t="s">
        <v>160</v>
      </c>
      <c r="E376" s="14" t="s">
        <v>235</v>
      </c>
      <c r="F376" s="21">
        <v>434</v>
      </c>
      <c r="G376" s="14" t="s">
        <v>497</v>
      </c>
      <c r="H376" s="14" t="s">
        <v>237</v>
      </c>
      <c r="I376" s="14" t="s">
        <v>238</v>
      </c>
      <c r="J376" s="56" t="s">
        <v>2562</v>
      </c>
      <c r="K376" s="23">
        <v>2.41</v>
      </c>
      <c r="L376" s="14" t="s">
        <v>49</v>
      </c>
      <c r="M376" s="13">
        <v>3.95E-2</v>
      </c>
      <c r="N376" s="13">
        <v>7.3400000000000007E-2</v>
      </c>
      <c r="O376" s="23">
        <v>2171000</v>
      </c>
      <c r="P376" s="25">
        <v>92.62</v>
      </c>
      <c r="Q376" s="23">
        <v>0</v>
      </c>
      <c r="R376" s="23">
        <v>2010.7801999999999</v>
      </c>
      <c r="S376" s="13">
        <v>2.5894005130000001E-3</v>
      </c>
      <c r="T376" s="13">
        <f t="shared" si="11"/>
        <v>9.1256931865346387E-4</v>
      </c>
      <c r="U376" s="64">
        <f>+R376/'סכום נכסי הקרן'!$C$42</f>
        <v>2.6804184825861586E-4</v>
      </c>
    </row>
    <row r="377" spans="2:21" ht="13.5" thickBot="1" x14ac:dyDescent="0.25">
      <c r="B377" s="60" t="s">
        <v>1001</v>
      </c>
      <c r="C377" s="14" t="s">
        <v>1002</v>
      </c>
      <c r="D377" s="14" t="s">
        <v>160</v>
      </c>
      <c r="E377" s="14" t="s">
        <v>235</v>
      </c>
      <c r="F377" s="21">
        <v>473</v>
      </c>
      <c r="G377" s="14" t="s">
        <v>497</v>
      </c>
      <c r="H377" s="14" t="s">
        <v>237</v>
      </c>
      <c r="I377" s="14" t="s">
        <v>238</v>
      </c>
      <c r="J377" s="56" t="s">
        <v>2562</v>
      </c>
      <c r="K377" s="23">
        <v>1.39</v>
      </c>
      <c r="L377" s="14" t="s">
        <v>49</v>
      </c>
      <c r="M377" s="13">
        <v>0.10249999999999999</v>
      </c>
      <c r="N377" s="13">
        <v>5.67E-2</v>
      </c>
      <c r="O377" s="23">
        <v>156113.84</v>
      </c>
      <c r="P377" s="25">
        <v>105.51</v>
      </c>
      <c r="Q377" s="23">
        <v>0</v>
      </c>
      <c r="R377" s="23">
        <v>164.71571</v>
      </c>
      <c r="S377" s="13">
        <v>2.9813290429999998E-3</v>
      </c>
      <c r="T377" s="13">
        <f t="shared" si="11"/>
        <v>7.4754318371655722E-5</v>
      </c>
      <c r="U377" s="64">
        <f>+R377/'סכום נכסי הקרן'!$C$42</f>
        <v>2.1957001240429051E-5</v>
      </c>
    </row>
    <row r="378" spans="2:21" ht="13.5" thickBot="1" x14ac:dyDescent="0.25">
      <c r="B378" s="60" t="s">
        <v>1003</v>
      </c>
      <c r="C378" s="14" t="s">
        <v>1004</v>
      </c>
      <c r="D378" s="14" t="s">
        <v>160</v>
      </c>
      <c r="E378" s="14" t="s">
        <v>235</v>
      </c>
      <c r="F378" s="21">
        <v>2429</v>
      </c>
      <c r="G378" s="14" t="s">
        <v>497</v>
      </c>
      <c r="H378" s="14" t="s">
        <v>237</v>
      </c>
      <c r="I378" s="14" t="s">
        <v>238</v>
      </c>
      <c r="J378" s="56" t="s">
        <v>2562</v>
      </c>
      <c r="K378" s="23">
        <v>3.96</v>
      </c>
      <c r="L378" s="14" t="s">
        <v>49</v>
      </c>
      <c r="M378" s="13">
        <v>8.1500000000000003E-2</v>
      </c>
      <c r="N378" s="13">
        <v>8.3099999999999993E-2</v>
      </c>
      <c r="O378" s="23">
        <v>6500000</v>
      </c>
      <c r="P378" s="26">
        <v>0</v>
      </c>
      <c r="Q378" s="23">
        <v>0</v>
      </c>
      <c r="R378" s="23">
        <v>6467.5</v>
      </c>
      <c r="S378" s="13">
        <v>3.1509193413E-2</v>
      </c>
      <c r="T378" s="13">
        <f t="shared" si="11"/>
        <v>2.9352000126076825E-3</v>
      </c>
      <c r="U378" s="64">
        <f>+R378/'סכום נכסי הקרן'!$C$42</f>
        <v>8.6213334188023035E-4</v>
      </c>
    </row>
    <row r="379" spans="2:21" ht="13.5" thickBot="1" x14ac:dyDescent="0.25">
      <c r="B379" s="60" t="s">
        <v>1005</v>
      </c>
      <c r="C379" s="14" t="s">
        <v>1006</v>
      </c>
      <c r="D379" s="14" t="s">
        <v>160</v>
      </c>
      <c r="E379" s="14" t="s">
        <v>235</v>
      </c>
      <c r="F379" s="21">
        <v>1831</v>
      </c>
      <c r="G379" s="14" t="s">
        <v>635</v>
      </c>
      <c r="H379" s="14" t="s">
        <v>237</v>
      </c>
      <c r="I379" s="14" t="s">
        <v>238</v>
      </c>
      <c r="J379" s="56" t="s">
        <v>2562</v>
      </c>
      <c r="K379" s="23">
        <v>4.49</v>
      </c>
      <c r="L379" s="14" t="s">
        <v>49</v>
      </c>
      <c r="M379" s="13">
        <v>0.05</v>
      </c>
      <c r="N379" s="13">
        <v>4.2799999999999998E-2</v>
      </c>
      <c r="O379" s="23">
        <v>2892000</v>
      </c>
      <c r="P379" s="25">
        <v>103.4</v>
      </c>
      <c r="Q379" s="23">
        <v>0</v>
      </c>
      <c r="R379" s="23">
        <v>2990.328</v>
      </c>
      <c r="S379" s="13">
        <v>7.096061832E-3</v>
      </c>
      <c r="T379" s="13">
        <f t="shared" si="11"/>
        <v>1.357125749254133E-3</v>
      </c>
      <c r="U379" s="64">
        <f>+R379/'סכום נכסי הקרן'!$C$42</f>
        <v>3.9861793149718216E-4</v>
      </c>
    </row>
    <row r="380" spans="2:21" ht="13.5" thickBot="1" x14ac:dyDescent="0.25">
      <c r="B380" s="60" t="s">
        <v>1007</v>
      </c>
      <c r="C380" s="14" t="s">
        <v>1008</v>
      </c>
      <c r="D380" s="14" t="s">
        <v>160</v>
      </c>
      <c r="E380" s="14" t="s">
        <v>235</v>
      </c>
      <c r="F380" s="21">
        <v>1831</v>
      </c>
      <c r="G380" s="14" t="s">
        <v>635</v>
      </c>
      <c r="H380" s="14" t="s">
        <v>237</v>
      </c>
      <c r="I380" s="14" t="s">
        <v>238</v>
      </c>
      <c r="J380" s="56" t="s">
        <v>2562</v>
      </c>
      <c r="K380" s="23">
        <v>4.24</v>
      </c>
      <c r="L380" s="14" t="s">
        <v>49</v>
      </c>
      <c r="M380" s="13">
        <v>6.9500000000000006E-2</v>
      </c>
      <c r="N380" s="13">
        <v>6.0900000000000003E-2</v>
      </c>
      <c r="O380" s="23">
        <v>2902000</v>
      </c>
      <c r="P380" s="26">
        <v>104</v>
      </c>
      <c r="Q380" s="23">
        <v>0</v>
      </c>
      <c r="R380" s="23">
        <v>3018.08</v>
      </c>
      <c r="S380" s="13">
        <v>1.2404306884E-2</v>
      </c>
      <c r="T380" s="13">
        <f t="shared" si="11"/>
        <v>1.3697206732200995E-3</v>
      </c>
      <c r="U380" s="64">
        <f>+R380/'סכום נכסי הקרן'!$C$42</f>
        <v>4.0231734000183774E-4</v>
      </c>
    </row>
    <row r="381" spans="2:21" ht="13.5" thickBot="1" x14ac:dyDescent="0.25">
      <c r="B381" s="60" t="s">
        <v>1009</v>
      </c>
      <c r="C381" s="14" t="s">
        <v>1010</v>
      </c>
      <c r="D381" s="14" t="s">
        <v>160</v>
      </c>
      <c r="E381" s="14" t="s">
        <v>235</v>
      </c>
      <c r="F381" s="21">
        <v>1298</v>
      </c>
      <c r="G381" s="14" t="s">
        <v>299</v>
      </c>
      <c r="H381" s="14" t="s">
        <v>237</v>
      </c>
      <c r="I381" s="14" t="s">
        <v>238</v>
      </c>
      <c r="J381" s="56" t="s">
        <v>2562</v>
      </c>
      <c r="K381" s="23">
        <v>0.5</v>
      </c>
      <c r="L381" s="14" t="s">
        <v>49</v>
      </c>
      <c r="M381" s="13">
        <v>4.65E-2</v>
      </c>
      <c r="N381" s="13">
        <v>4.8599999999999997E-2</v>
      </c>
      <c r="O381" s="23">
        <v>337500</v>
      </c>
      <c r="P381" s="25">
        <v>99.93</v>
      </c>
      <c r="Q381" s="23">
        <v>0</v>
      </c>
      <c r="R381" s="23">
        <v>337.26375000000002</v>
      </c>
      <c r="S381" s="13">
        <v>2.1648492623000001E-2</v>
      </c>
      <c r="T381" s="13">
        <f t="shared" si="11"/>
        <v>1.5306324905328399E-4</v>
      </c>
      <c r="U381" s="64">
        <f>+R381/'סכום נכסי הקרן'!$C$42</f>
        <v>4.4958070952077085E-5</v>
      </c>
    </row>
    <row r="382" spans="2:21" ht="13.5" thickBot="1" x14ac:dyDescent="0.25">
      <c r="B382" s="60" t="s">
        <v>1011</v>
      </c>
      <c r="C382" s="14" t="s">
        <v>1012</v>
      </c>
      <c r="D382" s="14" t="s">
        <v>160</v>
      </c>
      <c r="E382" s="14" t="s">
        <v>235</v>
      </c>
      <c r="F382" s="21">
        <v>365</v>
      </c>
      <c r="G382" s="14" t="s">
        <v>344</v>
      </c>
      <c r="H382" s="14" t="s">
        <v>237</v>
      </c>
      <c r="I382" s="14" t="s">
        <v>238</v>
      </c>
      <c r="J382" s="56" t="s">
        <v>2562</v>
      </c>
      <c r="K382" s="23">
        <v>0.96</v>
      </c>
      <c r="L382" s="14" t="s">
        <v>49</v>
      </c>
      <c r="M382" s="13">
        <v>0.06</v>
      </c>
      <c r="N382" s="13">
        <v>0.16259999999999999</v>
      </c>
      <c r="O382" s="23">
        <v>5226727.49</v>
      </c>
      <c r="P382" s="26">
        <v>94</v>
      </c>
      <c r="Q382" s="23">
        <v>0</v>
      </c>
      <c r="R382" s="23">
        <v>4913.1238400000002</v>
      </c>
      <c r="S382" s="13">
        <v>3.5693589961999998E-2</v>
      </c>
      <c r="T382" s="13">
        <f t="shared" si="11"/>
        <v>2.2297643845552539E-3</v>
      </c>
      <c r="U382" s="64">
        <f>+R382/'סכום נכסי הקרן'!$C$42</f>
        <v>6.5493125245467802E-4</v>
      </c>
    </row>
    <row r="383" spans="2:21" ht="13.5" thickBot="1" x14ac:dyDescent="0.25">
      <c r="B383" s="60" t="s">
        <v>1013</v>
      </c>
      <c r="C383" s="14" t="s">
        <v>1014</v>
      </c>
      <c r="D383" s="14" t="s">
        <v>160</v>
      </c>
      <c r="E383" s="14" t="s">
        <v>235</v>
      </c>
      <c r="F383" s="21">
        <v>365</v>
      </c>
      <c r="G383" s="14" t="s">
        <v>344</v>
      </c>
      <c r="H383" s="14" t="s">
        <v>237</v>
      </c>
      <c r="I383" s="14" t="s">
        <v>238</v>
      </c>
      <c r="J383" s="56" t="s">
        <v>2562</v>
      </c>
      <c r="K383" s="23">
        <v>2.34</v>
      </c>
      <c r="L383" s="14" t="s">
        <v>49</v>
      </c>
      <c r="M383" s="13">
        <v>6.7500000000000004E-2</v>
      </c>
      <c r="N383" s="13">
        <v>7.9399999999999998E-2</v>
      </c>
      <c r="O383" s="23">
        <v>12154000</v>
      </c>
      <c r="P383" s="25">
        <v>97.72</v>
      </c>
      <c r="Q383" s="23">
        <v>0</v>
      </c>
      <c r="R383" s="23">
        <v>11876.888800000001</v>
      </c>
      <c r="S383" s="13">
        <v>3.8114310631000001E-2</v>
      </c>
      <c r="T383" s="13">
        <f t="shared" si="11"/>
        <v>5.390188504909168E-3</v>
      </c>
      <c r="U383" s="64">
        <f>+R383/'סכום נכסי הקרן'!$C$42</f>
        <v>1.5832179099008704E-3</v>
      </c>
    </row>
    <row r="384" spans="2:21" ht="13.5" thickBot="1" x14ac:dyDescent="0.25">
      <c r="B384" s="60" t="s">
        <v>1015</v>
      </c>
      <c r="C384" s="14" t="s">
        <v>1016</v>
      </c>
      <c r="D384" s="14" t="s">
        <v>160</v>
      </c>
      <c r="E384" s="14" t="s">
        <v>235</v>
      </c>
      <c r="F384" s="21">
        <v>2385</v>
      </c>
      <c r="G384" s="14" t="s">
        <v>497</v>
      </c>
      <c r="H384" s="14" t="s">
        <v>237</v>
      </c>
      <c r="I384" s="14" t="s">
        <v>238</v>
      </c>
      <c r="J384" s="56" t="s">
        <v>2562</v>
      </c>
      <c r="K384" s="23">
        <v>1.81</v>
      </c>
      <c r="L384" s="14" t="s">
        <v>49</v>
      </c>
      <c r="M384" s="13">
        <v>0.06</v>
      </c>
      <c r="N384" s="13">
        <v>7.4200000000000002E-2</v>
      </c>
      <c r="O384" s="23">
        <v>6334248</v>
      </c>
      <c r="P384" s="25">
        <v>98.26</v>
      </c>
      <c r="Q384" s="23">
        <v>0</v>
      </c>
      <c r="R384" s="23">
        <v>6224.03208</v>
      </c>
      <c r="S384" s="13">
        <v>2.5336991999999999E-2</v>
      </c>
      <c r="T384" s="13">
        <f t="shared" si="11"/>
        <v>2.8247049152975057E-3</v>
      </c>
      <c r="U384" s="64">
        <f>+R384/'סכום נכסי הקרן'!$C$42</f>
        <v>8.2967848119059316E-4</v>
      </c>
    </row>
    <row r="385" spans="2:21" ht="13.5" thickBot="1" x14ac:dyDescent="0.25">
      <c r="B385" s="60" t="s">
        <v>1015</v>
      </c>
      <c r="C385" s="14" t="s">
        <v>1017</v>
      </c>
      <c r="D385" s="14" t="s">
        <v>160</v>
      </c>
      <c r="E385" s="14" t="s">
        <v>235</v>
      </c>
      <c r="F385" s="21">
        <v>2385</v>
      </c>
      <c r="G385" s="14" t="s">
        <v>497</v>
      </c>
      <c r="H385" s="14" t="s">
        <v>237</v>
      </c>
      <c r="I385" s="14" t="s">
        <v>238</v>
      </c>
      <c r="J385" s="56" t="s">
        <v>2562</v>
      </c>
      <c r="K385" s="23">
        <v>1.8089999999999999</v>
      </c>
      <c r="L385" s="14" t="s">
        <v>49</v>
      </c>
      <c r="M385" s="13">
        <v>0.06</v>
      </c>
      <c r="N385" s="13">
        <v>7.4200000000000002E-2</v>
      </c>
      <c r="O385" s="23">
        <v>2800000</v>
      </c>
      <c r="P385" s="25">
        <v>98.177199999999999</v>
      </c>
      <c r="Q385" s="23">
        <v>0</v>
      </c>
      <c r="R385" s="23">
        <v>2748.9616000000001</v>
      </c>
      <c r="S385" s="13">
        <v>1.12E-2</v>
      </c>
      <c r="T385" s="13">
        <f t="shared" si="11"/>
        <v>1.2475844024705117E-3</v>
      </c>
      <c r="U385" s="64">
        <f>+R385/'סכום נכסי הקרן'!$C$42</f>
        <v>3.6644320848989954E-4</v>
      </c>
    </row>
    <row r="386" spans="2:21" ht="13.5" thickBot="1" x14ac:dyDescent="0.25">
      <c r="B386" s="60" t="s">
        <v>1018</v>
      </c>
      <c r="C386" s="14" t="s">
        <v>1019</v>
      </c>
      <c r="D386" s="14" t="s">
        <v>160</v>
      </c>
      <c r="E386" s="14" t="s">
        <v>235</v>
      </c>
      <c r="F386" s="21">
        <v>2344</v>
      </c>
      <c r="G386" s="14" t="s">
        <v>578</v>
      </c>
      <c r="H386" s="14" t="s">
        <v>237</v>
      </c>
      <c r="I386" s="14" t="s">
        <v>238</v>
      </c>
      <c r="J386" s="56" t="s">
        <v>2562</v>
      </c>
      <c r="K386" s="23">
        <v>2.9</v>
      </c>
      <c r="L386" s="14" t="s">
        <v>49</v>
      </c>
      <c r="M386" s="13">
        <v>5.2999999999999999E-2</v>
      </c>
      <c r="N386" s="13">
        <v>8.7999999999999995E-2</v>
      </c>
      <c r="O386" s="23">
        <v>3221450</v>
      </c>
      <c r="P386" s="25">
        <v>91.09</v>
      </c>
      <c r="Q386" s="23">
        <v>0</v>
      </c>
      <c r="R386" s="23">
        <v>2934.4187999999999</v>
      </c>
      <c r="S386" s="13">
        <v>1.3782087756000001E-2</v>
      </c>
      <c r="T386" s="13">
        <f t="shared" si="11"/>
        <v>1.3317520059924577E-3</v>
      </c>
      <c r="U386" s="64">
        <f>+R386/'סכום נכסי הקרן'!$C$42</f>
        <v>3.9116510035101278E-4</v>
      </c>
    </row>
    <row r="387" spans="2:21" ht="13.5" thickBot="1" x14ac:dyDescent="0.25">
      <c r="B387" s="60" t="s">
        <v>1018</v>
      </c>
      <c r="C387" s="14" t="s">
        <v>1020</v>
      </c>
      <c r="D387" s="14" t="s">
        <v>160</v>
      </c>
      <c r="E387" s="14" t="s">
        <v>235</v>
      </c>
      <c r="F387" s="21">
        <v>2344</v>
      </c>
      <c r="G387" s="14" t="s">
        <v>578</v>
      </c>
      <c r="H387" s="14" t="s">
        <v>237</v>
      </c>
      <c r="I387" s="14" t="s">
        <v>238</v>
      </c>
      <c r="J387" s="56" t="s">
        <v>2562</v>
      </c>
      <c r="K387" s="23">
        <v>2.8980000000000001</v>
      </c>
      <c r="L387" s="14" t="s">
        <v>49</v>
      </c>
      <c r="M387" s="13">
        <v>5.2999999999999999E-2</v>
      </c>
      <c r="N387" s="13">
        <v>8.7999999999999995E-2</v>
      </c>
      <c r="O387" s="23">
        <v>1900000</v>
      </c>
      <c r="P387" s="25">
        <v>90.496600000000001</v>
      </c>
      <c r="Q387" s="23">
        <v>0</v>
      </c>
      <c r="R387" s="23">
        <v>1719.4354000000001</v>
      </c>
      <c r="S387" s="13">
        <v>8.1286273990000008E-3</v>
      </c>
      <c r="T387" s="13">
        <f t="shared" si="11"/>
        <v>7.8034585353816701E-4</v>
      </c>
      <c r="U387" s="64">
        <f>+R387/'סכום נכסי הקרן'!$C$42</f>
        <v>2.2920488404316517E-4</v>
      </c>
    </row>
    <row r="388" spans="2:21" ht="13.5" thickBot="1" x14ac:dyDescent="0.25">
      <c r="B388" s="60" t="s">
        <v>1023</v>
      </c>
      <c r="C388" s="14" t="s">
        <v>1024</v>
      </c>
      <c r="D388" s="14" t="s">
        <v>160</v>
      </c>
      <c r="E388" s="14" t="s">
        <v>235</v>
      </c>
      <c r="F388" s="21">
        <v>599</v>
      </c>
      <c r="G388" s="14" t="s">
        <v>1025</v>
      </c>
      <c r="H388" s="14" t="s">
        <v>237</v>
      </c>
      <c r="I388" s="14" t="s">
        <v>238</v>
      </c>
      <c r="J388" s="56" t="s">
        <v>2562</v>
      </c>
      <c r="K388" s="23">
        <v>0.74</v>
      </c>
      <c r="L388" s="14" t="s">
        <v>49</v>
      </c>
      <c r="M388" s="13">
        <v>4.0500000000000001E-2</v>
      </c>
      <c r="N388" s="13">
        <v>7.22E-2</v>
      </c>
      <c r="O388" s="23">
        <v>2894634</v>
      </c>
      <c r="P388" s="25">
        <v>99.7</v>
      </c>
      <c r="Q388" s="23">
        <v>0</v>
      </c>
      <c r="R388" s="23">
        <v>2885.9501</v>
      </c>
      <c r="S388" s="13">
        <v>2.3891792399000002E-2</v>
      </c>
      <c r="T388" s="13">
        <f t="shared" si="11"/>
        <v>1.3097550475307525E-3</v>
      </c>
      <c r="U388" s="64">
        <f>+R388/'סכום נכסי הקרן'!$C$42</f>
        <v>3.847041057924368E-4</v>
      </c>
    </row>
    <row r="389" spans="2:21" ht="13.5" thickBot="1" x14ac:dyDescent="0.25">
      <c r="B389" s="60" t="s">
        <v>1026</v>
      </c>
      <c r="C389" s="14" t="s">
        <v>1027</v>
      </c>
      <c r="D389" s="14" t="s">
        <v>160</v>
      </c>
      <c r="E389" s="14" t="s">
        <v>235</v>
      </c>
      <c r="F389" s="21">
        <v>328</v>
      </c>
      <c r="G389" s="14" t="s">
        <v>1028</v>
      </c>
      <c r="H389" s="14" t="s">
        <v>237</v>
      </c>
      <c r="I389" s="14" t="s">
        <v>238</v>
      </c>
      <c r="J389" s="56" t="s">
        <v>2562</v>
      </c>
      <c r="K389" s="23">
        <v>1.97</v>
      </c>
      <c r="L389" s="14" t="s">
        <v>49</v>
      </c>
      <c r="M389" s="13">
        <v>1.9900000000000001E-2</v>
      </c>
      <c r="N389" s="13">
        <v>5.0999999999999997E-2</v>
      </c>
      <c r="O389" s="23">
        <v>400000</v>
      </c>
      <c r="P389" s="25">
        <v>94.28</v>
      </c>
      <c r="Q389" s="23">
        <v>0</v>
      </c>
      <c r="R389" s="23">
        <v>377.12</v>
      </c>
      <c r="S389" s="13">
        <v>2.6666666660000002E-3</v>
      </c>
      <c r="T389" s="13">
        <f t="shared" si="11"/>
        <v>1.7115154677303581E-4</v>
      </c>
      <c r="U389" s="64">
        <f>+R389/'סכום נכסי הקרן'!$C$42</f>
        <v>5.0271005162717042E-5</v>
      </c>
    </row>
    <row r="390" spans="2:21" ht="13.5" thickBot="1" x14ac:dyDescent="0.25">
      <c r="B390" s="60" t="s">
        <v>1029</v>
      </c>
      <c r="C390" s="14" t="s">
        <v>1030</v>
      </c>
      <c r="D390" s="14" t="s">
        <v>160</v>
      </c>
      <c r="E390" s="14" t="s">
        <v>235</v>
      </c>
      <c r="F390" s="21">
        <v>1797</v>
      </c>
      <c r="G390" s="14" t="s">
        <v>497</v>
      </c>
      <c r="H390" s="14" t="s">
        <v>237</v>
      </c>
      <c r="I390" s="14" t="s">
        <v>238</v>
      </c>
      <c r="J390" s="56" t="s">
        <v>2562</v>
      </c>
      <c r="K390" s="23">
        <v>1.02</v>
      </c>
      <c r="L390" s="14" t="s">
        <v>49</v>
      </c>
      <c r="M390" s="13">
        <v>4.4900000000000002E-2</v>
      </c>
      <c r="N390" s="13">
        <v>6.6400000000000001E-2</v>
      </c>
      <c r="O390" s="23">
        <v>1274650</v>
      </c>
      <c r="P390" s="25">
        <v>97.99</v>
      </c>
      <c r="Q390" s="23">
        <v>0</v>
      </c>
      <c r="R390" s="23">
        <v>1249.02953</v>
      </c>
      <c r="S390" s="13">
        <v>1.496914517E-2</v>
      </c>
      <c r="T390" s="13">
        <f t="shared" si="11"/>
        <v>5.6685759446515151E-4</v>
      </c>
      <c r="U390" s="64">
        <f>+R390/'סכום נכסי הקרן'!$C$42</f>
        <v>1.6649864751542225E-4</v>
      </c>
    </row>
    <row r="391" spans="2:21" ht="13.5" thickBot="1" x14ac:dyDescent="0.25">
      <c r="B391" s="60" t="s">
        <v>1031</v>
      </c>
      <c r="C391" s="14" t="s">
        <v>1032</v>
      </c>
      <c r="D391" s="14" t="s">
        <v>160</v>
      </c>
      <c r="E391" s="14" t="s">
        <v>235</v>
      </c>
      <c r="F391" s="21">
        <v>769</v>
      </c>
      <c r="G391" s="14" t="s">
        <v>516</v>
      </c>
      <c r="H391" s="14" t="s">
        <v>237</v>
      </c>
      <c r="I391" s="14" t="s">
        <v>238</v>
      </c>
      <c r="J391" s="56" t="s">
        <v>2562</v>
      </c>
      <c r="K391" s="23">
        <v>2.75</v>
      </c>
      <c r="L391" s="14" t="s">
        <v>49</v>
      </c>
      <c r="M391" s="13">
        <v>4.3499999999999997E-2</v>
      </c>
      <c r="N391" s="13">
        <v>5.8200000000000002E-2</v>
      </c>
      <c r="O391" s="23">
        <v>37500</v>
      </c>
      <c r="P391" s="25">
        <v>96.34</v>
      </c>
      <c r="Q391" s="23">
        <v>0</v>
      </c>
      <c r="R391" s="23">
        <v>36.127499999999998</v>
      </c>
      <c r="S391" s="13">
        <v>4.8370869100000001E-4</v>
      </c>
      <c r="T391" s="13">
        <f t="shared" si="11"/>
        <v>1.6396047693155628E-5</v>
      </c>
      <c r="U391" s="64">
        <f>+R391/'סכום נכסי הקרן'!$C$42</f>
        <v>4.8158828463514523E-6</v>
      </c>
    </row>
    <row r="392" spans="2:21" ht="13.5" thickBot="1" x14ac:dyDescent="0.25">
      <c r="B392" s="59" t="s">
        <v>1033</v>
      </c>
      <c r="C392" s="56" t="s">
        <v>2562</v>
      </c>
      <c r="D392" s="56" t="s">
        <v>2562</v>
      </c>
      <c r="E392" s="56" t="s">
        <v>2562</v>
      </c>
      <c r="F392" s="56" t="s">
        <v>2562</v>
      </c>
      <c r="G392" s="56" t="s">
        <v>2562</v>
      </c>
      <c r="H392" s="56" t="s">
        <v>2562</v>
      </c>
      <c r="I392" s="56" t="s">
        <v>2562</v>
      </c>
      <c r="J392" s="56" t="s">
        <v>2562</v>
      </c>
      <c r="K392" s="22">
        <v>1.3693328001</v>
      </c>
      <c r="L392" s="56" t="s">
        <v>2562</v>
      </c>
      <c r="M392" s="56" t="s">
        <v>2562</v>
      </c>
      <c r="N392" s="56" t="s">
        <v>2562</v>
      </c>
      <c r="O392" s="56" t="s">
        <v>2562</v>
      </c>
      <c r="P392" s="56" t="s">
        <v>2562</v>
      </c>
      <c r="Q392" s="56" t="s">
        <v>2562</v>
      </c>
      <c r="R392" s="22">
        <f>SUM(R393:R406)</f>
        <v>72045.064610000001</v>
      </c>
      <c r="S392" s="56" t="s">
        <v>2562</v>
      </c>
      <c r="T392" s="11">
        <f t="shared" ref="T392:U392" si="12">SUM(T393:T406)</f>
        <v>3.2696818639596954E-2</v>
      </c>
      <c r="U392" s="83">
        <f t="shared" si="12"/>
        <v>9.6037807991026531E-3</v>
      </c>
    </row>
    <row r="393" spans="2:21" ht="13.5" thickBot="1" x14ac:dyDescent="0.25">
      <c r="B393" s="60" t="s">
        <v>1034</v>
      </c>
      <c r="C393" s="14" t="s">
        <v>1035</v>
      </c>
      <c r="D393" s="14" t="s">
        <v>160</v>
      </c>
      <c r="E393" s="14" t="s">
        <v>235</v>
      </c>
      <c r="F393" s="21">
        <v>232</v>
      </c>
      <c r="G393" s="14" t="s">
        <v>720</v>
      </c>
      <c r="H393" s="14" t="s">
        <v>339</v>
      </c>
      <c r="I393" s="14" t="s">
        <v>96</v>
      </c>
      <c r="J393" s="56" t="s">
        <v>2562</v>
      </c>
      <c r="K393" s="23">
        <v>1</v>
      </c>
      <c r="L393" s="14" t="s">
        <v>49</v>
      </c>
      <c r="M393" s="13">
        <v>3.49E-2</v>
      </c>
      <c r="N393" s="13">
        <v>5.67E-2</v>
      </c>
      <c r="O393" s="23">
        <v>555454.54</v>
      </c>
      <c r="P393" s="25">
        <v>99.2</v>
      </c>
      <c r="Q393" s="23">
        <v>0</v>
      </c>
      <c r="R393" s="23">
        <v>551.01089999999999</v>
      </c>
      <c r="S393" s="13">
        <v>8.2698906199999995E-4</v>
      </c>
      <c r="T393" s="13">
        <f t="shared" si="11"/>
        <v>2.5006991892183539E-4</v>
      </c>
      <c r="U393" s="64">
        <f>+R393/'סכום נכסי הקרן'!$C$42</f>
        <v>7.3451081349738454E-5</v>
      </c>
    </row>
    <row r="394" spans="2:21" ht="13.5" thickBot="1" x14ac:dyDescent="0.25">
      <c r="B394" s="60" t="s">
        <v>1036</v>
      </c>
      <c r="C394" s="14" t="s">
        <v>1037</v>
      </c>
      <c r="D394" s="14" t="s">
        <v>160</v>
      </c>
      <c r="E394" s="14" t="s">
        <v>235</v>
      </c>
      <c r="F394" s="21">
        <v>2356</v>
      </c>
      <c r="G394" s="14" t="s">
        <v>344</v>
      </c>
      <c r="H394" s="14" t="s">
        <v>439</v>
      </c>
      <c r="I394" s="14" t="s">
        <v>96</v>
      </c>
      <c r="J394" s="56" t="s">
        <v>2562</v>
      </c>
      <c r="K394" s="23">
        <v>2.92</v>
      </c>
      <c r="L394" s="14" t="s">
        <v>49</v>
      </c>
      <c r="M394" s="13">
        <v>4.7199999999999999E-2</v>
      </c>
      <c r="N394" s="13">
        <v>8.0199999999999994E-2</v>
      </c>
      <c r="O394" s="23">
        <v>3850000</v>
      </c>
      <c r="P394" s="25">
        <v>105.21</v>
      </c>
      <c r="Q394" s="23">
        <v>0</v>
      </c>
      <c r="R394" s="23">
        <v>4050.585</v>
      </c>
      <c r="S394" s="13">
        <v>1.1703479429E-2</v>
      </c>
      <c r="T394" s="13">
        <f t="shared" si="11"/>
        <v>1.8383111160523368E-3</v>
      </c>
      <c r="U394" s="64">
        <f>+R394/'סכום נכסי הקרן'!$C$42</f>
        <v>5.3995274566987753E-4</v>
      </c>
    </row>
    <row r="395" spans="2:21" ht="13.5" thickBot="1" x14ac:dyDescent="0.25">
      <c r="B395" s="60" t="s">
        <v>1038</v>
      </c>
      <c r="C395" s="14" t="s">
        <v>1039</v>
      </c>
      <c r="D395" s="14" t="s">
        <v>160</v>
      </c>
      <c r="E395" s="14" t="s">
        <v>235</v>
      </c>
      <c r="F395" s="21">
        <v>1146</v>
      </c>
      <c r="G395" s="14" t="s">
        <v>1040</v>
      </c>
      <c r="H395" s="14" t="s">
        <v>439</v>
      </c>
      <c r="I395" s="14" t="s">
        <v>96</v>
      </c>
      <c r="J395" s="56" t="s">
        <v>2562</v>
      </c>
      <c r="K395" s="23">
        <v>1.47</v>
      </c>
      <c r="L395" s="14" t="s">
        <v>49</v>
      </c>
      <c r="M395" s="13">
        <v>3.3700000000000001E-2</v>
      </c>
      <c r="N395" s="13">
        <v>5.4800000000000001E-2</v>
      </c>
      <c r="O395" s="23">
        <v>51030</v>
      </c>
      <c r="P395" s="25">
        <v>99.6</v>
      </c>
      <c r="Q395" s="23">
        <v>1.38778</v>
      </c>
      <c r="R395" s="23">
        <v>52.213659999999997</v>
      </c>
      <c r="S395" s="13">
        <v>3.6450000000000002E-4</v>
      </c>
      <c r="T395" s="13">
        <f t="shared" si="11"/>
        <v>2.3696565209167875E-5</v>
      </c>
      <c r="U395" s="64">
        <f>+R395/'סכום נכסי הקרן'!$C$42</f>
        <v>6.9602067549436578E-6</v>
      </c>
    </row>
    <row r="396" spans="2:21" ht="13.5" thickBot="1" x14ac:dyDescent="0.25">
      <c r="B396" s="60" t="s">
        <v>1041</v>
      </c>
      <c r="C396" s="14" t="s">
        <v>1042</v>
      </c>
      <c r="D396" s="14" t="s">
        <v>160</v>
      </c>
      <c r="E396" s="14" t="s">
        <v>235</v>
      </c>
      <c r="F396" s="21">
        <v>1742</v>
      </c>
      <c r="G396" s="14" t="s">
        <v>344</v>
      </c>
      <c r="H396" s="14" t="s">
        <v>478</v>
      </c>
      <c r="I396" s="14" t="s">
        <v>280</v>
      </c>
      <c r="J396" s="56" t="s">
        <v>2562</v>
      </c>
      <c r="K396" s="23">
        <v>3.39</v>
      </c>
      <c r="L396" s="14" t="s">
        <v>49</v>
      </c>
      <c r="M396" s="13">
        <v>4.2999999999999997E-2</v>
      </c>
      <c r="N396" s="13">
        <v>8.3299999999999999E-2</v>
      </c>
      <c r="O396" s="23">
        <v>4391725.92</v>
      </c>
      <c r="P396" s="25">
        <v>85.95</v>
      </c>
      <c r="Q396" s="23">
        <v>0</v>
      </c>
      <c r="R396" s="23">
        <v>3774.6884300000002</v>
      </c>
      <c r="S396" s="13">
        <v>3.7821066699999998E-3</v>
      </c>
      <c r="T396" s="13">
        <f t="shared" si="11"/>
        <v>1.7130986513066986E-3</v>
      </c>
      <c r="U396" s="64">
        <f>+R396/'סכום נכסי הקרן'!$C$42</f>
        <v>5.0317506775609437E-4</v>
      </c>
    </row>
    <row r="397" spans="2:21" ht="13.5" thickBot="1" x14ac:dyDescent="0.25">
      <c r="B397" s="60" t="s">
        <v>1043</v>
      </c>
      <c r="C397" s="14" t="s">
        <v>1044</v>
      </c>
      <c r="D397" s="14" t="s">
        <v>160</v>
      </c>
      <c r="E397" s="14" t="s">
        <v>235</v>
      </c>
      <c r="F397" s="21">
        <v>1390</v>
      </c>
      <c r="G397" s="14" t="s">
        <v>1045</v>
      </c>
      <c r="H397" s="14" t="s">
        <v>501</v>
      </c>
      <c r="I397" s="14" t="s">
        <v>96</v>
      </c>
      <c r="J397" s="56" t="s">
        <v>2562</v>
      </c>
      <c r="K397" s="23">
        <v>1.46</v>
      </c>
      <c r="L397" s="14" t="s">
        <v>49</v>
      </c>
      <c r="M397" s="13">
        <v>3.9E-2</v>
      </c>
      <c r="N397" s="13">
        <v>5.9200000000000003E-2</v>
      </c>
      <c r="O397" s="23">
        <v>154856.4</v>
      </c>
      <c r="P397" s="25">
        <v>96.5</v>
      </c>
      <c r="Q397" s="23">
        <v>0</v>
      </c>
      <c r="R397" s="23">
        <v>149.43643</v>
      </c>
      <c r="S397" s="13">
        <v>1.964404956E-3</v>
      </c>
      <c r="T397" s="13">
        <f t="shared" si="11"/>
        <v>6.7819994003872751E-5</v>
      </c>
      <c r="U397" s="64">
        <f>+R397/'סכום נכסי הקרן'!$C$42</f>
        <v>1.9920236381067046E-5</v>
      </c>
    </row>
    <row r="398" spans="2:21" ht="13.5" thickBot="1" x14ac:dyDescent="0.25">
      <c r="B398" s="60" t="s">
        <v>1046</v>
      </c>
      <c r="C398" s="14" t="s">
        <v>1047</v>
      </c>
      <c r="D398" s="14" t="s">
        <v>160</v>
      </c>
      <c r="E398" s="14" t="s">
        <v>235</v>
      </c>
      <c r="F398" s="21">
        <v>576</v>
      </c>
      <c r="G398" s="14" t="s">
        <v>516</v>
      </c>
      <c r="H398" s="14" t="s">
        <v>501</v>
      </c>
      <c r="I398" s="14" t="s">
        <v>96</v>
      </c>
      <c r="J398" s="56" t="s">
        <v>2562</v>
      </c>
      <c r="K398" s="23">
        <v>0.41</v>
      </c>
      <c r="L398" s="14" t="s">
        <v>49</v>
      </c>
      <c r="M398" s="13">
        <v>5.45E-2</v>
      </c>
      <c r="N398" s="13">
        <v>6.4000000000000001E-2</v>
      </c>
      <c r="O398" s="23">
        <v>928500.07</v>
      </c>
      <c r="P398" s="25">
        <v>94.2</v>
      </c>
      <c r="Q398" s="23">
        <v>0</v>
      </c>
      <c r="R398" s="23">
        <v>874.64706999999999</v>
      </c>
      <c r="S398" s="13">
        <v>2.855186012E-3</v>
      </c>
      <c r="T398" s="13">
        <f t="shared" si="11"/>
        <v>3.9694844853363314E-4</v>
      </c>
      <c r="U398" s="64">
        <f>+R398/'סכום נכסי הקרן'!$C$42</f>
        <v>1.1659256303437986E-4</v>
      </c>
    </row>
    <row r="399" spans="2:21" ht="13.5" thickBot="1" x14ac:dyDescent="0.25">
      <c r="B399" s="60" t="s">
        <v>1048</v>
      </c>
      <c r="C399" s="14" t="s">
        <v>1049</v>
      </c>
      <c r="D399" s="14" t="s">
        <v>160</v>
      </c>
      <c r="E399" s="14" t="s">
        <v>235</v>
      </c>
      <c r="F399" s="21">
        <v>576</v>
      </c>
      <c r="G399" s="14" t="s">
        <v>516</v>
      </c>
      <c r="H399" s="14" t="s">
        <v>501</v>
      </c>
      <c r="I399" s="14" t="s">
        <v>96</v>
      </c>
      <c r="J399" s="56" t="s">
        <v>2562</v>
      </c>
      <c r="K399" s="23">
        <v>1.69</v>
      </c>
      <c r="L399" s="14" t="s">
        <v>49</v>
      </c>
      <c r="M399" s="13">
        <v>5.8500000000000003E-2</v>
      </c>
      <c r="N399" s="13">
        <v>5.4100000000000002E-2</v>
      </c>
      <c r="O399" s="23">
        <v>716235.66</v>
      </c>
      <c r="P399" s="25">
        <v>106.3</v>
      </c>
      <c r="Q399" s="23">
        <v>0</v>
      </c>
      <c r="R399" s="23">
        <v>761.35851000000002</v>
      </c>
      <c r="S399" s="13">
        <v>4.5331959049999997E-3</v>
      </c>
      <c r="T399" s="13">
        <f t="shared" si="11"/>
        <v>3.455337469116299E-4</v>
      </c>
      <c r="U399" s="64">
        <f>+R399/'סכום נכסי הקרן'!$C$42</f>
        <v>1.0149092486977237E-4</v>
      </c>
    </row>
    <row r="400" spans="2:21" ht="13.5" thickBot="1" x14ac:dyDescent="0.25">
      <c r="B400" s="60" t="s">
        <v>1050</v>
      </c>
      <c r="C400" s="14" t="s">
        <v>1051</v>
      </c>
      <c r="D400" s="14" t="s">
        <v>160</v>
      </c>
      <c r="E400" s="14" t="s">
        <v>235</v>
      </c>
      <c r="F400" s="21">
        <v>2409</v>
      </c>
      <c r="G400" s="14" t="s">
        <v>523</v>
      </c>
      <c r="H400" s="14" t="s">
        <v>498</v>
      </c>
      <c r="I400" s="14" t="s">
        <v>280</v>
      </c>
      <c r="J400" s="56" t="s">
        <v>2562</v>
      </c>
      <c r="K400" s="23">
        <v>2.39</v>
      </c>
      <c r="L400" s="14" t="s">
        <v>49</v>
      </c>
      <c r="M400" s="13">
        <v>9.2200000000000004E-2</v>
      </c>
      <c r="N400" s="13">
        <v>6.7699999999999996E-2</v>
      </c>
      <c r="O400" s="23">
        <v>20806000</v>
      </c>
      <c r="P400" s="25">
        <v>105.99</v>
      </c>
      <c r="Q400" s="23">
        <v>0</v>
      </c>
      <c r="R400" s="23">
        <v>22052.279399999999</v>
      </c>
      <c r="S400" s="13">
        <v>4.9419677688999998E-2</v>
      </c>
      <c r="T400" s="13">
        <f t="shared" si="11"/>
        <v>1.0008171746874083E-2</v>
      </c>
      <c r="U400" s="64">
        <f>+R400/'סכום נכסי הקרן'!$C$42</f>
        <v>2.9396220077616639E-3</v>
      </c>
    </row>
    <row r="401" spans="2:21" ht="13.5" thickBot="1" x14ac:dyDescent="0.25">
      <c r="B401" s="60" t="s">
        <v>1050</v>
      </c>
      <c r="C401" s="14" t="s">
        <v>1052</v>
      </c>
      <c r="D401" s="14" t="s">
        <v>160</v>
      </c>
      <c r="E401" s="14" t="s">
        <v>235</v>
      </c>
      <c r="F401" s="21">
        <v>2409</v>
      </c>
      <c r="G401" s="14" t="s">
        <v>523</v>
      </c>
      <c r="H401" s="14" t="s">
        <v>498</v>
      </c>
      <c r="I401" s="14" t="s">
        <v>280</v>
      </c>
      <c r="J401" s="56" t="s">
        <v>2562</v>
      </c>
      <c r="K401" s="23">
        <v>2.3860000000000001</v>
      </c>
      <c r="L401" s="14" t="s">
        <v>49</v>
      </c>
      <c r="M401" s="13">
        <v>9.2200000000000004E-2</v>
      </c>
      <c r="N401" s="13">
        <v>6.7699999999999996E-2</v>
      </c>
      <c r="O401" s="23">
        <v>4500000</v>
      </c>
      <c r="P401" s="25">
        <v>104.47029999999999</v>
      </c>
      <c r="Q401" s="23">
        <v>0</v>
      </c>
      <c r="R401" s="23">
        <v>4701.1634999999997</v>
      </c>
      <c r="S401" s="13">
        <v>1.0688673920999999E-2</v>
      </c>
      <c r="T401" s="13">
        <f t="shared" si="11"/>
        <v>2.1335686377225781E-3</v>
      </c>
      <c r="U401" s="64">
        <f>+R401/'סכום נכסי הקרן'!$C$42</f>
        <v>6.2667642813766676E-4</v>
      </c>
    </row>
    <row r="402" spans="2:21" ht="13.5" thickBot="1" x14ac:dyDescent="0.25">
      <c r="B402" s="60" t="s">
        <v>1053</v>
      </c>
      <c r="C402" s="14" t="s">
        <v>1054</v>
      </c>
      <c r="D402" s="14" t="s">
        <v>160</v>
      </c>
      <c r="E402" s="14" t="s">
        <v>235</v>
      </c>
      <c r="F402" s="21">
        <v>1689</v>
      </c>
      <c r="G402" s="14" t="s">
        <v>720</v>
      </c>
      <c r="H402" s="14" t="s">
        <v>498</v>
      </c>
      <c r="I402" s="14" t="s">
        <v>280</v>
      </c>
      <c r="J402" s="56" t="s">
        <v>2562</v>
      </c>
      <c r="K402" s="23">
        <v>3.3</v>
      </c>
      <c r="L402" s="14" t="s">
        <v>49</v>
      </c>
      <c r="M402" s="13">
        <v>4.6899999999999997E-2</v>
      </c>
      <c r="N402" s="13">
        <v>7.4099999999999999E-2</v>
      </c>
      <c r="O402" s="23">
        <v>16793071.93</v>
      </c>
      <c r="P402" s="25">
        <v>96.21</v>
      </c>
      <c r="Q402" s="23">
        <v>0</v>
      </c>
      <c r="R402" s="23">
        <v>16156.6145</v>
      </c>
      <c r="S402" s="13">
        <v>1.1461793099999999E-2</v>
      </c>
      <c r="T402" s="13">
        <f t="shared" si="11"/>
        <v>7.3324924753146439E-3</v>
      </c>
      <c r="U402" s="64">
        <f>+R402/'סכום נכסי הקרן'!$C$42</f>
        <v>2.1537156632942538E-3</v>
      </c>
    </row>
    <row r="403" spans="2:21" ht="13.5" thickBot="1" x14ac:dyDescent="0.25">
      <c r="B403" s="60" t="s">
        <v>1055</v>
      </c>
      <c r="C403" s="14" t="s">
        <v>1056</v>
      </c>
      <c r="D403" s="14" t="s">
        <v>160</v>
      </c>
      <c r="E403" s="14" t="s">
        <v>235</v>
      </c>
      <c r="F403" s="21">
        <v>1689</v>
      </c>
      <c r="G403" s="14" t="s">
        <v>720</v>
      </c>
      <c r="H403" s="14" t="s">
        <v>498</v>
      </c>
      <c r="I403" s="14" t="s">
        <v>280</v>
      </c>
      <c r="J403" s="56" t="s">
        <v>2562</v>
      </c>
      <c r="K403" s="23">
        <v>3.45</v>
      </c>
      <c r="L403" s="14" t="s">
        <v>49</v>
      </c>
      <c r="M403" s="13">
        <v>4.6899999999999997E-2</v>
      </c>
      <c r="N403" s="13">
        <v>7.5300000000000006E-2</v>
      </c>
      <c r="O403" s="23">
        <v>14488275.710000001</v>
      </c>
      <c r="P403" s="25">
        <v>97.2</v>
      </c>
      <c r="Q403" s="23">
        <v>0</v>
      </c>
      <c r="R403" s="23">
        <v>14082.60399</v>
      </c>
      <c r="S403" s="13">
        <v>1.1704680449999999E-2</v>
      </c>
      <c r="T403" s="13">
        <f t="shared" si="11"/>
        <v>6.3912268123690755E-3</v>
      </c>
      <c r="U403" s="64">
        <f>+R403/'סכום נכסי הקרן'!$C$42</f>
        <v>1.8772450622767014E-3</v>
      </c>
    </row>
    <row r="404" spans="2:21" ht="13.5" thickBot="1" x14ac:dyDescent="0.25">
      <c r="B404" s="60" t="s">
        <v>1057</v>
      </c>
      <c r="C404" s="14" t="s">
        <v>1058</v>
      </c>
      <c r="D404" s="14" t="s">
        <v>160</v>
      </c>
      <c r="E404" s="14" t="s">
        <v>235</v>
      </c>
      <c r="F404" s="21">
        <v>1613</v>
      </c>
      <c r="G404" s="14" t="s">
        <v>344</v>
      </c>
      <c r="H404" s="14" t="s">
        <v>938</v>
      </c>
      <c r="I404" s="14" t="s">
        <v>280</v>
      </c>
      <c r="J404" s="56" t="s">
        <v>2562</v>
      </c>
      <c r="K404" s="23">
        <v>0.5</v>
      </c>
      <c r="L404" s="14" t="s">
        <v>49</v>
      </c>
      <c r="M404" s="13">
        <v>5.8999999999999997E-2</v>
      </c>
      <c r="N404" s="13">
        <v>8.4400000000000003E-2</v>
      </c>
      <c r="O404" s="23">
        <v>565000</v>
      </c>
      <c r="P404" s="25">
        <v>104.44</v>
      </c>
      <c r="Q404" s="23">
        <v>0</v>
      </c>
      <c r="R404" s="23">
        <v>590.08600000000001</v>
      </c>
      <c r="S404" s="13">
        <v>4.0240111099999996E-3</v>
      </c>
      <c r="T404" s="13">
        <f t="shared" ref="T404:T406" si="13">+R404/$R$11</f>
        <v>2.6780370075602888E-4</v>
      </c>
      <c r="U404" s="64">
        <f>+R404/'סכום נכסי הקרן'!$C$42</f>
        <v>7.865988638217822E-5</v>
      </c>
    </row>
    <row r="405" spans="2:21" ht="13.5" thickBot="1" x14ac:dyDescent="0.25">
      <c r="B405" s="60" t="s">
        <v>1059</v>
      </c>
      <c r="C405" s="14" t="s">
        <v>1060</v>
      </c>
      <c r="D405" s="14" t="s">
        <v>160</v>
      </c>
      <c r="E405" s="14" t="s">
        <v>235</v>
      </c>
      <c r="F405" s="21">
        <v>1132</v>
      </c>
      <c r="G405" s="14" t="s">
        <v>444</v>
      </c>
      <c r="H405" s="14" t="s">
        <v>237</v>
      </c>
      <c r="I405" s="14" t="s">
        <v>238</v>
      </c>
      <c r="J405" s="56" t="s">
        <v>2562</v>
      </c>
      <c r="K405" s="23">
        <v>0.5</v>
      </c>
      <c r="L405" s="14" t="s">
        <v>49</v>
      </c>
      <c r="M405" s="13">
        <v>6.4500000000000002E-2</v>
      </c>
      <c r="N405" s="13">
        <v>0.61150000000000004</v>
      </c>
      <c r="O405" s="23">
        <v>4194225.4</v>
      </c>
      <c r="P405" s="26">
        <v>75</v>
      </c>
      <c r="Q405" s="23">
        <v>0</v>
      </c>
      <c r="R405" s="23">
        <v>3145.66905</v>
      </c>
      <c r="S405" s="13">
        <v>5.0783006200000001E-3</v>
      </c>
      <c r="T405" s="13">
        <f t="shared" si="13"/>
        <v>1.4276254866980435E-3</v>
      </c>
      <c r="U405" s="64">
        <f>+R405/'סכום נכסי הקרן'!$C$42</f>
        <v>4.1932526795913558E-4</v>
      </c>
    </row>
    <row r="406" spans="2:21" ht="13.5" thickBot="1" x14ac:dyDescent="0.25">
      <c r="B406" s="60" t="s">
        <v>1061</v>
      </c>
      <c r="C406" s="14" t="s">
        <v>1062</v>
      </c>
      <c r="D406" s="14" t="s">
        <v>160</v>
      </c>
      <c r="E406" s="14" t="s">
        <v>235</v>
      </c>
      <c r="F406" s="21">
        <v>1625</v>
      </c>
      <c r="G406" s="14" t="s">
        <v>720</v>
      </c>
      <c r="H406" s="14" t="s">
        <v>237</v>
      </c>
      <c r="I406" s="14" t="s">
        <v>238</v>
      </c>
      <c r="J406" s="56" t="s">
        <v>2562</v>
      </c>
      <c r="K406" s="23">
        <v>3.18</v>
      </c>
      <c r="L406" s="14" t="s">
        <v>49</v>
      </c>
      <c r="M406" s="13">
        <v>5.7000000000000002E-2</v>
      </c>
      <c r="N406" s="13">
        <v>7.2900000000000006E-2</v>
      </c>
      <c r="O406" s="23">
        <v>1027782.8</v>
      </c>
      <c r="P406" s="25">
        <v>107.29</v>
      </c>
      <c r="Q406" s="23">
        <v>0</v>
      </c>
      <c r="R406" s="23">
        <v>1102.7081700000001</v>
      </c>
      <c r="S406" s="13">
        <v>3.8931166659999998E-3</v>
      </c>
      <c r="T406" s="13">
        <f t="shared" si="13"/>
        <v>5.004513389233235E-4</v>
      </c>
      <c r="U406" s="64">
        <f>+R406/'סכום נכסי הקרן'!$C$42</f>
        <v>1.4699365747518104E-4</v>
      </c>
    </row>
    <row r="407" spans="2:21" ht="13.5" thickBot="1" x14ac:dyDescent="0.25">
      <c r="B407" s="59" t="s">
        <v>1063</v>
      </c>
      <c r="C407" s="56" t="s">
        <v>2562</v>
      </c>
      <c r="D407" s="56" t="s">
        <v>2562</v>
      </c>
      <c r="E407" s="56" t="s">
        <v>2562</v>
      </c>
      <c r="F407" s="56" t="s">
        <v>2562</v>
      </c>
      <c r="G407" s="56" t="s">
        <v>2562</v>
      </c>
      <c r="H407" s="56" t="s">
        <v>2562</v>
      </c>
      <c r="I407" s="56" t="s">
        <v>2562</v>
      </c>
      <c r="J407" s="56" t="s">
        <v>2562</v>
      </c>
      <c r="K407" s="56" t="s">
        <v>2562</v>
      </c>
      <c r="L407" s="56" t="s">
        <v>2562</v>
      </c>
      <c r="M407" s="56" t="s">
        <v>2562</v>
      </c>
      <c r="N407" s="56" t="s">
        <v>2562</v>
      </c>
      <c r="O407" s="56" t="s">
        <v>2562</v>
      </c>
      <c r="P407" s="56" t="s">
        <v>2562</v>
      </c>
      <c r="Q407" s="56" t="s">
        <v>2562</v>
      </c>
      <c r="R407" s="56" t="s">
        <v>2562</v>
      </c>
      <c r="S407" s="56" t="s">
        <v>2562</v>
      </c>
      <c r="T407" s="56" t="s">
        <v>2562</v>
      </c>
      <c r="U407" s="70" t="s">
        <v>2562</v>
      </c>
    </row>
    <row r="408" spans="2:21" ht="13.5" thickBot="1" x14ac:dyDescent="0.25">
      <c r="B408" s="59" t="s">
        <v>1064</v>
      </c>
      <c r="C408" s="56" t="s">
        <v>2562</v>
      </c>
      <c r="D408" s="56" t="s">
        <v>2562</v>
      </c>
      <c r="E408" s="56" t="s">
        <v>2562</v>
      </c>
      <c r="F408" s="56" t="s">
        <v>2562</v>
      </c>
      <c r="G408" s="56" t="s">
        <v>2562</v>
      </c>
      <c r="H408" s="56" t="s">
        <v>2562</v>
      </c>
      <c r="I408" s="56" t="s">
        <v>2562</v>
      </c>
      <c r="J408" s="56" t="s">
        <v>2562</v>
      </c>
      <c r="K408" s="22">
        <v>1.476126594463</v>
      </c>
      <c r="L408" s="56" t="s">
        <v>2562</v>
      </c>
      <c r="M408" s="56" t="s">
        <v>2562</v>
      </c>
      <c r="N408" s="56" t="s">
        <v>2562</v>
      </c>
      <c r="O408" s="56" t="s">
        <v>2562</v>
      </c>
      <c r="P408" s="56" t="s">
        <v>2562</v>
      </c>
      <c r="Q408" s="56" t="s">
        <v>2562</v>
      </c>
      <c r="R408" s="22">
        <f>+R409+R430</f>
        <v>406403.70277999999</v>
      </c>
      <c r="S408" s="56" t="s">
        <v>2562</v>
      </c>
      <c r="T408" s="20">
        <f t="shared" ref="T408:U408" si="14">+T409+T430</f>
        <v>0.18444161631598993</v>
      </c>
      <c r="U408" s="63">
        <f t="shared" si="14"/>
        <v>5.4174593340583103E-2</v>
      </c>
    </row>
    <row r="409" spans="2:21" ht="13.5" thickBot="1" x14ac:dyDescent="0.25">
      <c r="B409" s="59" t="s">
        <v>1065</v>
      </c>
      <c r="C409" s="56" t="s">
        <v>2562</v>
      </c>
      <c r="D409" s="56" t="s">
        <v>2562</v>
      </c>
      <c r="E409" s="56" t="s">
        <v>2562</v>
      </c>
      <c r="F409" s="56" t="s">
        <v>2562</v>
      </c>
      <c r="G409" s="56" t="s">
        <v>2562</v>
      </c>
      <c r="H409" s="56" t="s">
        <v>2562</v>
      </c>
      <c r="I409" s="56" t="s">
        <v>2562</v>
      </c>
      <c r="J409" s="56" t="s">
        <v>2562</v>
      </c>
      <c r="K409" s="22">
        <v>1.4999438533809999</v>
      </c>
      <c r="L409" s="56" t="s">
        <v>2562</v>
      </c>
      <c r="M409" s="56" t="s">
        <v>2562</v>
      </c>
      <c r="N409" s="56" t="s">
        <v>2562</v>
      </c>
      <c r="O409" s="56" t="s">
        <v>2562</v>
      </c>
      <c r="P409" s="56" t="s">
        <v>2562</v>
      </c>
      <c r="Q409" s="56" t="s">
        <v>2562</v>
      </c>
      <c r="R409" s="22">
        <f>SUM(R410:R429)</f>
        <v>139520.12173000001</v>
      </c>
      <c r="S409" s="56" t="s">
        <v>2562</v>
      </c>
      <c r="T409" s="20">
        <f t="shared" ref="T409:U409" si="15">SUM(T410:T429)</f>
        <v>6.3319592278457126E-2</v>
      </c>
      <c r="U409" s="63">
        <f t="shared" si="15"/>
        <v>1.859836858239218E-2</v>
      </c>
    </row>
    <row r="410" spans="2:21" ht="13.5" thickBot="1" x14ac:dyDescent="0.25">
      <c r="B410" s="60" t="s">
        <v>1066</v>
      </c>
      <c r="C410" s="14" t="s">
        <v>1067</v>
      </c>
      <c r="D410" s="14" t="s">
        <v>206</v>
      </c>
      <c r="E410" s="14" t="s">
        <v>1068</v>
      </c>
      <c r="F410" s="56" t="s">
        <v>2562</v>
      </c>
      <c r="G410" s="14" t="s">
        <v>1069</v>
      </c>
      <c r="H410" s="14" t="s">
        <v>1070</v>
      </c>
      <c r="I410" s="14" t="s">
        <v>202</v>
      </c>
      <c r="J410" s="56" t="s">
        <v>2562</v>
      </c>
      <c r="K410" s="23">
        <v>3.6160000000000001</v>
      </c>
      <c r="L410" s="14" t="s">
        <v>50</v>
      </c>
      <c r="M410" s="13">
        <v>5.3749999999999999E-2</v>
      </c>
      <c r="N410" s="13">
        <v>6.1010000000000002E-2</v>
      </c>
      <c r="O410" s="23">
        <v>400000</v>
      </c>
      <c r="P410" s="25">
        <v>99.744200000000006</v>
      </c>
      <c r="Q410" s="23">
        <v>0</v>
      </c>
      <c r="R410" s="23">
        <v>1447.0888500000001</v>
      </c>
      <c r="S410" s="13">
        <v>5.0000000000000001E-4</v>
      </c>
      <c r="T410" s="13">
        <f t="shared" ref="T410:T429" si="16">+R410/$R$11</f>
        <v>6.5674452427745447E-4</v>
      </c>
      <c r="U410" s="64">
        <f>+R410/'סכום נכסי הקרן'!$C$42</f>
        <v>1.9290043235378732E-4</v>
      </c>
    </row>
    <row r="411" spans="2:21" ht="13.5" thickBot="1" x14ac:dyDescent="0.25">
      <c r="B411" s="60" t="s">
        <v>1071</v>
      </c>
      <c r="C411" s="14" t="s">
        <v>1072</v>
      </c>
      <c r="D411" s="14" t="s">
        <v>206</v>
      </c>
      <c r="E411" s="14" t="s">
        <v>1068</v>
      </c>
      <c r="F411" s="56" t="s">
        <v>2562</v>
      </c>
      <c r="G411" s="14" t="s">
        <v>1069</v>
      </c>
      <c r="H411" s="14" t="s">
        <v>1073</v>
      </c>
      <c r="I411" s="14" t="s">
        <v>208</v>
      </c>
      <c r="J411" s="56" t="s">
        <v>2562</v>
      </c>
      <c r="K411" s="23">
        <v>2.6419999999999999</v>
      </c>
      <c r="L411" s="14" t="s">
        <v>50</v>
      </c>
      <c r="M411" s="13">
        <v>3.2550000000000003E-2</v>
      </c>
      <c r="N411" s="13">
        <v>6.9409999999999999E-2</v>
      </c>
      <c r="O411" s="23">
        <v>7969240</v>
      </c>
      <c r="P411" s="25">
        <v>88.303799999999995</v>
      </c>
      <c r="Q411" s="23">
        <v>0</v>
      </c>
      <c r="R411" s="23">
        <v>25523.71313</v>
      </c>
      <c r="S411" s="13">
        <v>7.9692400000000007E-3</v>
      </c>
      <c r="T411" s="13">
        <f t="shared" si="16"/>
        <v>1.1583641762809566E-2</v>
      </c>
      <c r="U411" s="64">
        <f>+R411/'סכום נכסי הקרן'!$C$42</f>
        <v>3.4023724929198632E-3</v>
      </c>
    </row>
    <row r="412" spans="2:21" ht="13.5" thickBot="1" x14ac:dyDescent="0.25">
      <c r="B412" s="60" t="s">
        <v>1074</v>
      </c>
      <c r="C412" s="14" t="s">
        <v>1075</v>
      </c>
      <c r="D412" s="14" t="s">
        <v>206</v>
      </c>
      <c r="E412" s="14" t="s">
        <v>1068</v>
      </c>
      <c r="F412" s="56" t="s">
        <v>2562</v>
      </c>
      <c r="G412" s="14" t="s">
        <v>1069</v>
      </c>
      <c r="H412" s="14" t="s">
        <v>1073</v>
      </c>
      <c r="I412" s="14" t="s">
        <v>208</v>
      </c>
      <c r="J412" s="56" t="s">
        <v>2562</v>
      </c>
      <c r="K412" s="23">
        <v>1.9870000000000001</v>
      </c>
      <c r="L412" s="14" t="s">
        <v>50</v>
      </c>
      <c r="M412" s="13">
        <v>3.2750000000000001E-2</v>
      </c>
      <c r="N412" s="13">
        <v>6.3990000000000005E-2</v>
      </c>
      <c r="O412" s="23">
        <v>3050000</v>
      </c>
      <c r="P412" s="25">
        <v>91.988</v>
      </c>
      <c r="Q412" s="23">
        <v>0</v>
      </c>
      <c r="R412" s="23">
        <v>10176.034519999999</v>
      </c>
      <c r="S412" s="13">
        <v>4.066666666E-3</v>
      </c>
      <c r="T412" s="13">
        <f t="shared" si="16"/>
        <v>4.618275477603434E-3</v>
      </c>
      <c r="U412" s="64">
        <f>+R412/'סכום נכסי הקרן'!$C$42</f>
        <v>1.3564899339491589E-3</v>
      </c>
    </row>
    <row r="413" spans="2:21" ht="13.5" thickBot="1" x14ac:dyDescent="0.25">
      <c r="B413" s="60" t="s">
        <v>1076</v>
      </c>
      <c r="C413" s="14" t="s">
        <v>1077</v>
      </c>
      <c r="D413" s="14" t="s">
        <v>206</v>
      </c>
      <c r="E413" s="14" t="s">
        <v>1068</v>
      </c>
      <c r="F413" s="56" t="s">
        <v>2562</v>
      </c>
      <c r="G413" s="14" t="s">
        <v>1078</v>
      </c>
      <c r="H413" s="14" t="s">
        <v>1079</v>
      </c>
      <c r="I413" s="14" t="s">
        <v>208</v>
      </c>
      <c r="J413" s="56" t="s">
        <v>2562</v>
      </c>
      <c r="K413" s="23">
        <v>9.4570000000000007</v>
      </c>
      <c r="L413" s="14" t="s">
        <v>50</v>
      </c>
      <c r="M413" s="13">
        <v>6.3750000000000001E-2</v>
      </c>
      <c r="N413" s="13">
        <v>6.8720000000000003E-2</v>
      </c>
      <c r="O413" s="23">
        <v>2440000</v>
      </c>
      <c r="P413" s="25">
        <v>96.061700000000002</v>
      </c>
      <c r="Q413" s="23">
        <v>0</v>
      </c>
      <c r="R413" s="23">
        <v>8501.3451800000003</v>
      </c>
      <c r="S413" s="13">
        <v>3.5204155239999999E-3</v>
      </c>
      <c r="T413" s="13">
        <f t="shared" si="16"/>
        <v>3.8582371054531519E-3</v>
      </c>
      <c r="U413" s="64">
        <f>+R413/'סכום נכסי הקרן'!$C$42</f>
        <v>1.1332498075780114E-3</v>
      </c>
    </row>
    <row r="414" spans="2:21" ht="13.5" thickBot="1" x14ac:dyDescent="0.25">
      <c r="B414" s="60" t="s">
        <v>1080</v>
      </c>
      <c r="C414" s="14" t="s">
        <v>1081</v>
      </c>
      <c r="D414" s="14" t="s">
        <v>206</v>
      </c>
      <c r="E414" s="14" t="s">
        <v>1068</v>
      </c>
      <c r="F414" s="56" t="s">
        <v>2562</v>
      </c>
      <c r="G414" s="14" t="s">
        <v>1069</v>
      </c>
      <c r="H414" s="14" t="s">
        <v>1079</v>
      </c>
      <c r="I414" s="14" t="s">
        <v>208</v>
      </c>
      <c r="J414" s="56" t="s">
        <v>2562</v>
      </c>
      <c r="K414" s="23">
        <v>3.8839999999999999</v>
      </c>
      <c r="L414" s="14" t="s">
        <v>52</v>
      </c>
      <c r="M414" s="13">
        <v>6.6250000000000003E-2</v>
      </c>
      <c r="N414" s="13">
        <v>6.2609999999999999E-2</v>
      </c>
      <c r="O414" s="23">
        <v>440000</v>
      </c>
      <c r="P414" s="25">
        <v>102.9332</v>
      </c>
      <c r="Q414" s="23">
        <v>0</v>
      </c>
      <c r="R414" s="23">
        <v>2092.8337099999999</v>
      </c>
      <c r="S414" s="13">
        <v>5.8666666599999995E-4</v>
      </c>
      <c r="T414" s="13">
        <f t="shared" si="16"/>
        <v>9.4980835438388596E-4</v>
      </c>
      <c r="U414" s="64">
        <f>+R414/'סכום נכסי הקרן'!$C$42</f>
        <v>2.7897977895661395E-4</v>
      </c>
    </row>
    <row r="415" spans="2:21" ht="13.5" thickBot="1" x14ac:dyDescent="0.25">
      <c r="B415" s="60" t="s">
        <v>1082</v>
      </c>
      <c r="C415" s="14" t="s">
        <v>1083</v>
      </c>
      <c r="D415" s="14" t="s">
        <v>206</v>
      </c>
      <c r="E415" s="14" t="s">
        <v>1068</v>
      </c>
      <c r="F415" s="56" t="s">
        <v>2562</v>
      </c>
      <c r="G415" s="14" t="s">
        <v>1069</v>
      </c>
      <c r="H415" s="14" t="s">
        <v>1079</v>
      </c>
      <c r="I415" s="14" t="s">
        <v>208</v>
      </c>
      <c r="J415" s="56" t="s">
        <v>2562</v>
      </c>
      <c r="K415" s="23">
        <v>2.1829999999999998</v>
      </c>
      <c r="L415" s="14" t="s">
        <v>50</v>
      </c>
      <c r="M415" s="13">
        <v>3.0769999999999999E-2</v>
      </c>
      <c r="N415" s="13">
        <v>6.9750000000000006E-2</v>
      </c>
      <c r="O415" s="23">
        <v>6440130</v>
      </c>
      <c r="P415" s="25">
        <v>89.531499999999994</v>
      </c>
      <c r="Q415" s="23">
        <v>0</v>
      </c>
      <c r="R415" s="23">
        <v>20913.082480000001</v>
      </c>
      <c r="S415" s="13">
        <v>1.073355E-2</v>
      </c>
      <c r="T415" s="13">
        <f t="shared" si="16"/>
        <v>9.491160411126633E-3</v>
      </c>
      <c r="U415" s="64">
        <f>+R415/'סכום נכסי הקרן'!$C$42</f>
        <v>2.7877643119442281E-3</v>
      </c>
    </row>
    <row r="416" spans="2:21" ht="13.5" thickBot="1" x14ac:dyDescent="0.25">
      <c r="B416" s="60" t="s">
        <v>1084</v>
      </c>
      <c r="C416" s="14" t="s">
        <v>1085</v>
      </c>
      <c r="D416" s="14" t="s">
        <v>206</v>
      </c>
      <c r="E416" s="14" t="s">
        <v>1068</v>
      </c>
      <c r="F416" s="56" t="s">
        <v>2562</v>
      </c>
      <c r="G416" s="14" t="s">
        <v>1086</v>
      </c>
      <c r="H416" s="14" t="s">
        <v>1087</v>
      </c>
      <c r="I416" s="14" t="s">
        <v>208</v>
      </c>
      <c r="J416" s="56" t="s">
        <v>2562</v>
      </c>
      <c r="K416" s="23">
        <v>2.1219999999999999</v>
      </c>
      <c r="L416" s="14" t="s">
        <v>50</v>
      </c>
      <c r="M416" s="13">
        <v>4.8750000000000002E-2</v>
      </c>
      <c r="N416" s="13">
        <v>8.6300000000000002E-2</v>
      </c>
      <c r="O416" s="23">
        <v>180000</v>
      </c>
      <c r="P416" s="25">
        <v>93.716800000000006</v>
      </c>
      <c r="Q416" s="23">
        <v>0</v>
      </c>
      <c r="R416" s="23">
        <v>611.83950000000004</v>
      </c>
      <c r="S416" s="13">
        <v>2.8800000000000001E-4</v>
      </c>
      <c r="T416" s="13">
        <f t="shared" si="16"/>
        <v>2.7767627493063444E-4</v>
      </c>
      <c r="U416" s="64">
        <f>+R416/'סכום נכסי הקרן'!$C$42</f>
        <v>8.155968037562106E-5</v>
      </c>
    </row>
    <row r="417" spans="2:21" ht="13.5" thickBot="1" x14ac:dyDescent="0.25">
      <c r="B417" s="60" t="s">
        <v>1088</v>
      </c>
      <c r="C417" s="14" t="s">
        <v>1089</v>
      </c>
      <c r="D417" s="14" t="s">
        <v>206</v>
      </c>
      <c r="E417" s="14" t="s">
        <v>1068</v>
      </c>
      <c r="F417" s="56" t="s">
        <v>2562</v>
      </c>
      <c r="G417" s="14" t="s">
        <v>1086</v>
      </c>
      <c r="H417" s="14" t="s">
        <v>1087</v>
      </c>
      <c r="I417" s="14" t="s">
        <v>208</v>
      </c>
      <c r="J417" s="56" t="s">
        <v>2562</v>
      </c>
      <c r="K417" s="23">
        <v>3.7639999999999998</v>
      </c>
      <c r="L417" s="14" t="s">
        <v>50</v>
      </c>
      <c r="M417" s="13">
        <v>5.3749999999999999E-2</v>
      </c>
      <c r="N417" s="13">
        <v>8.7669999999999998E-2</v>
      </c>
      <c r="O417" s="23">
        <v>500500</v>
      </c>
      <c r="P417" s="25">
        <v>89.549599999999998</v>
      </c>
      <c r="Q417" s="23">
        <v>0</v>
      </c>
      <c r="R417" s="23">
        <v>1625.60598</v>
      </c>
      <c r="S417" s="13">
        <v>8.0079999999999995E-4</v>
      </c>
      <c r="T417" s="13">
        <f t="shared" si="16"/>
        <v>7.3776245736236932E-4</v>
      </c>
      <c r="U417" s="64">
        <f>+R417/'סכום נכסי הקרן'!$C$42</f>
        <v>2.1669719615274635E-4</v>
      </c>
    </row>
    <row r="418" spans="2:21" ht="13.5" thickBot="1" x14ac:dyDescent="0.25">
      <c r="B418" s="60" t="s">
        <v>1090</v>
      </c>
      <c r="C418" s="14" t="s">
        <v>1091</v>
      </c>
      <c r="D418" s="14" t="s">
        <v>206</v>
      </c>
      <c r="E418" s="14" t="s">
        <v>1068</v>
      </c>
      <c r="F418" s="56" t="s">
        <v>2562</v>
      </c>
      <c r="G418" s="14" t="s">
        <v>1086</v>
      </c>
      <c r="H418" s="14" t="s">
        <v>1087</v>
      </c>
      <c r="I418" s="14" t="s">
        <v>208</v>
      </c>
      <c r="J418" s="56" t="s">
        <v>2562</v>
      </c>
      <c r="K418" s="23">
        <v>5.7750000000000004</v>
      </c>
      <c r="L418" s="14" t="s">
        <v>50</v>
      </c>
      <c r="M418" s="13">
        <v>5.8749999999999997E-2</v>
      </c>
      <c r="N418" s="13">
        <v>8.7620000000000003E-2</v>
      </c>
      <c r="O418" s="23">
        <v>320000</v>
      </c>
      <c r="P418" s="25">
        <v>86.240399999999994</v>
      </c>
      <c r="Q418" s="23">
        <v>0</v>
      </c>
      <c r="R418" s="23">
        <v>1000.94058</v>
      </c>
      <c r="S418" s="13">
        <v>5.1199999999999998E-4</v>
      </c>
      <c r="T418" s="13">
        <f t="shared" si="16"/>
        <v>4.5426529617866886E-4</v>
      </c>
      <c r="U418" s="64">
        <f>+R418/'סכום נכסי הקרן'!$C$42</f>
        <v>1.3342779238638362E-4</v>
      </c>
    </row>
    <row r="419" spans="2:21" ht="13.5" thickBot="1" x14ac:dyDescent="0.25">
      <c r="B419" s="60" t="s">
        <v>1092</v>
      </c>
      <c r="C419" s="14" t="s">
        <v>1093</v>
      </c>
      <c r="D419" s="14" t="s">
        <v>206</v>
      </c>
      <c r="E419" s="14" t="s">
        <v>1068</v>
      </c>
      <c r="F419" s="56" t="s">
        <v>2562</v>
      </c>
      <c r="G419" s="14" t="s">
        <v>1086</v>
      </c>
      <c r="H419" s="14" t="s">
        <v>1087</v>
      </c>
      <c r="I419" s="14" t="s">
        <v>208</v>
      </c>
      <c r="J419" s="56" t="s">
        <v>2562</v>
      </c>
      <c r="K419" s="23">
        <v>6.48</v>
      </c>
      <c r="L419" s="14" t="s">
        <v>50</v>
      </c>
      <c r="M419" s="13">
        <v>8.5000000000000006E-2</v>
      </c>
      <c r="N419" s="13">
        <v>9.1850000000000001E-2</v>
      </c>
      <c r="O419" s="23">
        <v>2376000</v>
      </c>
      <c r="P419" s="25">
        <v>99.626499999999993</v>
      </c>
      <c r="Q419" s="23">
        <v>0</v>
      </c>
      <c r="R419" s="23">
        <v>8585.5647000000008</v>
      </c>
      <c r="S419" s="13">
        <v>3.1679999999999998E-3</v>
      </c>
      <c r="T419" s="13">
        <f t="shared" si="16"/>
        <v>3.8964591597501468E-3</v>
      </c>
      <c r="U419" s="64">
        <f>+R419/'סכום נכסי הקרן'!$C$42</f>
        <v>1.144476472630837E-3</v>
      </c>
    </row>
    <row r="420" spans="2:21" ht="13.5" thickBot="1" x14ac:dyDescent="0.25">
      <c r="B420" s="60" t="s">
        <v>1094</v>
      </c>
      <c r="C420" s="14" t="s">
        <v>1095</v>
      </c>
      <c r="D420" s="14" t="s">
        <v>206</v>
      </c>
      <c r="E420" s="14" t="s">
        <v>1068</v>
      </c>
      <c r="F420" s="56" t="s">
        <v>2562</v>
      </c>
      <c r="G420" s="14" t="s">
        <v>1086</v>
      </c>
      <c r="H420" s="14" t="s">
        <v>1087</v>
      </c>
      <c r="I420" s="14" t="s">
        <v>208</v>
      </c>
      <c r="J420" s="56" t="s">
        <v>2562</v>
      </c>
      <c r="K420" s="23">
        <v>1.4470000000000001</v>
      </c>
      <c r="L420" s="14" t="s">
        <v>50</v>
      </c>
      <c r="M420" s="13">
        <v>6.1249999999999999E-2</v>
      </c>
      <c r="N420" s="13">
        <v>8.2489999999999994E-2</v>
      </c>
      <c r="O420" s="23">
        <v>1465370</v>
      </c>
      <c r="P420" s="25">
        <v>97.125</v>
      </c>
      <c r="Q420" s="23">
        <v>0</v>
      </c>
      <c r="R420" s="23">
        <v>5162.0937000000004</v>
      </c>
      <c r="S420" s="13">
        <v>2.4422833329999999E-3</v>
      </c>
      <c r="T420" s="13">
        <f t="shared" si="16"/>
        <v>2.3427564736485562E-3</v>
      </c>
      <c r="U420" s="64">
        <f>+R420/'סכום נכסי הקרן'!$C$42</f>
        <v>6.8811953501041884E-4</v>
      </c>
    </row>
    <row r="421" spans="2:21" ht="13.5" thickBot="1" x14ac:dyDescent="0.25">
      <c r="B421" s="60" t="s">
        <v>1096</v>
      </c>
      <c r="C421" s="14" t="s">
        <v>1097</v>
      </c>
      <c r="D421" s="14" t="s">
        <v>206</v>
      </c>
      <c r="E421" s="14" t="s">
        <v>1068</v>
      </c>
      <c r="F421" s="56" t="s">
        <v>2562</v>
      </c>
      <c r="G421" s="14" t="s">
        <v>1086</v>
      </c>
      <c r="H421" s="14" t="s">
        <v>1087</v>
      </c>
      <c r="I421" s="14" t="s">
        <v>208</v>
      </c>
      <c r="J421" s="56" t="s">
        <v>2562</v>
      </c>
      <c r="K421" s="23">
        <v>3.1669999999999998</v>
      </c>
      <c r="L421" s="14" t="s">
        <v>50</v>
      </c>
      <c r="M421" s="13">
        <v>6.5000000000000002E-2</v>
      </c>
      <c r="N421" s="13">
        <v>8.362E-2</v>
      </c>
      <c r="O421" s="23">
        <v>2745300</v>
      </c>
      <c r="P421" s="25">
        <v>94.515199999999993</v>
      </c>
      <c r="Q421" s="23">
        <v>0</v>
      </c>
      <c r="R421" s="23">
        <v>9411.07042</v>
      </c>
      <c r="S421" s="13">
        <v>4.5754999999999997E-3</v>
      </c>
      <c r="T421" s="13">
        <f t="shared" si="16"/>
        <v>4.2711053754056101E-3</v>
      </c>
      <c r="U421" s="64">
        <f>+R421/'סכום נכסי הקרן'!$C$42</f>
        <v>1.2545183752400129E-3</v>
      </c>
    </row>
    <row r="422" spans="2:21" ht="13.5" thickBot="1" x14ac:dyDescent="0.25">
      <c r="B422" s="60" t="s">
        <v>1098</v>
      </c>
      <c r="C422" s="14" t="s">
        <v>1099</v>
      </c>
      <c r="D422" s="14" t="s">
        <v>206</v>
      </c>
      <c r="E422" s="14" t="s">
        <v>1068</v>
      </c>
      <c r="F422" s="56" t="s">
        <v>2562</v>
      </c>
      <c r="G422" s="14" t="s">
        <v>1086</v>
      </c>
      <c r="H422" s="14" t="s">
        <v>1087</v>
      </c>
      <c r="I422" s="14" t="s">
        <v>208</v>
      </c>
      <c r="J422" s="56" t="s">
        <v>2562</v>
      </c>
      <c r="K422" s="23">
        <v>5.2990000000000004</v>
      </c>
      <c r="L422" s="14" t="s">
        <v>50</v>
      </c>
      <c r="M422" s="13">
        <v>6.7500000000000004E-2</v>
      </c>
      <c r="N422" s="13">
        <v>8.4370000000000001E-2</v>
      </c>
      <c r="O422" s="23">
        <v>2818180</v>
      </c>
      <c r="P422" s="25">
        <v>91.753299999999996</v>
      </c>
      <c r="Q422" s="23">
        <v>0</v>
      </c>
      <c r="R422" s="23">
        <v>9378.5992100000003</v>
      </c>
      <c r="S422" s="13">
        <v>5.1239636359999997E-3</v>
      </c>
      <c r="T422" s="13">
        <f t="shared" si="16"/>
        <v>4.2563686926067879E-3</v>
      </c>
      <c r="U422" s="64">
        <f>+R422/'סכום נכסי הקרן'!$C$42</f>
        <v>1.250189884665263E-3</v>
      </c>
    </row>
    <row r="423" spans="2:21" ht="13.5" thickBot="1" x14ac:dyDescent="0.25">
      <c r="B423" s="60" t="s">
        <v>1100</v>
      </c>
      <c r="C423" s="14" t="s">
        <v>1101</v>
      </c>
      <c r="D423" s="14" t="s">
        <v>206</v>
      </c>
      <c r="E423" s="14" t="s">
        <v>1068</v>
      </c>
      <c r="F423" s="56" t="s">
        <v>2562</v>
      </c>
      <c r="G423" s="14" t="s">
        <v>1102</v>
      </c>
      <c r="H423" s="14" t="s">
        <v>1087</v>
      </c>
      <c r="I423" s="14" t="s">
        <v>208</v>
      </c>
      <c r="J423" s="56" t="s">
        <v>2562</v>
      </c>
      <c r="K423" s="23">
        <v>3.1240000000000001</v>
      </c>
      <c r="L423" s="14" t="s">
        <v>51</v>
      </c>
      <c r="M423" s="13">
        <v>1.8749999999999999E-2</v>
      </c>
      <c r="N423" s="13">
        <v>4.8489999999999998E-2</v>
      </c>
      <c r="O423" s="23">
        <v>200000</v>
      </c>
      <c r="P423" s="25">
        <v>92.691199999999995</v>
      </c>
      <c r="Q423" s="23">
        <v>0</v>
      </c>
      <c r="R423" s="23">
        <v>743.68003999999996</v>
      </c>
      <c r="S423" s="13">
        <v>2.8571428500000001E-4</v>
      </c>
      <c r="T423" s="13">
        <f t="shared" si="16"/>
        <v>3.3751057793337169E-4</v>
      </c>
      <c r="U423" s="64">
        <f>+R423/'סכום נכסי הקרן'!$C$42</f>
        <v>9.9134342199431514E-5</v>
      </c>
    </row>
    <row r="424" spans="2:21" ht="13.5" thickBot="1" x14ac:dyDescent="0.25">
      <c r="B424" s="60" t="s">
        <v>1103</v>
      </c>
      <c r="C424" s="14" t="s">
        <v>1104</v>
      </c>
      <c r="D424" s="14" t="s">
        <v>206</v>
      </c>
      <c r="E424" s="14" t="s">
        <v>1068</v>
      </c>
      <c r="F424" s="56" t="s">
        <v>2562</v>
      </c>
      <c r="G424" s="14" t="s">
        <v>1102</v>
      </c>
      <c r="H424" s="14" t="s">
        <v>1087</v>
      </c>
      <c r="I424" s="14" t="s">
        <v>208</v>
      </c>
      <c r="J424" s="56" t="s">
        <v>2562</v>
      </c>
      <c r="K424" s="23">
        <v>3.1589999999999998</v>
      </c>
      <c r="L424" s="14" t="s">
        <v>51</v>
      </c>
      <c r="M424" s="13">
        <v>3.7499999999999999E-2</v>
      </c>
      <c r="N424" s="13">
        <v>4.8079999999999998E-2</v>
      </c>
      <c r="O424" s="23">
        <v>1720000</v>
      </c>
      <c r="P424" s="25">
        <v>97.3185</v>
      </c>
      <c r="Q424" s="23">
        <v>0</v>
      </c>
      <c r="R424" s="23">
        <v>6714.9297900000001</v>
      </c>
      <c r="S424" s="13">
        <v>1.563636363E-3</v>
      </c>
      <c r="T424" s="13">
        <f t="shared" si="16"/>
        <v>3.0474931587580519E-3</v>
      </c>
      <c r="U424" s="64">
        <f>+R424/'סכום נכסי הקרן'!$C$42</f>
        <v>8.9511632939216291E-4</v>
      </c>
    </row>
    <row r="425" spans="2:21" ht="13.5" thickBot="1" x14ac:dyDescent="0.25">
      <c r="B425" s="60" t="s">
        <v>1105</v>
      </c>
      <c r="C425" s="14" t="s">
        <v>1106</v>
      </c>
      <c r="D425" s="14" t="s">
        <v>206</v>
      </c>
      <c r="E425" s="14" t="s">
        <v>1068</v>
      </c>
      <c r="F425" s="56" t="s">
        <v>2562</v>
      </c>
      <c r="G425" s="14" t="s">
        <v>1102</v>
      </c>
      <c r="H425" s="14" t="s">
        <v>1087</v>
      </c>
      <c r="I425" s="14" t="s">
        <v>208</v>
      </c>
      <c r="J425" s="56" t="s">
        <v>2562</v>
      </c>
      <c r="K425" s="23">
        <v>5.548</v>
      </c>
      <c r="L425" s="14" t="s">
        <v>51</v>
      </c>
      <c r="M425" s="13">
        <v>4.3749999999999997E-2</v>
      </c>
      <c r="N425" s="13">
        <v>5.4780000000000002E-2</v>
      </c>
      <c r="O425" s="23">
        <v>3255795</v>
      </c>
      <c r="P425" s="25">
        <v>94.801299999999998</v>
      </c>
      <c r="Q425" s="23">
        <v>0</v>
      </c>
      <c r="R425" s="23">
        <v>12381.947759999999</v>
      </c>
      <c r="S425" s="13">
        <v>2.1705299999999999E-3</v>
      </c>
      <c r="T425" s="13">
        <f t="shared" si="16"/>
        <v>5.6194036677633804E-3</v>
      </c>
      <c r="U425" s="64">
        <f>+R425/'סכום נכסי הקרן'!$C$42</f>
        <v>1.6505434868674498E-3</v>
      </c>
    </row>
    <row r="426" spans="2:21" ht="13.5" thickBot="1" x14ac:dyDescent="0.25">
      <c r="B426" s="60" t="s">
        <v>1107</v>
      </c>
      <c r="C426" s="14" t="s">
        <v>1108</v>
      </c>
      <c r="D426" s="14" t="s">
        <v>206</v>
      </c>
      <c r="E426" s="14" t="s">
        <v>1068</v>
      </c>
      <c r="F426" s="56" t="s">
        <v>2562</v>
      </c>
      <c r="G426" s="14" t="s">
        <v>1102</v>
      </c>
      <c r="H426" s="14" t="s">
        <v>1087</v>
      </c>
      <c r="I426" s="14" t="s">
        <v>208</v>
      </c>
      <c r="J426" s="56" t="s">
        <v>2562</v>
      </c>
      <c r="K426" s="23">
        <v>3.11</v>
      </c>
      <c r="L426" s="14" t="s">
        <v>50</v>
      </c>
      <c r="M426" s="13">
        <v>4.7500000000000001E-2</v>
      </c>
      <c r="N426" s="13">
        <v>5.9389999999999998E-2</v>
      </c>
      <c r="O426" s="23">
        <v>351000</v>
      </c>
      <c r="P426" s="25">
        <v>97.140500000000003</v>
      </c>
      <c r="Q426" s="23">
        <v>0</v>
      </c>
      <c r="R426" s="23">
        <v>1236.67336</v>
      </c>
      <c r="S426" s="13">
        <v>3.5100000000000002E-4</v>
      </c>
      <c r="T426" s="13">
        <f t="shared" si="16"/>
        <v>5.6124988973538226E-4</v>
      </c>
      <c r="U426" s="64">
        <f>+R426/'סכום נכסי הקרן'!$C$42</f>
        <v>1.6485154026610796E-4</v>
      </c>
    </row>
    <row r="427" spans="2:21" ht="13.5" thickBot="1" x14ac:dyDescent="0.25">
      <c r="B427" s="60" t="s">
        <v>1109</v>
      </c>
      <c r="C427" s="14" t="s">
        <v>1110</v>
      </c>
      <c r="D427" s="14" t="s">
        <v>206</v>
      </c>
      <c r="E427" s="14" t="s">
        <v>1068</v>
      </c>
      <c r="F427" s="56" t="s">
        <v>2562</v>
      </c>
      <c r="G427" s="14" t="s">
        <v>1102</v>
      </c>
      <c r="H427" s="14" t="s">
        <v>1087</v>
      </c>
      <c r="I427" s="14" t="s">
        <v>208</v>
      </c>
      <c r="J427" s="56" t="s">
        <v>2562</v>
      </c>
      <c r="K427" s="23">
        <v>0.79900000000000004</v>
      </c>
      <c r="L427" s="14" t="s">
        <v>51</v>
      </c>
      <c r="M427" s="13">
        <v>0.06</v>
      </c>
      <c r="N427" s="13">
        <v>4.7109999999999999E-2</v>
      </c>
      <c r="O427" s="23">
        <v>720000</v>
      </c>
      <c r="P427" s="25">
        <v>103.86799999999999</v>
      </c>
      <c r="Q427" s="23">
        <v>0</v>
      </c>
      <c r="R427" s="23">
        <v>3000.0734600000001</v>
      </c>
      <c r="S427" s="13">
        <v>7.2000000000000005E-4</v>
      </c>
      <c r="T427" s="13">
        <f t="shared" si="16"/>
        <v>1.3615486134698064E-3</v>
      </c>
      <c r="U427" s="64">
        <f>+R427/'סכום נכסי הקרן'!$C$42</f>
        <v>3.999170248095842E-4</v>
      </c>
    </row>
    <row r="428" spans="2:21" ht="13.5" thickBot="1" x14ac:dyDescent="0.25">
      <c r="B428" s="60" t="s">
        <v>1111</v>
      </c>
      <c r="C428" s="14" t="s">
        <v>1112</v>
      </c>
      <c r="D428" s="14" t="s">
        <v>206</v>
      </c>
      <c r="E428" s="14" t="s">
        <v>1068</v>
      </c>
      <c r="F428" s="56" t="s">
        <v>2562</v>
      </c>
      <c r="G428" s="14" t="s">
        <v>1102</v>
      </c>
      <c r="H428" s="14" t="s">
        <v>1087</v>
      </c>
      <c r="I428" s="14" t="s">
        <v>208</v>
      </c>
      <c r="J428" s="56" t="s">
        <v>2562</v>
      </c>
      <c r="K428" s="23">
        <v>4.54</v>
      </c>
      <c r="L428" s="14" t="s">
        <v>51</v>
      </c>
      <c r="M428" s="13">
        <v>7.3749999999999996E-2</v>
      </c>
      <c r="N428" s="13">
        <v>5.3879999999999997E-2</v>
      </c>
      <c r="O428" s="23">
        <v>850000</v>
      </c>
      <c r="P428" s="25">
        <v>111.8425</v>
      </c>
      <c r="Q428" s="23">
        <v>0</v>
      </c>
      <c r="R428" s="23">
        <v>3813.6726699999999</v>
      </c>
      <c r="S428" s="13">
        <v>1.0625000000000001E-3</v>
      </c>
      <c r="T428" s="13">
        <f t="shared" si="16"/>
        <v>1.7307911973816117E-3</v>
      </c>
      <c r="U428" s="64">
        <f>+R428/'סכום נכסי הקרן'!$C$42</f>
        <v>5.0837176093148837E-4</v>
      </c>
    </row>
    <row r="429" spans="2:21" ht="13.5" thickBot="1" x14ac:dyDescent="0.25">
      <c r="B429" s="60" t="s">
        <v>1113</v>
      </c>
      <c r="C429" s="14" t="s">
        <v>1114</v>
      </c>
      <c r="D429" s="14" t="s">
        <v>206</v>
      </c>
      <c r="E429" s="14" t="s">
        <v>1068</v>
      </c>
      <c r="F429" s="56" t="s">
        <v>2562</v>
      </c>
      <c r="G429" s="14" t="s">
        <v>1102</v>
      </c>
      <c r="H429" s="14" t="s">
        <v>1087</v>
      </c>
      <c r="I429" s="14" t="s">
        <v>208</v>
      </c>
      <c r="J429" s="56" t="s">
        <v>2562</v>
      </c>
      <c r="K429" s="23">
        <v>5.7729999999999997</v>
      </c>
      <c r="L429" s="14" t="s">
        <v>51</v>
      </c>
      <c r="M429" s="13">
        <v>7.8750000000000001E-2</v>
      </c>
      <c r="N429" s="13">
        <v>5.6959999999999997E-2</v>
      </c>
      <c r="O429" s="23">
        <v>1550000</v>
      </c>
      <c r="P429" s="25">
        <v>115.7825</v>
      </c>
      <c r="Q429" s="23">
        <v>0</v>
      </c>
      <c r="R429" s="23">
        <v>7199.3326900000002</v>
      </c>
      <c r="S429" s="13">
        <v>3.0999999999999999E-3</v>
      </c>
      <c r="T429" s="13">
        <f t="shared" si="16"/>
        <v>3.2673338078786085E-3</v>
      </c>
      <c r="U429" s="64">
        <f>+R429/'סכום נכסי הקרן'!$C$42</f>
        <v>9.5968840376301336E-4</v>
      </c>
    </row>
    <row r="430" spans="2:21" ht="13.5" thickBot="1" x14ac:dyDescent="0.25">
      <c r="B430" s="59" t="s">
        <v>1115</v>
      </c>
      <c r="C430" s="56" t="s">
        <v>2562</v>
      </c>
      <c r="D430" s="56" t="s">
        <v>2562</v>
      </c>
      <c r="E430" s="56" t="s">
        <v>2562</v>
      </c>
      <c r="F430" s="56" t="s">
        <v>2562</v>
      </c>
      <c r="G430" s="56" t="s">
        <v>2562</v>
      </c>
      <c r="H430" s="56" t="s">
        <v>2562</v>
      </c>
      <c r="I430" s="56" t="s">
        <v>2562</v>
      </c>
      <c r="J430" s="56" t="s">
        <v>2562</v>
      </c>
      <c r="K430" s="22">
        <v>1.4627117825510001</v>
      </c>
      <c r="L430" s="56" t="s">
        <v>2562</v>
      </c>
      <c r="M430" s="56" t="s">
        <v>2562</v>
      </c>
      <c r="N430" s="56" t="s">
        <v>2562</v>
      </c>
      <c r="O430" s="56" t="s">
        <v>2562</v>
      </c>
      <c r="P430" s="56" t="s">
        <v>2562</v>
      </c>
      <c r="Q430" s="56" t="s">
        <v>2562</v>
      </c>
      <c r="R430" s="22">
        <f>SUM(R431:R489)</f>
        <v>266883.58104999998</v>
      </c>
      <c r="S430" s="56" t="s">
        <v>2562</v>
      </c>
      <c r="T430" s="20">
        <f t="shared" ref="T430:U430" si="17">SUM(T431:T489)</f>
        <v>0.12112202403753279</v>
      </c>
      <c r="U430" s="63">
        <f t="shared" si="17"/>
        <v>3.5576224758190923E-2</v>
      </c>
    </row>
    <row r="431" spans="2:21" ht="13.5" thickBot="1" x14ac:dyDescent="0.25">
      <c r="B431" s="60" t="s">
        <v>1116</v>
      </c>
      <c r="C431" s="14" t="s">
        <v>1117</v>
      </c>
      <c r="D431" s="14" t="s">
        <v>206</v>
      </c>
      <c r="E431" s="14" t="s">
        <v>1068</v>
      </c>
      <c r="F431" s="56" t="s">
        <v>2562</v>
      </c>
      <c r="G431" s="14" t="s">
        <v>1118</v>
      </c>
      <c r="H431" s="14" t="s">
        <v>1119</v>
      </c>
      <c r="I431" s="14" t="s">
        <v>208</v>
      </c>
      <c r="J431" s="56" t="s">
        <v>2562</v>
      </c>
      <c r="K431" s="23">
        <v>7.0570000000000004</v>
      </c>
      <c r="L431" s="14" t="s">
        <v>50</v>
      </c>
      <c r="M431" s="13">
        <v>6.2E-2</v>
      </c>
      <c r="N431" s="13">
        <v>5.2600000000000001E-2</v>
      </c>
      <c r="O431" s="23">
        <v>937500</v>
      </c>
      <c r="P431" s="25">
        <v>108.05880000000001</v>
      </c>
      <c r="Q431" s="23">
        <v>0</v>
      </c>
      <c r="R431" s="23">
        <v>3674.3368799999998</v>
      </c>
      <c r="S431" s="13">
        <v>1.0416666660000001E-3</v>
      </c>
      <c r="T431" s="13">
        <f t="shared" ref="T431:T489" si="18">+R431/$R$11</f>
        <v>1.6675552619251444E-3</v>
      </c>
      <c r="U431" s="64">
        <f>+R431/'סכום נכסי הקרן'!$C$42</f>
        <v>4.8979796421309298E-4</v>
      </c>
    </row>
    <row r="432" spans="2:21" ht="13.5" thickBot="1" x14ac:dyDescent="0.25">
      <c r="B432" s="60" t="s">
        <v>1120</v>
      </c>
      <c r="C432" s="14" t="s">
        <v>1121</v>
      </c>
      <c r="D432" s="14" t="s">
        <v>206</v>
      </c>
      <c r="E432" s="14" t="s">
        <v>1068</v>
      </c>
      <c r="F432" s="56" t="s">
        <v>2562</v>
      </c>
      <c r="G432" s="14" t="s">
        <v>1122</v>
      </c>
      <c r="H432" s="14" t="s">
        <v>201</v>
      </c>
      <c r="I432" s="14" t="s">
        <v>202</v>
      </c>
      <c r="J432" s="56" t="s">
        <v>2562</v>
      </c>
      <c r="K432" s="23">
        <v>7.266</v>
      </c>
      <c r="L432" s="14" t="s">
        <v>50</v>
      </c>
      <c r="M432" s="13">
        <v>3.85E-2</v>
      </c>
      <c r="N432" s="13">
        <v>4.5400000000000003E-2</v>
      </c>
      <c r="O432" s="23">
        <v>821000</v>
      </c>
      <c r="P432" s="25">
        <v>96.596800000000002</v>
      </c>
      <c r="Q432" s="23">
        <v>0</v>
      </c>
      <c r="R432" s="23">
        <v>2876.4276300000001</v>
      </c>
      <c r="S432" s="13">
        <v>2.7561054700000001E-4</v>
      </c>
      <c r="T432" s="13">
        <f t="shared" si="18"/>
        <v>1.3054333847454327E-3</v>
      </c>
      <c r="U432" s="64">
        <f>+R432/'סכום נכסי הקרן'!$C$42</f>
        <v>3.8343473758462016E-4</v>
      </c>
    </row>
    <row r="433" spans="2:21" ht="13.5" thickBot="1" x14ac:dyDescent="0.25">
      <c r="B433" s="60" t="s">
        <v>1123</v>
      </c>
      <c r="C433" s="14" t="s">
        <v>1124</v>
      </c>
      <c r="D433" s="14" t="s">
        <v>206</v>
      </c>
      <c r="E433" s="14" t="s">
        <v>1068</v>
      </c>
      <c r="F433" s="56" t="s">
        <v>2562</v>
      </c>
      <c r="G433" s="14" t="s">
        <v>1125</v>
      </c>
      <c r="H433" s="14" t="s">
        <v>201</v>
      </c>
      <c r="I433" s="14" t="s">
        <v>202</v>
      </c>
      <c r="J433" s="56" t="s">
        <v>2562</v>
      </c>
      <c r="K433" s="23">
        <v>7.43</v>
      </c>
      <c r="L433" s="14" t="s">
        <v>50</v>
      </c>
      <c r="M433" s="13">
        <v>4.9500000000000002E-2</v>
      </c>
      <c r="N433" s="13">
        <v>4.5280000000000001E-2</v>
      </c>
      <c r="O433" s="23">
        <v>350000</v>
      </c>
      <c r="P433" s="25">
        <v>103.84399999999999</v>
      </c>
      <c r="Q433" s="23">
        <v>0</v>
      </c>
      <c r="R433" s="23">
        <v>1318.24766</v>
      </c>
      <c r="S433" s="13">
        <v>2.0000000000000001E-4</v>
      </c>
      <c r="T433" s="13">
        <f t="shared" si="18"/>
        <v>5.9827144155424005E-4</v>
      </c>
      <c r="U433" s="64">
        <f>+R433/'סכום נכסי הקרן'!$C$42</f>
        <v>1.7572559111582429E-4</v>
      </c>
    </row>
    <row r="434" spans="2:21" ht="13.5" thickBot="1" x14ac:dyDescent="0.25">
      <c r="B434" s="60" t="s">
        <v>1126</v>
      </c>
      <c r="C434" s="14" t="s">
        <v>1127</v>
      </c>
      <c r="D434" s="14" t="s">
        <v>211</v>
      </c>
      <c r="E434" s="14" t="s">
        <v>1068</v>
      </c>
      <c r="F434" s="56" t="s">
        <v>2562</v>
      </c>
      <c r="G434" s="14" t="s">
        <v>1069</v>
      </c>
      <c r="H434" s="14" t="s">
        <v>1128</v>
      </c>
      <c r="I434" s="14" t="s">
        <v>208</v>
      </c>
      <c r="J434" s="56" t="s">
        <v>2562</v>
      </c>
      <c r="K434" s="23">
        <v>6.93</v>
      </c>
      <c r="L434" s="14" t="s">
        <v>50</v>
      </c>
      <c r="M434" s="13">
        <v>4.9119999999999997E-2</v>
      </c>
      <c r="N434" s="13">
        <v>5.2839999999999998E-2</v>
      </c>
      <c r="O434" s="23">
        <v>1267000</v>
      </c>
      <c r="P434" s="25">
        <v>100.99979999999999</v>
      </c>
      <c r="Q434" s="23">
        <v>0</v>
      </c>
      <c r="R434" s="23">
        <v>4641.3539000000001</v>
      </c>
      <c r="S434" s="13">
        <v>2.8155555500000002E-4</v>
      </c>
      <c r="T434" s="13">
        <f t="shared" si="18"/>
        <v>2.1064247430686842E-3</v>
      </c>
      <c r="U434" s="64">
        <f>+R434/'סכום נכסי הקרן'!$C$42</f>
        <v>6.1870366426839437E-4</v>
      </c>
    </row>
    <row r="435" spans="2:21" ht="13.5" thickBot="1" x14ac:dyDescent="0.25">
      <c r="B435" s="60" t="s">
        <v>1129</v>
      </c>
      <c r="C435" s="14" t="s">
        <v>1130</v>
      </c>
      <c r="D435" s="14" t="s">
        <v>206</v>
      </c>
      <c r="E435" s="14" t="s">
        <v>1068</v>
      </c>
      <c r="F435" s="56" t="s">
        <v>2562</v>
      </c>
      <c r="G435" s="14" t="s">
        <v>1131</v>
      </c>
      <c r="H435" s="14" t="s">
        <v>1132</v>
      </c>
      <c r="I435" s="14" t="s">
        <v>208</v>
      </c>
      <c r="J435" s="56" t="s">
        <v>2562</v>
      </c>
      <c r="K435" s="23">
        <v>3.2549999999999999</v>
      </c>
      <c r="L435" s="14" t="s">
        <v>51</v>
      </c>
      <c r="M435" s="13">
        <v>3.7499999999999999E-3</v>
      </c>
      <c r="N435" s="13">
        <v>7.1929999999999994E-2</v>
      </c>
      <c r="O435" s="23">
        <v>430000</v>
      </c>
      <c r="P435" s="25">
        <v>80.948499999999996</v>
      </c>
      <c r="Q435" s="23">
        <v>0</v>
      </c>
      <c r="R435" s="23">
        <v>1396.3519100000001</v>
      </c>
      <c r="S435" s="13">
        <v>3.4400000000000001E-4</v>
      </c>
      <c r="T435" s="13">
        <f t="shared" si="18"/>
        <v>6.3371815134700602E-4</v>
      </c>
      <c r="U435" s="64">
        <f>+R435/'סכום נכסי הקרן'!$C$42</f>
        <v>1.8613707593492736E-4</v>
      </c>
    </row>
    <row r="436" spans="2:21" ht="13.5" thickBot="1" x14ac:dyDescent="0.25">
      <c r="B436" s="60" t="s">
        <v>1133</v>
      </c>
      <c r="C436" s="14" t="s">
        <v>1134</v>
      </c>
      <c r="D436" s="14" t="s">
        <v>206</v>
      </c>
      <c r="E436" s="14" t="s">
        <v>1068</v>
      </c>
      <c r="F436" s="56" t="s">
        <v>2562</v>
      </c>
      <c r="G436" s="14" t="s">
        <v>1131</v>
      </c>
      <c r="H436" s="14" t="s">
        <v>1132</v>
      </c>
      <c r="I436" s="14" t="s">
        <v>208</v>
      </c>
      <c r="J436" s="56" t="s">
        <v>2562</v>
      </c>
      <c r="K436" s="23">
        <v>2.5329999999999999</v>
      </c>
      <c r="L436" s="14" t="s">
        <v>51</v>
      </c>
      <c r="M436" s="13">
        <v>0</v>
      </c>
      <c r="N436" s="13">
        <v>7.0660000000000001E-2</v>
      </c>
      <c r="O436" s="23">
        <v>2080000</v>
      </c>
      <c r="P436" s="25">
        <v>84.119</v>
      </c>
      <c r="Q436" s="23">
        <v>0</v>
      </c>
      <c r="R436" s="23">
        <v>7018.9970300000004</v>
      </c>
      <c r="S436" s="13">
        <v>2.0799999999999998E-3</v>
      </c>
      <c r="T436" s="13">
        <f t="shared" si="18"/>
        <v>3.185490556002982E-3</v>
      </c>
      <c r="U436" s="64">
        <f>+R436/'סכום נכסי הקרן'!$C$42</f>
        <v>9.3564922553093343E-4</v>
      </c>
    </row>
    <row r="437" spans="2:21" ht="13.5" thickBot="1" x14ac:dyDescent="0.25">
      <c r="B437" s="60" t="s">
        <v>1135</v>
      </c>
      <c r="C437" s="14" t="s">
        <v>1136</v>
      </c>
      <c r="D437" s="14" t="s">
        <v>206</v>
      </c>
      <c r="E437" s="14" t="s">
        <v>1068</v>
      </c>
      <c r="F437" s="56" t="s">
        <v>2562</v>
      </c>
      <c r="G437" s="14" t="s">
        <v>1131</v>
      </c>
      <c r="H437" s="14" t="s">
        <v>1132</v>
      </c>
      <c r="I437" s="14" t="s">
        <v>208</v>
      </c>
      <c r="J437" s="56" t="s">
        <v>2562</v>
      </c>
      <c r="K437" s="23">
        <v>1.5069999999999999</v>
      </c>
      <c r="L437" s="14" t="s">
        <v>51</v>
      </c>
      <c r="M437" s="13">
        <v>6.2500000000000003E-3</v>
      </c>
      <c r="N437" s="13">
        <v>5.8430000000000003E-2</v>
      </c>
      <c r="O437" s="23">
        <v>150000</v>
      </c>
      <c r="P437" s="25">
        <v>92.944000000000003</v>
      </c>
      <c r="Q437" s="23">
        <v>0</v>
      </c>
      <c r="R437" s="23">
        <v>559.28123000000005</v>
      </c>
      <c r="S437" s="13">
        <v>1.875E-4</v>
      </c>
      <c r="T437" s="13">
        <f t="shared" si="18"/>
        <v>2.5382331246188484E-4</v>
      </c>
      <c r="U437" s="64">
        <f>+R437/'סכום נכסי הקרן'!$C$42</f>
        <v>7.455353627688995E-5</v>
      </c>
    </row>
    <row r="438" spans="2:21" ht="13.5" thickBot="1" x14ac:dyDescent="0.25">
      <c r="B438" s="60" t="s">
        <v>1137</v>
      </c>
      <c r="C438" s="14" t="s">
        <v>1138</v>
      </c>
      <c r="D438" s="14" t="s">
        <v>211</v>
      </c>
      <c r="E438" s="14" t="s">
        <v>1068</v>
      </c>
      <c r="F438" s="56" t="s">
        <v>2562</v>
      </c>
      <c r="G438" s="14" t="s">
        <v>1131</v>
      </c>
      <c r="H438" s="14" t="s">
        <v>1132</v>
      </c>
      <c r="I438" s="14" t="s">
        <v>208</v>
      </c>
      <c r="J438" s="56" t="s">
        <v>2562</v>
      </c>
      <c r="K438" s="23">
        <v>4.3479999999999999</v>
      </c>
      <c r="L438" s="14" t="s">
        <v>51</v>
      </c>
      <c r="M438" s="13">
        <v>1.4500000000000001E-2</v>
      </c>
      <c r="N438" s="13">
        <v>7.2849999999999998E-2</v>
      </c>
      <c r="O438" s="23">
        <v>3230000</v>
      </c>
      <c r="P438" s="25">
        <v>78.910200000000003</v>
      </c>
      <c r="Q438" s="23">
        <v>0</v>
      </c>
      <c r="R438" s="23">
        <v>10224.76391</v>
      </c>
      <c r="S438" s="13">
        <v>5.3833333329999997E-3</v>
      </c>
      <c r="T438" s="13">
        <f t="shared" si="18"/>
        <v>4.6403907472041088E-3</v>
      </c>
      <c r="U438" s="64">
        <f>+R438/'סכום נכסי הקרן'!$C$42</f>
        <v>1.3629856791132077E-3</v>
      </c>
    </row>
    <row r="439" spans="2:21" ht="13.5" thickBot="1" x14ac:dyDescent="0.25">
      <c r="B439" s="60" t="s">
        <v>1139</v>
      </c>
      <c r="C439" s="14" t="s">
        <v>1140</v>
      </c>
      <c r="D439" s="14" t="s">
        <v>1141</v>
      </c>
      <c r="E439" s="14" t="s">
        <v>1068</v>
      </c>
      <c r="F439" s="56" t="s">
        <v>2562</v>
      </c>
      <c r="G439" s="14" t="s">
        <v>1131</v>
      </c>
      <c r="H439" s="14" t="s">
        <v>1132</v>
      </c>
      <c r="I439" s="14" t="s">
        <v>208</v>
      </c>
      <c r="J439" s="56" t="s">
        <v>2562</v>
      </c>
      <c r="K439" s="23">
        <v>3.8940000000000001</v>
      </c>
      <c r="L439" s="14" t="s">
        <v>51</v>
      </c>
      <c r="M439" s="13">
        <v>1.6250000000000001E-2</v>
      </c>
      <c r="N439" s="13">
        <v>7.0150000000000004E-2</v>
      </c>
      <c r="O439" s="23">
        <v>1095675</v>
      </c>
      <c r="P439" s="25">
        <v>82.941299999999998</v>
      </c>
      <c r="Q439" s="23">
        <v>0</v>
      </c>
      <c r="R439" s="23">
        <v>3645.6100499999998</v>
      </c>
      <c r="S439" s="13">
        <v>1.3695937499999999E-3</v>
      </c>
      <c r="T439" s="13">
        <f t="shared" si="18"/>
        <v>1.6545179226474978E-3</v>
      </c>
      <c r="U439" s="64">
        <f>+R439/'סכום נכסי הקרן'!$C$42</f>
        <v>4.859686085193125E-4</v>
      </c>
    </row>
    <row r="440" spans="2:21" ht="13.5" thickBot="1" x14ac:dyDescent="0.25">
      <c r="B440" s="60" t="s">
        <v>1142</v>
      </c>
      <c r="C440" s="14" t="s">
        <v>1143</v>
      </c>
      <c r="D440" s="14" t="s">
        <v>206</v>
      </c>
      <c r="E440" s="14" t="s">
        <v>1068</v>
      </c>
      <c r="F440" s="56" t="s">
        <v>2562</v>
      </c>
      <c r="G440" s="14" t="s">
        <v>1131</v>
      </c>
      <c r="H440" s="14" t="s">
        <v>1132</v>
      </c>
      <c r="I440" s="14" t="s">
        <v>208</v>
      </c>
      <c r="J440" s="56" t="s">
        <v>2562</v>
      </c>
      <c r="K440" s="23">
        <v>5.2709999999999999</v>
      </c>
      <c r="L440" s="14" t="s">
        <v>52</v>
      </c>
      <c r="M440" s="13">
        <v>0.03</v>
      </c>
      <c r="N440" s="13">
        <v>9.4329999999999997E-2</v>
      </c>
      <c r="O440" s="23">
        <v>2100000</v>
      </c>
      <c r="P440" s="25">
        <v>72.914500000000004</v>
      </c>
      <c r="Q440" s="23">
        <v>0</v>
      </c>
      <c r="R440" s="23">
        <v>7075.5428700000002</v>
      </c>
      <c r="S440" s="13">
        <v>4.1999999999999997E-3</v>
      </c>
      <c r="T440" s="13">
        <f t="shared" si="18"/>
        <v>3.211153230959443E-3</v>
      </c>
      <c r="U440" s="64">
        <f>+R440/'סכום נכסי הקרן'!$C$42</f>
        <v>9.4318692232391748E-4</v>
      </c>
    </row>
    <row r="441" spans="2:21" ht="13.5" thickBot="1" x14ac:dyDescent="0.25">
      <c r="B441" s="60" t="s">
        <v>1144</v>
      </c>
      <c r="C441" s="14" t="s">
        <v>1145</v>
      </c>
      <c r="D441" s="14" t="s">
        <v>1141</v>
      </c>
      <c r="E441" s="14" t="s">
        <v>1068</v>
      </c>
      <c r="F441" s="56" t="s">
        <v>2562</v>
      </c>
      <c r="G441" s="14" t="s">
        <v>1131</v>
      </c>
      <c r="H441" s="14" t="s">
        <v>1132</v>
      </c>
      <c r="I441" s="14" t="s">
        <v>208</v>
      </c>
      <c r="J441" s="56" t="s">
        <v>2562</v>
      </c>
      <c r="K441" s="23">
        <v>4.4710000000000001</v>
      </c>
      <c r="L441" s="14" t="s">
        <v>50</v>
      </c>
      <c r="M441" s="13">
        <v>5.3749999999999999E-2</v>
      </c>
      <c r="N441" s="13">
        <v>9.4039999999999999E-2</v>
      </c>
      <c r="O441" s="23">
        <v>1350000</v>
      </c>
      <c r="P441" s="25">
        <v>85.191900000000004</v>
      </c>
      <c r="Q441" s="23">
        <v>0</v>
      </c>
      <c r="R441" s="23">
        <v>4171.3787899999998</v>
      </c>
      <c r="S441" s="13">
        <v>2.2499999999999998E-3</v>
      </c>
      <c r="T441" s="13">
        <f t="shared" si="18"/>
        <v>1.8931319794355497E-3</v>
      </c>
      <c r="U441" s="64">
        <f>+R441/'סכום נכסי הקרן'!$C$42</f>
        <v>5.5605484908712976E-4</v>
      </c>
    </row>
    <row r="442" spans="2:21" ht="13.5" thickBot="1" x14ac:dyDescent="0.25">
      <c r="B442" s="60" t="s">
        <v>1146</v>
      </c>
      <c r="C442" s="14" t="s">
        <v>1147</v>
      </c>
      <c r="D442" s="14" t="s">
        <v>206</v>
      </c>
      <c r="E442" s="14" t="s">
        <v>1068</v>
      </c>
      <c r="F442" s="56" t="s">
        <v>2562</v>
      </c>
      <c r="G442" s="14" t="s">
        <v>1069</v>
      </c>
      <c r="H442" s="14" t="s">
        <v>1132</v>
      </c>
      <c r="I442" s="14" t="s">
        <v>208</v>
      </c>
      <c r="J442" s="56" t="s">
        <v>2562</v>
      </c>
      <c r="K442" s="23">
        <v>3.246</v>
      </c>
      <c r="L442" s="14" t="s">
        <v>50</v>
      </c>
      <c r="M442" s="13">
        <v>5.5E-2</v>
      </c>
      <c r="N442" s="13">
        <v>5.7169999999999999E-2</v>
      </c>
      <c r="O442" s="23">
        <v>600000</v>
      </c>
      <c r="P442" s="25">
        <v>102.8494</v>
      </c>
      <c r="Q442" s="23">
        <v>0</v>
      </c>
      <c r="R442" s="23">
        <v>2238.2086399999998</v>
      </c>
      <c r="S442" s="13">
        <v>3.4285714199999999E-4</v>
      </c>
      <c r="T442" s="13">
        <f t="shared" si="18"/>
        <v>1.0157850836252993E-3</v>
      </c>
      <c r="U442" s="64">
        <f>+R442/'סכום נכסי הקרן'!$C$42</f>
        <v>2.9835860759619718E-4</v>
      </c>
    </row>
    <row r="443" spans="2:21" ht="13.5" thickBot="1" x14ac:dyDescent="0.25">
      <c r="B443" s="60" t="s">
        <v>1148</v>
      </c>
      <c r="C443" s="14" t="s">
        <v>1149</v>
      </c>
      <c r="D443" s="14" t="s">
        <v>206</v>
      </c>
      <c r="E443" s="14" t="s">
        <v>1068</v>
      </c>
      <c r="F443" s="56" t="s">
        <v>2562</v>
      </c>
      <c r="G443" s="14" t="s">
        <v>1150</v>
      </c>
      <c r="H443" s="14" t="s">
        <v>1132</v>
      </c>
      <c r="I443" s="14" t="s">
        <v>208</v>
      </c>
      <c r="J443" s="56" t="s">
        <v>2562</v>
      </c>
      <c r="K443" s="23">
        <v>5.6550000000000002</v>
      </c>
      <c r="L443" s="14" t="s">
        <v>50</v>
      </c>
      <c r="M443" s="13">
        <v>3.7499999999999999E-2</v>
      </c>
      <c r="N443" s="13">
        <v>5.1830000000000001E-2</v>
      </c>
      <c r="O443" s="23">
        <v>240000</v>
      </c>
      <c r="P443" s="25">
        <v>92.836799999999997</v>
      </c>
      <c r="Q443" s="23">
        <v>0</v>
      </c>
      <c r="R443" s="23">
        <v>808.12577999999996</v>
      </c>
      <c r="S443" s="13">
        <v>4.8000000000000001E-4</v>
      </c>
      <c r="T443" s="13">
        <f t="shared" si="18"/>
        <v>3.667585310621713E-4</v>
      </c>
      <c r="U443" s="64">
        <f>+R443/'סכום נכסי הקרן'!$C$42</f>
        <v>1.0772511470753271E-4</v>
      </c>
    </row>
    <row r="444" spans="2:21" ht="13.5" thickBot="1" x14ac:dyDescent="0.25">
      <c r="B444" s="60" t="s">
        <v>1151</v>
      </c>
      <c r="C444" s="14" t="s">
        <v>1152</v>
      </c>
      <c r="D444" s="14" t="s">
        <v>206</v>
      </c>
      <c r="E444" s="14" t="s">
        <v>1068</v>
      </c>
      <c r="F444" s="56" t="s">
        <v>2562</v>
      </c>
      <c r="G444" s="14" t="s">
        <v>1131</v>
      </c>
      <c r="H444" s="14" t="s">
        <v>1153</v>
      </c>
      <c r="I444" s="14" t="s">
        <v>202</v>
      </c>
      <c r="J444" s="56" t="s">
        <v>2562</v>
      </c>
      <c r="K444" s="23">
        <v>2.351</v>
      </c>
      <c r="L444" s="14" t="s">
        <v>51</v>
      </c>
      <c r="M444" s="13">
        <v>1.4999999999999999E-2</v>
      </c>
      <c r="N444" s="13">
        <v>6.2700000000000006E-2</v>
      </c>
      <c r="O444" s="23">
        <v>510000</v>
      </c>
      <c r="P444" s="25">
        <v>90.563599999999994</v>
      </c>
      <c r="Q444" s="23">
        <v>0</v>
      </c>
      <c r="R444" s="23">
        <v>1852.85518</v>
      </c>
      <c r="S444" s="13">
        <v>8.4999999999999995E-4</v>
      </c>
      <c r="T444" s="13">
        <f t="shared" si="18"/>
        <v>8.4089687633493772E-4</v>
      </c>
      <c r="U444" s="64">
        <f>+R444/'סכום נכסי הקרן'!$C$42</f>
        <v>2.4699006236621505E-4</v>
      </c>
    </row>
    <row r="445" spans="2:21" ht="13.5" thickBot="1" x14ac:dyDescent="0.25">
      <c r="B445" s="60" t="s">
        <v>1154</v>
      </c>
      <c r="C445" s="14" t="s">
        <v>1155</v>
      </c>
      <c r="D445" s="14" t="s">
        <v>206</v>
      </c>
      <c r="E445" s="14" t="s">
        <v>1068</v>
      </c>
      <c r="F445" s="56" t="s">
        <v>2562</v>
      </c>
      <c r="G445" s="14" t="s">
        <v>1125</v>
      </c>
      <c r="H445" s="14" t="s">
        <v>1073</v>
      </c>
      <c r="I445" s="14" t="s">
        <v>208</v>
      </c>
      <c r="J445" s="56" t="s">
        <v>2562</v>
      </c>
      <c r="K445" s="23">
        <v>6.9379999999999997</v>
      </c>
      <c r="L445" s="14" t="s">
        <v>50</v>
      </c>
      <c r="M445" s="13">
        <v>5.7500000000000002E-2</v>
      </c>
      <c r="N445" s="13">
        <v>5.0229999999999997E-2</v>
      </c>
      <c r="O445" s="23">
        <v>1096000</v>
      </c>
      <c r="P445" s="25">
        <v>107.6688</v>
      </c>
      <c r="Q445" s="23">
        <v>0</v>
      </c>
      <c r="R445" s="23">
        <v>4280.0415199999998</v>
      </c>
      <c r="S445" s="13">
        <v>1.096E-3</v>
      </c>
      <c r="T445" s="13">
        <f t="shared" si="18"/>
        <v>1.9424473016568075E-3</v>
      </c>
      <c r="U445" s="64">
        <f>+R445/'סכום נכסי הקרן'!$C$42</f>
        <v>5.7053985296076388E-4</v>
      </c>
    </row>
    <row r="446" spans="2:21" ht="13.5" thickBot="1" x14ac:dyDescent="0.25">
      <c r="B446" s="60" t="s">
        <v>1156</v>
      </c>
      <c r="C446" s="14" t="s">
        <v>1157</v>
      </c>
      <c r="D446" s="14" t="s">
        <v>206</v>
      </c>
      <c r="E446" s="14" t="s">
        <v>1068</v>
      </c>
      <c r="F446" s="56" t="s">
        <v>2562</v>
      </c>
      <c r="G446" s="14" t="s">
        <v>1158</v>
      </c>
      <c r="H446" s="14" t="s">
        <v>1073</v>
      </c>
      <c r="I446" s="14" t="s">
        <v>208</v>
      </c>
      <c r="J446" s="56" t="s">
        <v>2562</v>
      </c>
      <c r="K446" s="23">
        <v>7.19</v>
      </c>
      <c r="L446" s="14" t="s">
        <v>50</v>
      </c>
      <c r="M446" s="13">
        <v>5.45E-2</v>
      </c>
      <c r="N446" s="13">
        <v>5.1839999999999997E-2</v>
      </c>
      <c r="O446" s="23">
        <v>300000</v>
      </c>
      <c r="P446" s="25">
        <v>105.0946</v>
      </c>
      <c r="Q446" s="23">
        <v>0</v>
      </c>
      <c r="R446" s="23">
        <v>1143.5343399999999</v>
      </c>
      <c r="S446" s="13">
        <v>2.9999999999999997E-4</v>
      </c>
      <c r="T446" s="13">
        <f t="shared" si="18"/>
        <v>5.1897982360808931E-4</v>
      </c>
      <c r="U446" s="64">
        <f>+R446/'סכום נכסי הקרן'!$C$42</f>
        <v>1.5243588436010877E-4</v>
      </c>
    </row>
    <row r="447" spans="2:21" ht="13.5" thickBot="1" x14ac:dyDescent="0.25">
      <c r="B447" s="60" t="s">
        <v>1159</v>
      </c>
      <c r="C447" s="14" t="s">
        <v>1160</v>
      </c>
      <c r="D447" s="14" t="s">
        <v>218</v>
      </c>
      <c r="E447" s="14" t="s">
        <v>1068</v>
      </c>
      <c r="F447" s="56" t="s">
        <v>2562</v>
      </c>
      <c r="G447" s="14" t="s">
        <v>1161</v>
      </c>
      <c r="H447" s="14" t="s">
        <v>1073</v>
      </c>
      <c r="I447" s="14" t="s">
        <v>208</v>
      </c>
      <c r="J447" s="56" t="s">
        <v>2562</v>
      </c>
      <c r="K447" s="23">
        <v>3.8639999999999999</v>
      </c>
      <c r="L447" s="14" t="s">
        <v>50</v>
      </c>
      <c r="M447" s="13">
        <v>5.7000000000000002E-2</v>
      </c>
      <c r="N447" s="13">
        <v>4.7940000000000003E-2</v>
      </c>
      <c r="O447" s="23">
        <v>75000</v>
      </c>
      <c r="P447" s="25">
        <v>104.1743</v>
      </c>
      <c r="Q447" s="23">
        <v>0</v>
      </c>
      <c r="R447" s="23">
        <v>283.38013999999998</v>
      </c>
      <c r="S447" s="13">
        <v>7.4999999999999993E-5</v>
      </c>
      <c r="T447" s="13">
        <f t="shared" si="18"/>
        <v>1.2860879636656617E-4</v>
      </c>
      <c r="U447" s="64">
        <f>+R447/'סכום נכסי הקרן'!$C$42</f>
        <v>3.77752558362099E-5</v>
      </c>
    </row>
    <row r="448" spans="2:21" ht="13.5" thickBot="1" x14ac:dyDescent="0.25">
      <c r="B448" s="60" t="s">
        <v>1162</v>
      </c>
      <c r="C448" s="14" t="s">
        <v>1163</v>
      </c>
      <c r="D448" s="14" t="s">
        <v>206</v>
      </c>
      <c r="E448" s="14" t="s">
        <v>1068</v>
      </c>
      <c r="F448" s="56" t="s">
        <v>2562</v>
      </c>
      <c r="G448" s="14" t="s">
        <v>1150</v>
      </c>
      <c r="H448" s="14" t="s">
        <v>1073</v>
      </c>
      <c r="I448" s="14" t="s">
        <v>208</v>
      </c>
      <c r="J448" s="56" t="s">
        <v>2562</v>
      </c>
      <c r="K448" s="23">
        <v>6.8390000000000004</v>
      </c>
      <c r="L448" s="14" t="s">
        <v>50</v>
      </c>
      <c r="M448" s="13">
        <v>5.6000000000000001E-2</v>
      </c>
      <c r="N448" s="13">
        <v>5.289E-2</v>
      </c>
      <c r="O448" s="23">
        <v>300000</v>
      </c>
      <c r="P448" s="25">
        <v>103.3683</v>
      </c>
      <c r="Q448" s="23">
        <v>0</v>
      </c>
      <c r="R448" s="23">
        <v>1124.75047</v>
      </c>
      <c r="S448" s="13">
        <v>2.4000000000000001E-4</v>
      </c>
      <c r="T448" s="13">
        <f t="shared" si="18"/>
        <v>5.1045498163502069E-4</v>
      </c>
      <c r="U448" s="64">
        <f>+R448/'סכום נכסי הקרן'!$C$42</f>
        <v>1.4993194920486427E-4</v>
      </c>
    </row>
    <row r="449" spans="2:21" ht="13.5" thickBot="1" x14ac:dyDescent="0.25">
      <c r="B449" s="60" t="s">
        <v>1164</v>
      </c>
      <c r="C449" s="14" t="s">
        <v>1165</v>
      </c>
      <c r="D449" s="14" t="s">
        <v>214</v>
      </c>
      <c r="E449" s="14" t="s">
        <v>1068</v>
      </c>
      <c r="F449" s="56" t="s">
        <v>2562</v>
      </c>
      <c r="G449" s="14" t="s">
        <v>1150</v>
      </c>
      <c r="H449" s="14" t="s">
        <v>1073</v>
      </c>
      <c r="I449" s="14" t="s">
        <v>208</v>
      </c>
      <c r="J449" s="56" t="s">
        <v>2562</v>
      </c>
      <c r="K449" s="23">
        <v>4.3479999999999999</v>
      </c>
      <c r="L449" s="14" t="s">
        <v>50</v>
      </c>
      <c r="M449" s="13">
        <v>5.8000000000000003E-2</v>
      </c>
      <c r="N449" s="13">
        <v>5.2490000000000002E-2</v>
      </c>
      <c r="O449" s="23">
        <v>700000</v>
      </c>
      <c r="P449" s="25">
        <v>102.80889999999999</v>
      </c>
      <c r="Q449" s="23">
        <v>0</v>
      </c>
      <c r="R449" s="23">
        <v>2610.2151600000002</v>
      </c>
      <c r="S449" s="13">
        <v>4.6666666600000002E-4</v>
      </c>
      <c r="T449" s="13">
        <f t="shared" si="18"/>
        <v>1.1846159366897199E-3</v>
      </c>
      <c r="U449" s="64">
        <f>+R449/'סכום נכסי הקרן'!$C$42</f>
        <v>3.4794797354731197E-4</v>
      </c>
    </row>
    <row r="450" spans="2:21" ht="13.5" thickBot="1" x14ac:dyDescent="0.25">
      <c r="B450" s="60" t="s">
        <v>1166</v>
      </c>
      <c r="C450" s="14" t="s">
        <v>1167</v>
      </c>
      <c r="D450" s="14" t="s">
        <v>206</v>
      </c>
      <c r="E450" s="14" t="s">
        <v>1068</v>
      </c>
      <c r="F450" s="56" t="s">
        <v>2562</v>
      </c>
      <c r="G450" s="14" t="s">
        <v>1150</v>
      </c>
      <c r="H450" s="14" t="s">
        <v>1073</v>
      </c>
      <c r="I450" s="14" t="s">
        <v>208</v>
      </c>
      <c r="J450" s="56" t="s">
        <v>2562</v>
      </c>
      <c r="K450" s="23">
        <v>5.1580000000000004</v>
      </c>
      <c r="L450" s="14" t="s">
        <v>50</v>
      </c>
      <c r="M450" s="13">
        <v>5.8500000000000003E-2</v>
      </c>
      <c r="N450" s="13">
        <v>5.2609999999999997E-2</v>
      </c>
      <c r="O450" s="23">
        <v>340000</v>
      </c>
      <c r="P450" s="25">
        <v>104.5098</v>
      </c>
      <c r="Q450" s="23">
        <v>0</v>
      </c>
      <c r="R450" s="23">
        <v>1288.79395</v>
      </c>
      <c r="S450" s="13">
        <v>3.4000000000000002E-4</v>
      </c>
      <c r="T450" s="13">
        <f t="shared" si="18"/>
        <v>5.8490421620235097E-4</v>
      </c>
      <c r="U450" s="64">
        <f>+R450/'סכום נכסי הקרן'!$C$42</f>
        <v>1.7179934056567799E-4</v>
      </c>
    </row>
    <row r="451" spans="2:21" ht="13.5" thickBot="1" x14ac:dyDescent="0.25">
      <c r="B451" s="60" t="s">
        <v>1168</v>
      </c>
      <c r="C451" s="14" t="s">
        <v>1169</v>
      </c>
      <c r="D451" s="14" t="s">
        <v>214</v>
      </c>
      <c r="E451" s="14" t="s">
        <v>1068</v>
      </c>
      <c r="F451" s="56" t="s">
        <v>2562</v>
      </c>
      <c r="G451" s="14" t="s">
        <v>1150</v>
      </c>
      <c r="H451" s="14" t="s">
        <v>1073</v>
      </c>
      <c r="I451" s="14" t="s">
        <v>208</v>
      </c>
      <c r="J451" s="56" t="s">
        <v>2562</v>
      </c>
      <c r="K451" s="23">
        <v>7.5069999999999997</v>
      </c>
      <c r="L451" s="14" t="s">
        <v>50</v>
      </c>
      <c r="M451" s="13">
        <v>1</v>
      </c>
      <c r="N451" s="13">
        <v>5.6890000000000003E-2</v>
      </c>
      <c r="O451" s="23">
        <v>700000</v>
      </c>
      <c r="P451" s="25">
        <v>103.5346</v>
      </c>
      <c r="Q451" s="23">
        <v>0</v>
      </c>
      <c r="R451" s="23">
        <v>2628.63996</v>
      </c>
      <c r="S451" s="13">
        <v>4.6666666600000002E-4</v>
      </c>
      <c r="T451" s="13">
        <f t="shared" si="18"/>
        <v>1.1929778188995836E-3</v>
      </c>
      <c r="U451" s="64">
        <f>+R451/'סכום נכסי הקרן'!$C$42</f>
        <v>3.5040404380590879E-4</v>
      </c>
    </row>
    <row r="452" spans="2:21" ht="13.5" thickBot="1" x14ac:dyDescent="0.25">
      <c r="B452" s="60" t="s">
        <v>1170</v>
      </c>
      <c r="C452" s="14" t="s">
        <v>1171</v>
      </c>
      <c r="D452" s="14" t="s">
        <v>206</v>
      </c>
      <c r="E452" s="14" t="s">
        <v>1068</v>
      </c>
      <c r="F452" s="56" t="s">
        <v>2562</v>
      </c>
      <c r="G452" s="14" t="s">
        <v>1150</v>
      </c>
      <c r="H452" s="14" t="s">
        <v>1073</v>
      </c>
      <c r="I452" s="14" t="s">
        <v>208</v>
      </c>
      <c r="J452" s="56" t="s">
        <v>2562</v>
      </c>
      <c r="K452" s="23">
        <v>6.7160000000000002</v>
      </c>
      <c r="L452" s="14" t="s">
        <v>50</v>
      </c>
      <c r="M452" s="13">
        <v>6.4000000000000001E-2</v>
      </c>
      <c r="N452" s="13">
        <v>5.4789999999999998E-2</v>
      </c>
      <c r="O452" s="23">
        <v>1544000</v>
      </c>
      <c r="P452" s="25">
        <v>109.5763</v>
      </c>
      <c r="Q452" s="23">
        <v>0</v>
      </c>
      <c r="R452" s="23">
        <v>6136.3692300000002</v>
      </c>
      <c r="S452" s="13">
        <v>1.544E-3</v>
      </c>
      <c r="T452" s="13">
        <f t="shared" si="18"/>
        <v>2.7849201455371311E-3</v>
      </c>
      <c r="U452" s="64">
        <f>+R452/'סכום נכסי הקרן'!$C$42</f>
        <v>8.1799281194757105E-4</v>
      </c>
    </row>
    <row r="453" spans="2:21" ht="13.5" thickBot="1" x14ac:dyDescent="0.25">
      <c r="B453" s="60" t="s">
        <v>1172</v>
      </c>
      <c r="C453" s="14" t="s">
        <v>1173</v>
      </c>
      <c r="D453" s="14" t="s">
        <v>206</v>
      </c>
      <c r="E453" s="14" t="s">
        <v>1068</v>
      </c>
      <c r="F453" s="56" t="s">
        <v>2562</v>
      </c>
      <c r="G453" s="14" t="s">
        <v>1125</v>
      </c>
      <c r="H453" s="14" t="s">
        <v>1073</v>
      </c>
      <c r="I453" s="14" t="s">
        <v>208</v>
      </c>
      <c r="J453" s="56" t="s">
        <v>2562</v>
      </c>
      <c r="K453" s="23">
        <v>5.524</v>
      </c>
      <c r="L453" s="14" t="s">
        <v>50</v>
      </c>
      <c r="M453" s="13">
        <v>4.65E-2</v>
      </c>
      <c r="N453" s="13">
        <v>4.7149999999999997E-2</v>
      </c>
      <c r="O453" s="23">
        <v>80000</v>
      </c>
      <c r="P453" s="25">
        <v>100.3753</v>
      </c>
      <c r="Q453" s="23">
        <v>0</v>
      </c>
      <c r="R453" s="23">
        <v>291.24896999999999</v>
      </c>
      <c r="S453" s="13">
        <v>1.0666666599999999E-4</v>
      </c>
      <c r="T453" s="13">
        <f t="shared" si="18"/>
        <v>1.3217997377904515E-4</v>
      </c>
      <c r="U453" s="64">
        <f>+R453/'סכום נכסי הקרן'!$C$42</f>
        <v>3.8824189845423263E-5</v>
      </c>
    </row>
    <row r="454" spans="2:21" ht="13.5" thickBot="1" x14ac:dyDescent="0.25">
      <c r="B454" s="60" t="s">
        <v>1174</v>
      </c>
      <c r="C454" s="14" t="s">
        <v>1175</v>
      </c>
      <c r="D454" s="14" t="s">
        <v>206</v>
      </c>
      <c r="E454" s="14" t="s">
        <v>1068</v>
      </c>
      <c r="F454" s="56" t="s">
        <v>2562</v>
      </c>
      <c r="G454" s="14" t="s">
        <v>1125</v>
      </c>
      <c r="H454" s="14" t="s">
        <v>1073</v>
      </c>
      <c r="I454" s="14" t="s">
        <v>208</v>
      </c>
      <c r="J454" s="56" t="s">
        <v>2562</v>
      </c>
      <c r="K454" s="23">
        <v>7.2969999999999997</v>
      </c>
      <c r="L454" s="14" t="s">
        <v>50</v>
      </c>
      <c r="M454" s="13">
        <v>4.9000000000000002E-2</v>
      </c>
      <c r="N454" s="13">
        <v>4.931E-2</v>
      </c>
      <c r="O454" s="23">
        <v>150000</v>
      </c>
      <c r="P454" s="25">
        <v>101.77079999999999</v>
      </c>
      <c r="Q454" s="23">
        <v>0</v>
      </c>
      <c r="R454" s="23">
        <v>553.68403999999998</v>
      </c>
      <c r="S454" s="13">
        <v>1E-4</v>
      </c>
      <c r="T454" s="13">
        <f t="shared" si="18"/>
        <v>2.5128309256879355E-4</v>
      </c>
      <c r="U454" s="64">
        <f>+R454/'סכום נכסי הקרן'!$C$42</f>
        <v>7.3807417356157263E-5</v>
      </c>
    </row>
    <row r="455" spans="2:21" ht="13.5" thickBot="1" x14ac:dyDescent="0.25">
      <c r="B455" s="60" t="s">
        <v>1176</v>
      </c>
      <c r="C455" s="14" t="s">
        <v>1177</v>
      </c>
      <c r="D455" s="14" t="s">
        <v>206</v>
      </c>
      <c r="E455" s="14" t="s">
        <v>1068</v>
      </c>
      <c r="F455" s="56" t="s">
        <v>2562</v>
      </c>
      <c r="G455" s="14" t="s">
        <v>1125</v>
      </c>
      <c r="H455" s="14" t="s">
        <v>1073</v>
      </c>
      <c r="I455" s="14" t="s">
        <v>208</v>
      </c>
      <c r="J455" s="56" t="s">
        <v>2562</v>
      </c>
      <c r="K455" s="23">
        <v>14.339</v>
      </c>
      <c r="L455" s="14" t="s">
        <v>50</v>
      </c>
      <c r="M455" s="13">
        <v>5.5500000000000001E-2</v>
      </c>
      <c r="N455" s="13">
        <v>5.5350000000000003E-2</v>
      </c>
      <c r="O455" s="23">
        <v>234000</v>
      </c>
      <c r="P455" s="25">
        <v>102.4753</v>
      </c>
      <c r="Q455" s="23">
        <v>0</v>
      </c>
      <c r="R455" s="23">
        <v>869.72631999999999</v>
      </c>
      <c r="S455" s="13">
        <v>1.0399999999999999E-4</v>
      </c>
      <c r="T455" s="13">
        <f t="shared" si="18"/>
        <v>3.9471522310463597E-4</v>
      </c>
      <c r="U455" s="64">
        <f>+R455/'סכום נכסי הקרן'!$C$42</f>
        <v>1.15936615196412E-4</v>
      </c>
    </row>
    <row r="456" spans="2:21" ht="13.5" thickBot="1" x14ac:dyDescent="0.25">
      <c r="B456" s="60" t="s">
        <v>1178</v>
      </c>
      <c r="C456" s="14" t="s">
        <v>1179</v>
      </c>
      <c r="D456" s="14" t="s">
        <v>206</v>
      </c>
      <c r="E456" s="14" t="s">
        <v>1068</v>
      </c>
      <c r="F456" s="56" t="s">
        <v>2562</v>
      </c>
      <c r="G456" s="14" t="s">
        <v>1125</v>
      </c>
      <c r="H456" s="14" t="s">
        <v>1073</v>
      </c>
      <c r="I456" s="14" t="s">
        <v>208</v>
      </c>
      <c r="J456" s="56" t="s">
        <v>2562</v>
      </c>
      <c r="K456" s="23">
        <v>6.548</v>
      </c>
      <c r="L456" s="14" t="s">
        <v>50</v>
      </c>
      <c r="M456" s="13">
        <v>6.25E-2</v>
      </c>
      <c r="N456" s="13">
        <v>5.2690000000000001E-2</v>
      </c>
      <c r="O456" s="23">
        <v>1487500</v>
      </c>
      <c r="P456" s="25">
        <v>109.845</v>
      </c>
      <c r="Q456" s="23">
        <v>0</v>
      </c>
      <c r="R456" s="23">
        <v>5926.3162499999999</v>
      </c>
      <c r="S456" s="13">
        <v>6.6111111100000002E-4</v>
      </c>
      <c r="T456" s="13">
        <f t="shared" si="18"/>
        <v>2.6895900319624448E-3</v>
      </c>
      <c r="U456" s="64">
        <f>+R456/'סכום נכסי הקרן'!$C$42</f>
        <v>7.8999224331683261E-4</v>
      </c>
    </row>
    <row r="457" spans="2:21" ht="13.5" thickBot="1" x14ac:dyDescent="0.25">
      <c r="B457" s="60" t="s">
        <v>1180</v>
      </c>
      <c r="C457" s="14" t="s">
        <v>1181</v>
      </c>
      <c r="D457" s="14" t="s">
        <v>206</v>
      </c>
      <c r="E457" s="14" t="s">
        <v>1068</v>
      </c>
      <c r="F457" s="56" t="s">
        <v>2562</v>
      </c>
      <c r="G457" s="14" t="s">
        <v>1182</v>
      </c>
      <c r="H457" s="14" t="s">
        <v>1079</v>
      </c>
      <c r="I457" s="14" t="s">
        <v>208</v>
      </c>
      <c r="J457" s="56" t="s">
        <v>2562</v>
      </c>
      <c r="K457" s="23">
        <v>7.4059999999999997</v>
      </c>
      <c r="L457" s="14" t="s">
        <v>50</v>
      </c>
      <c r="M457" s="13">
        <v>5.5500000000000001E-2</v>
      </c>
      <c r="N457" s="13">
        <v>5.6930000000000001E-2</v>
      </c>
      <c r="O457" s="23">
        <v>100000</v>
      </c>
      <c r="P457" s="25">
        <v>99.475800000000007</v>
      </c>
      <c r="Q457" s="23">
        <v>0</v>
      </c>
      <c r="R457" s="23">
        <v>360.79872999999998</v>
      </c>
      <c r="S457" s="13">
        <v>1.3333333299999999E-4</v>
      </c>
      <c r="T457" s="13">
        <f t="shared" si="18"/>
        <v>1.6374432730496106E-4</v>
      </c>
      <c r="U457" s="64">
        <f>+R457/'סכום נכסי הקרן'!$C$42</f>
        <v>4.8095340524320512E-5</v>
      </c>
    </row>
    <row r="458" spans="2:21" ht="13.5" thickBot="1" x14ac:dyDescent="0.25">
      <c r="B458" s="60" t="s">
        <v>1183</v>
      </c>
      <c r="C458" s="14" t="s">
        <v>1184</v>
      </c>
      <c r="D458" s="14" t="s">
        <v>211</v>
      </c>
      <c r="E458" s="14" t="s">
        <v>1068</v>
      </c>
      <c r="F458" s="56" t="s">
        <v>2562</v>
      </c>
      <c r="G458" s="14" t="s">
        <v>1182</v>
      </c>
      <c r="H458" s="14" t="s">
        <v>1185</v>
      </c>
      <c r="I458" s="14" t="s">
        <v>202</v>
      </c>
      <c r="J458" s="56" t="s">
        <v>2562</v>
      </c>
      <c r="K458" s="23">
        <v>5.9889999999999999</v>
      </c>
      <c r="L458" s="14" t="s">
        <v>50</v>
      </c>
      <c r="M458" s="13">
        <v>4.1500000000000002E-2</v>
      </c>
      <c r="N458" s="13">
        <v>4.9079999999999999E-2</v>
      </c>
      <c r="O458" s="23">
        <v>400000</v>
      </c>
      <c r="P458" s="25">
        <v>96.175299999999993</v>
      </c>
      <c r="Q458" s="23">
        <v>0</v>
      </c>
      <c r="R458" s="23">
        <v>1395.31125</v>
      </c>
      <c r="S458" s="13">
        <v>1.4551275E-4</v>
      </c>
      <c r="T458" s="13">
        <f t="shared" si="18"/>
        <v>6.3324585985181925E-4</v>
      </c>
      <c r="U458" s="64">
        <f>+R458/'סכום נכסי הקרן'!$C$42</f>
        <v>1.859983534480992E-4</v>
      </c>
    </row>
    <row r="459" spans="2:21" ht="13.5" thickBot="1" x14ac:dyDescent="0.25">
      <c r="B459" s="60" t="s">
        <v>1186</v>
      </c>
      <c r="C459" s="14" t="s">
        <v>1187</v>
      </c>
      <c r="D459" s="14" t="s">
        <v>218</v>
      </c>
      <c r="E459" s="14" t="s">
        <v>1068</v>
      </c>
      <c r="F459" s="56" t="s">
        <v>2562</v>
      </c>
      <c r="G459" s="14" t="s">
        <v>1131</v>
      </c>
      <c r="H459" s="14" t="s">
        <v>1079</v>
      </c>
      <c r="I459" s="14" t="s">
        <v>208</v>
      </c>
      <c r="J459" s="56" t="s">
        <v>2562</v>
      </c>
      <c r="K459" s="23">
        <v>2.64</v>
      </c>
      <c r="L459" s="14" t="s">
        <v>51</v>
      </c>
      <c r="M459" s="13">
        <v>1.2500000000000001E-2</v>
      </c>
      <c r="N459" s="13">
        <v>6.5240000000000006E-2</v>
      </c>
      <c r="O459" s="23">
        <v>1303375</v>
      </c>
      <c r="P459" s="25">
        <v>87.793599999999998</v>
      </c>
      <c r="Q459" s="23">
        <v>0</v>
      </c>
      <c r="R459" s="23">
        <v>4590.3929799999996</v>
      </c>
      <c r="S459" s="13">
        <v>3.7239285709999999E-3</v>
      </c>
      <c r="T459" s="13">
        <f t="shared" si="18"/>
        <v>2.0832967194078416E-3</v>
      </c>
      <c r="U459" s="64">
        <f>+R459/'סכום נכסי הקרן'!$C$42</f>
        <v>6.1191045077556229E-4</v>
      </c>
    </row>
    <row r="460" spans="2:21" ht="13.5" thickBot="1" x14ac:dyDescent="0.25">
      <c r="B460" s="60" t="s">
        <v>1188</v>
      </c>
      <c r="C460" s="14" t="s">
        <v>1189</v>
      </c>
      <c r="D460" s="14" t="s">
        <v>1141</v>
      </c>
      <c r="E460" s="14" t="s">
        <v>1068</v>
      </c>
      <c r="F460" s="56" t="s">
        <v>2562</v>
      </c>
      <c r="G460" s="14" t="s">
        <v>1131</v>
      </c>
      <c r="H460" s="14" t="s">
        <v>1079</v>
      </c>
      <c r="I460" s="14" t="s">
        <v>208</v>
      </c>
      <c r="J460" s="56" t="s">
        <v>2562</v>
      </c>
      <c r="K460" s="23">
        <v>4.0049999999999999</v>
      </c>
      <c r="L460" s="14" t="s">
        <v>51</v>
      </c>
      <c r="M460" s="13">
        <v>1.6250000000000001E-2</v>
      </c>
      <c r="N460" s="13">
        <v>7.238E-2</v>
      </c>
      <c r="O460" s="23">
        <v>150000</v>
      </c>
      <c r="P460" s="25">
        <v>81.631600000000006</v>
      </c>
      <c r="Q460" s="23">
        <v>0</v>
      </c>
      <c r="R460" s="23">
        <v>491.20999</v>
      </c>
      <c r="S460" s="13">
        <v>4.2857142800000001E-4</v>
      </c>
      <c r="T460" s="13">
        <f t="shared" si="18"/>
        <v>2.2292996812385302E-4</v>
      </c>
      <c r="U460" s="64">
        <f>+R460/'סכום נכסי הקרן'!$C$42</f>
        <v>6.5479475878415857E-5</v>
      </c>
    </row>
    <row r="461" spans="2:21" ht="13.5" thickBot="1" x14ac:dyDescent="0.25">
      <c r="B461" s="60" t="s">
        <v>1190</v>
      </c>
      <c r="C461" s="14" t="s">
        <v>1191</v>
      </c>
      <c r="D461" s="14" t="s">
        <v>1141</v>
      </c>
      <c r="E461" s="14" t="s">
        <v>1068</v>
      </c>
      <c r="F461" s="56" t="s">
        <v>2562</v>
      </c>
      <c r="G461" s="14" t="s">
        <v>1131</v>
      </c>
      <c r="H461" s="14" t="s">
        <v>1079</v>
      </c>
      <c r="I461" s="14" t="s">
        <v>208</v>
      </c>
      <c r="J461" s="56" t="s">
        <v>2562</v>
      </c>
      <c r="K461" s="23">
        <v>2.8820000000000001</v>
      </c>
      <c r="L461" s="14" t="s">
        <v>51</v>
      </c>
      <c r="M461" s="13">
        <v>2.375E-2</v>
      </c>
      <c r="N461" s="13">
        <v>6.9980000000000001E-2</v>
      </c>
      <c r="O461" s="23">
        <v>2381250</v>
      </c>
      <c r="P461" s="25">
        <v>90.041899999999998</v>
      </c>
      <c r="Q461" s="23">
        <v>0</v>
      </c>
      <c r="R461" s="23">
        <v>8601.3628000000008</v>
      </c>
      <c r="S461" s="13">
        <v>7.9375000000000001E-3</v>
      </c>
      <c r="T461" s="13">
        <f t="shared" si="18"/>
        <v>3.9036289445695017E-3</v>
      </c>
      <c r="U461" s="64">
        <f>+R461/'סכום נכסי הקרן'!$C$42</f>
        <v>1.1465823974469726E-3</v>
      </c>
    </row>
    <row r="462" spans="2:21" ht="13.5" thickBot="1" x14ac:dyDescent="0.25">
      <c r="B462" s="60" t="s">
        <v>1192</v>
      </c>
      <c r="C462" s="14" t="s">
        <v>1193</v>
      </c>
      <c r="D462" s="14" t="s">
        <v>206</v>
      </c>
      <c r="E462" s="14" t="s">
        <v>1068</v>
      </c>
      <c r="F462" s="56" t="s">
        <v>2562</v>
      </c>
      <c r="G462" s="14" t="s">
        <v>1158</v>
      </c>
      <c r="H462" s="14" t="s">
        <v>1185</v>
      </c>
      <c r="I462" s="14" t="s">
        <v>202</v>
      </c>
      <c r="J462" s="56" t="s">
        <v>2562</v>
      </c>
      <c r="K462" s="23">
        <v>1.048</v>
      </c>
      <c r="L462" s="14" t="s">
        <v>50</v>
      </c>
      <c r="M462" s="13">
        <v>6.25E-2</v>
      </c>
      <c r="N462" s="13">
        <v>5.5129999999999998E-2</v>
      </c>
      <c r="O462" s="23">
        <v>360000</v>
      </c>
      <c r="P462" s="25">
        <v>101.9984</v>
      </c>
      <c r="Q462" s="23">
        <v>0</v>
      </c>
      <c r="R462" s="23">
        <v>1331.81351</v>
      </c>
      <c r="S462" s="13">
        <v>1.8000000000000001E-4</v>
      </c>
      <c r="T462" s="13">
        <f t="shared" si="18"/>
        <v>6.0442814554976132E-4</v>
      </c>
      <c r="U462" s="64">
        <f>+R462/'סכום נכסי הקרן'!$C$42</f>
        <v>1.7753395162544097E-4</v>
      </c>
    </row>
    <row r="463" spans="2:21" ht="13.5" thickBot="1" x14ac:dyDescent="0.25">
      <c r="B463" s="60" t="s">
        <v>1194</v>
      </c>
      <c r="C463" s="14" t="s">
        <v>1195</v>
      </c>
      <c r="D463" s="14" t="s">
        <v>214</v>
      </c>
      <c r="E463" s="14" t="s">
        <v>1068</v>
      </c>
      <c r="F463" s="56" t="s">
        <v>2562</v>
      </c>
      <c r="G463" s="14" t="s">
        <v>1069</v>
      </c>
      <c r="H463" s="14" t="s">
        <v>1185</v>
      </c>
      <c r="I463" s="14" t="s">
        <v>202</v>
      </c>
      <c r="J463" s="56" t="s">
        <v>2562</v>
      </c>
      <c r="K463" s="23">
        <v>4.1890000000000001</v>
      </c>
      <c r="L463" s="14" t="s">
        <v>50</v>
      </c>
      <c r="M463" s="13">
        <v>7.8750000000000001E-2</v>
      </c>
      <c r="N463" s="13">
        <v>6.4250000000000002E-2</v>
      </c>
      <c r="O463" s="23">
        <v>1000000</v>
      </c>
      <c r="P463" s="25">
        <v>107.03579999999999</v>
      </c>
      <c r="Q463" s="23">
        <v>0</v>
      </c>
      <c r="R463" s="23">
        <v>3882.1884700000001</v>
      </c>
      <c r="S463" s="13">
        <v>2.5000000000000001E-3</v>
      </c>
      <c r="T463" s="13">
        <f t="shared" si="18"/>
        <v>1.7618863001297872E-3</v>
      </c>
      <c r="U463" s="64">
        <f>+R463/'סכום נכסי הקרן'!$C$42</f>
        <v>5.1750508224970989E-4</v>
      </c>
    </row>
    <row r="464" spans="2:21" ht="13.5" thickBot="1" x14ac:dyDescent="0.25">
      <c r="B464" s="60" t="s">
        <v>1196</v>
      </c>
      <c r="C464" s="14" t="s">
        <v>1197</v>
      </c>
      <c r="D464" s="14" t="s">
        <v>1141</v>
      </c>
      <c r="E464" s="14" t="s">
        <v>1068</v>
      </c>
      <c r="F464" s="56" t="s">
        <v>2562</v>
      </c>
      <c r="G464" s="14" t="s">
        <v>1150</v>
      </c>
      <c r="H464" s="14" t="s">
        <v>1079</v>
      </c>
      <c r="I464" s="14" t="s">
        <v>208</v>
      </c>
      <c r="J464" s="56" t="s">
        <v>2562</v>
      </c>
      <c r="K464" s="23">
        <v>2.1240000000000001</v>
      </c>
      <c r="L464" s="14" t="s">
        <v>51</v>
      </c>
      <c r="M464" s="13">
        <v>1.4999999999999999E-2</v>
      </c>
      <c r="N464" s="13">
        <v>8.6980000000000002E-2</v>
      </c>
      <c r="O464" s="23">
        <v>1625000</v>
      </c>
      <c r="P464" s="25">
        <v>47.3005</v>
      </c>
      <c r="Q464" s="23">
        <v>0</v>
      </c>
      <c r="R464" s="23">
        <v>3083.4486400000001</v>
      </c>
      <c r="S464" s="13">
        <v>2.3214285709999998E-3</v>
      </c>
      <c r="T464" s="13">
        <f t="shared" si="18"/>
        <v>1.3993874738311776E-3</v>
      </c>
      <c r="U464" s="64">
        <f>+R464/'סכום נכסי הקרן'!$C$42</f>
        <v>4.1103113730487072E-4</v>
      </c>
    </row>
    <row r="465" spans="2:21" ht="13.5" thickBot="1" x14ac:dyDescent="0.25">
      <c r="B465" s="60" t="s">
        <v>1198</v>
      </c>
      <c r="C465" s="14" t="s">
        <v>1199</v>
      </c>
      <c r="D465" s="14" t="s">
        <v>1141</v>
      </c>
      <c r="E465" s="14" t="s">
        <v>1068</v>
      </c>
      <c r="F465" s="56" t="s">
        <v>2562</v>
      </c>
      <c r="G465" s="14" t="s">
        <v>1150</v>
      </c>
      <c r="H465" s="14" t="s">
        <v>1079</v>
      </c>
      <c r="I465" s="14" t="s">
        <v>208</v>
      </c>
      <c r="J465" s="56" t="s">
        <v>2562</v>
      </c>
      <c r="K465" s="23">
        <v>4.0759999999999996</v>
      </c>
      <c r="L465" s="14" t="s">
        <v>51</v>
      </c>
      <c r="M465" s="13">
        <v>2.5000000000000001E-2</v>
      </c>
      <c r="N465" s="13">
        <v>9.0660000000000004E-2</v>
      </c>
      <c r="O465" s="23">
        <v>400000</v>
      </c>
      <c r="P465" s="25">
        <v>58.5777</v>
      </c>
      <c r="Q465" s="23">
        <v>0</v>
      </c>
      <c r="R465" s="23">
        <v>939.96121000000005</v>
      </c>
      <c r="S465" s="13">
        <v>1.142857142E-3</v>
      </c>
      <c r="T465" s="13">
        <f t="shared" si="18"/>
        <v>4.265905149505578E-4</v>
      </c>
      <c r="U465" s="64">
        <f>+R465/'סכום נכסי הקרן'!$C$42</f>
        <v>1.2529909535602396E-4</v>
      </c>
    </row>
    <row r="466" spans="2:21" ht="13.5" thickBot="1" x14ac:dyDescent="0.25">
      <c r="B466" s="60" t="s">
        <v>1200</v>
      </c>
      <c r="C466" s="14" t="s">
        <v>1201</v>
      </c>
      <c r="D466" s="14" t="s">
        <v>206</v>
      </c>
      <c r="E466" s="14" t="s">
        <v>1068</v>
      </c>
      <c r="F466" s="56" t="s">
        <v>2562</v>
      </c>
      <c r="G466" s="14" t="s">
        <v>1182</v>
      </c>
      <c r="H466" s="14" t="s">
        <v>1079</v>
      </c>
      <c r="I466" s="14" t="s">
        <v>208</v>
      </c>
      <c r="J466" s="56" t="s">
        <v>2562</v>
      </c>
      <c r="K466" s="23">
        <v>6.9450000000000003</v>
      </c>
      <c r="L466" s="14" t="s">
        <v>50</v>
      </c>
      <c r="M466" s="13">
        <v>5.8999999999999997E-2</v>
      </c>
      <c r="N466" s="13">
        <v>5.5829999999999998E-2</v>
      </c>
      <c r="O466" s="23">
        <v>500000</v>
      </c>
      <c r="P466" s="25">
        <v>104.2394</v>
      </c>
      <c r="Q466" s="23">
        <v>0</v>
      </c>
      <c r="R466" s="23">
        <v>1890.3815199999999</v>
      </c>
      <c r="S466" s="13">
        <v>1E-3</v>
      </c>
      <c r="T466" s="13">
        <f t="shared" si="18"/>
        <v>8.5792777137028674E-4</v>
      </c>
      <c r="U466" s="64">
        <f>+R466/'סכום נכסי הקרן'!$C$42</f>
        <v>2.5199241395689668E-4</v>
      </c>
    </row>
    <row r="467" spans="2:21" ht="13.5" thickBot="1" x14ac:dyDescent="0.25">
      <c r="B467" s="60" t="s">
        <v>1202</v>
      </c>
      <c r="C467" s="14" t="s">
        <v>1203</v>
      </c>
      <c r="D467" s="14" t="s">
        <v>206</v>
      </c>
      <c r="E467" s="14" t="s">
        <v>1068</v>
      </c>
      <c r="F467" s="56" t="s">
        <v>2562</v>
      </c>
      <c r="G467" s="14" t="s">
        <v>1069</v>
      </c>
      <c r="H467" s="14" t="s">
        <v>1079</v>
      </c>
      <c r="I467" s="14" t="s">
        <v>208</v>
      </c>
      <c r="J467" s="56" t="s">
        <v>2562</v>
      </c>
      <c r="K467" s="23">
        <v>3.1640000000000001</v>
      </c>
      <c r="L467" s="14" t="s">
        <v>50</v>
      </c>
      <c r="M467" s="13">
        <v>7.7499999999999999E-2</v>
      </c>
      <c r="N467" s="13">
        <v>6.6229999999999997E-2</v>
      </c>
      <c r="O467" s="23">
        <v>2200000</v>
      </c>
      <c r="P467" s="25">
        <v>105.9365</v>
      </c>
      <c r="Q467" s="23">
        <v>0</v>
      </c>
      <c r="R467" s="23">
        <v>8453.0970799999996</v>
      </c>
      <c r="S467" s="13">
        <v>3.6679504490000001E-3</v>
      </c>
      <c r="T467" s="13">
        <f t="shared" si="18"/>
        <v>3.8363402637479646E-3</v>
      </c>
      <c r="U467" s="64">
        <f>+R467/'סכום נכסי הקרן'!$C$42</f>
        <v>1.1268182195312588E-3</v>
      </c>
    </row>
    <row r="468" spans="2:21" ht="13.5" thickBot="1" x14ac:dyDescent="0.25">
      <c r="B468" s="60" t="s">
        <v>1204</v>
      </c>
      <c r="C468" s="14" t="s">
        <v>1205</v>
      </c>
      <c r="D468" s="14" t="s">
        <v>206</v>
      </c>
      <c r="E468" s="14" t="s">
        <v>1068</v>
      </c>
      <c r="F468" s="56" t="s">
        <v>2562</v>
      </c>
      <c r="G468" s="14" t="s">
        <v>1069</v>
      </c>
      <c r="H468" s="14" t="s">
        <v>1079</v>
      </c>
      <c r="I468" s="14" t="s">
        <v>208</v>
      </c>
      <c r="J468" s="56" t="s">
        <v>2562</v>
      </c>
      <c r="K468" s="23">
        <v>4.1719999999999997</v>
      </c>
      <c r="L468" s="14" t="s">
        <v>50</v>
      </c>
      <c r="M468" s="13">
        <v>0.02</v>
      </c>
      <c r="N468" s="13">
        <v>5.9799999999999999E-2</v>
      </c>
      <c r="O468" s="23">
        <v>420000</v>
      </c>
      <c r="P468" s="25">
        <v>88.223699999999994</v>
      </c>
      <c r="Q468" s="23">
        <v>0</v>
      </c>
      <c r="R468" s="23">
        <v>1343.9469099999999</v>
      </c>
      <c r="S468" s="13">
        <v>4.9411764699999999E-4</v>
      </c>
      <c r="T468" s="13">
        <f t="shared" si="18"/>
        <v>6.0993474869363055E-4</v>
      </c>
      <c r="U468" s="64">
        <f>+R468/'סכום נכסי הקרן'!$C$42</f>
        <v>1.7915136309670028E-4</v>
      </c>
    </row>
    <row r="469" spans="2:21" ht="13.5" thickBot="1" x14ac:dyDescent="0.25">
      <c r="B469" s="60" t="s">
        <v>1206</v>
      </c>
      <c r="C469" s="14" t="s">
        <v>1207</v>
      </c>
      <c r="D469" s="14" t="s">
        <v>206</v>
      </c>
      <c r="E469" s="14" t="s">
        <v>1068</v>
      </c>
      <c r="F469" s="56" t="s">
        <v>2562</v>
      </c>
      <c r="G469" s="14" t="s">
        <v>1069</v>
      </c>
      <c r="H469" s="14" t="s">
        <v>1079</v>
      </c>
      <c r="I469" s="14" t="s">
        <v>208</v>
      </c>
      <c r="J469" s="56" t="s">
        <v>2562</v>
      </c>
      <c r="K469" s="23">
        <v>3.7669999999999999</v>
      </c>
      <c r="L469" s="14" t="s">
        <v>50</v>
      </c>
      <c r="M469" s="13">
        <v>7.9500000000000001E-2</v>
      </c>
      <c r="N469" s="13">
        <v>6.9349999999999995E-2</v>
      </c>
      <c r="O469" s="23">
        <v>1550000</v>
      </c>
      <c r="P469" s="25">
        <v>104.2597</v>
      </c>
      <c r="Q469" s="23">
        <v>0</v>
      </c>
      <c r="R469" s="23">
        <v>5861.3239400000002</v>
      </c>
      <c r="S469" s="13">
        <v>2.3846153839999999E-3</v>
      </c>
      <c r="T469" s="13">
        <f t="shared" si="18"/>
        <v>2.6600940243657846E-3</v>
      </c>
      <c r="U469" s="64">
        <f>+R469/'סכום נכסי הקרן'!$C$42</f>
        <v>7.8132861171005779E-4</v>
      </c>
    </row>
    <row r="470" spans="2:21" ht="13.5" thickBot="1" x14ac:dyDescent="0.25">
      <c r="B470" s="60" t="s">
        <v>1208</v>
      </c>
      <c r="C470" s="14" t="s">
        <v>1209</v>
      </c>
      <c r="D470" s="14" t="s">
        <v>206</v>
      </c>
      <c r="E470" s="14" t="s">
        <v>1068</v>
      </c>
      <c r="F470" s="56" t="s">
        <v>2562</v>
      </c>
      <c r="G470" s="14" t="s">
        <v>1069</v>
      </c>
      <c r="H470" s="14" t="s">
        <v>1185</v>
      </c>
      <c r="I470" s="14" t="s">
        <v>202</v>
      </c>
      <c r="J470" s="56" t="s">
        <v>2562</v>
      </c>
      <c r="K470" s="23">
        <v>3.1579999999999999</v>
      </c>
      <c r="L470" s="14" t="s">
        <v>50</v>
      </c>
      <c r="M470" s="13">
        <v>6.8750000000000006E-2</v>
      </c>
      <c r="N470" s="13">
        <v>7.7929999999999999E-2</v>
      </c>
      <c r="O470" s="23">
        <v>200000</v>
      </c>
      <c r="P470" s="25">
        <v>98.479299999999995</v>
      </c>
      <c r="Q470" s="23">
        <v>0</v>
      </c>
      <c r="R470" s="23">
        <v>714.36883999999998</v>
      </c>
      <c r="S470" s="13">
        <v>4.0000000000000002E-4</v>
      </c>
      <c r="T470" s="13">
        <f t="shared" si="18"/>
        <v>3.2420802909540554E-4</v>
      </c>
      <c r="U470" s="64">
        <f>+R470/'סכום נכסי הקרן'!$C$42</f>
        <v>9.5227088575849022E-5</v>
      </c>
    </row>
    <row r="471" spans="2:21" ht="13.5" thickBot="1" x14ac:dyDescent="0.25">
      <c r="B471" s="60" t="s">
        <v>1210</v>
      </c>
      <c r="C471" s="14" t="s">
        <v>1211</v>
      </c>
      <c r="D471" s="14" t="s">
        <v>206</v>
      </c>
      <c r="E471" s="14" t="s">
        <v>1068</v>
      </c>
      <c r="F471" s="56" t="s">
        <v>2562</v>
      </c>
      <c r="G471" s="14" t="s">
        <v>1131</v>
      </c>
      <c r="H471" s="14" t="s">
        <v>1079</v>
      </c>
      <c r="I471" s="14" t="s">
        <v>208</v>
      </c>
      <c r="J471" s="56" t="s">
        <v>2562</v>
      </c>
      <c r="K471" s="23">
        <v>6.7830000000000004</v>
      </c>
      <c r="L471" s="14" t="s">
        <v>50</v>
      </c>
      <c r="M471" s="13">
        <v>2.75E-2</v>
      </c>
      <c r="N471" s="13">
        <v>5.919E-2</v>
      </c>
      <c r="O471" s="23">
        <v>60000</v>
      </c>
      <c r="P471" s="25">
        <v>81.635900000000007</v>
      </c>
      <c r="Q471" s="23">
        <v>0</v>
      </c>
      <c r="R471" s="23">
        <v>177.65604999999999</v>
      </c>
      <c r="S471" s="13">
        <v>1.4999999999999999E-4</v>
      </c>
      <c r="T471" s="13">
        <f t="shared" si="18"/>
        <v>8.0627141894059679E-5</v>
      </c>
      <c r="U471" s="64">
        <f>+R471/'סכום נכסי הקרן'!$C$42</f>
        <v>2.3681979759063206E-5</v>
      </c>
    </row>
    <row r="472" spans="2:21" ht="13.5" thickBot="1" x14ac:dyDescent="0.25">
      <c r="B472" s="60" t="s">
        <v>1212</v>
      </c>
      <c r="C472" s="14" t="s">
        <v>1213</v>
      </c>
      <c r="D472" s="14" t="s">
        <v>206</v>
      </c>
      <c r="E472" s="14" t="s">
        <v>1068</v>
      </c>
      <c r="F472" s="56" t="s">
        <v>2562</v>
      </c>
      <c r="G472" s="14" t="s">
        <v>1182</v>
      </c>
      <c r="H472" s="14" t="s">
        <v>1079</v>
      </c>
      <c r="I472" s="14" t="s">
        <v>208</v>
      </c>
      <c r="J472" s="56" t="s">
        <v>2562</v>
      </c>
      <c r="K472" s="23">
        <v>3.5680000000000001</v>
      </c>
      <c r="L472" s="14" t="s">
        <v>50</v>
      </c>
      <c r="M472" s="13">
        <v>0.06</v>
      </c>
      <c r="N472" s="13">
        <v>5.7149999999999999E-2</v>
      </c>
      <c r="O472" s="23">
        <v>1138000</v>
      </c>
      <c r="P472" s="25">
        <v>101.717</v>
      </c>
      <c r="Q472" s="23">
        <v>0</v>
      </c>
      <c r="R472" s="23">
        <v>4198.3956200000002</v>
      </c>
      <c r="S472" s="13">
        <v>7.5866666600000001E-4</v>
      </c>
      <c r="T472" s="13">
        <f t="shared" si="18"/>
        <v>1.9053932550067319E-3</v>
      </c>
      <c r="U472" s="64">
        <f>+R472/'סכום נכסי הקרן'!$C$42</f>
        <v>5.5965625765843404E-4</v>
      </c>
    </row>
    <row r="473" spans="2:21" ht="13.5" thickBot="1" x14ac:dyDescent="0.25">
      <c r="B473" s="60" t="s">
        <v>1214</v>
      </c>
      <c r="C473" s="14" t="s">
        <v>1215</v>
      </c>
      <c r="D473" s="14" t="s">
        <v>206</v>
      </c>
      <c r="E473" s="14" t="s">
        <v>1068</v>
      </c>
      <c r="F473" s="56" t="s">
        <v>2562</v>
      </c>
      <c r="G473" s="14" t="s">
        <v>1086</v>
      </c>
      <c r="H473" s="14" t="s">
        <v>1216</v>
      </c>
      <c r="I473" s="14" t="s">
        <v>208</v>
      </c>
      <c r="J473" s="56" t="s">
        <v>2562</v>
      </c>
      <c r="K473" s="23">
        <v>2.2229999999999999</v>
      </c>
      <c r="L473" s="14" t="s">
        <v>50</v>
      </c>
      <c r="M473" s="13">
        <v>6.1249999999999999E-2</v>
      </c>
      <c r="N473" s="13">
        <v>6.0350000000000001E-2</v>
      </c>
      <c r="O473" s="23">
        <v>600500</v>
      </c>
      <c r="P473" s="25">
        <v>101.1497</v>
      </c>
      <c r="Q473" s="23">
        <v>0</v>
      </c>
      <c r="R473" s="23">
        <v>2203.0541199999998</v>
      </c>
      <c r="S473" s="13">
        <v>1.201E-3</v>
      </c>
      <c r="T473" s="13">
        <f t="shared" si="18"/>
        <v>9.9983061164273771E-4</v>
      </c>
      <c r="U473" s="64">
        <f>+R473/'סכום נכסי הקרן'!$C$42</f>
        <v>2.9367242532951063E-4</v>
      </c>
    </row>
    <row r="474" spans="2:21" ht="13.5" thickBot="1" x14ac:dyDescent="0.25">
      <c r="B474" s="60" t="s">
        <v>1217</v>
      </c>
      <c r="C474" s="14" t="s">
        <v>1218</v>
      </c>
      <c r="D474" s="14" t="s">
        <v>206</v>
      </c>
      <c r="E474" s="14" t="s">
        <v>1068</v>
      </c>
      <c r="F474" s="56" t="s">
        <v>2562</v>
      </c>
      <c r="G474" s="14" t="s">
        <v>1069</v>
      </c>
      <c r="H474" s="14" t="s">
        <v>1219</v>
      </c>
      <c r="I474" s="14" t="s">
        <v>202</v>
      </c>
      <c r="J474" s="56" t="s">
        <v>2562</v>
      </c>
      <c r="K474" s="23">
        <v>5.2619999999999996</v>
      </c>
      <c r="L474" s="14" t="s">
        <v>51</v>
      </c>
      <c r="M474" s="13">
        <v>7.3749999999999996E-2</v>
      </c>
      <c r="N474" s="13">
        <v>6.7129999999999995E-2</v>
      </c>
      <c r="O474" s="23">
        <v>800000</v>
      </c>
      <c r="P474" s="25">
        <v>107.17449999999999</v>
      </c>
      <c r="Q474" s="23">
        <v>0</v>
      </c>
      <c r="R474" s="23">
        <v>3439.52979</v>
      </c>
      <c r="S474" s="13">
        <v>6.4000000000000005E-4</v>
      </c>
      <c r="T474" s="13">
        <f t="shared" si="18"/>
        <v>1.5609907820599148E-3</v>
      </c>
      <c r="U474" s="64">
        <f>+R474/'סכום נכסי הקרן'!$C$42</f>
        <v>4.5849761304202658E-4</v>
      </c>
    </row>
    <row r="475" spans="2:21" ht="13.5" thickBot="1" x14ac:dyDescent="0.25">
      <c r="B475" s="60" t="s">
        <v>1220</v>
      </c>
      <c r="C475" s="14" t="s">
        <v>1221</v>
      </c>
      <c r="D475" s="14" t="s">
        <v>206</v>
      </c>
      <c r="E475" s="14" t="s">
        <v>1068</v>
      </c>
      <c r="F475" s="56" t="s">
        <v>2562</v>
      </c>
      <c r="G475" s="14" t="s">
        <v>1150</v>
      </c>
      <c r="H475" s="14" t="s">
        <v>1219</v>
      </c>
      <c r="I475" s="14" t="s">
        <v>202</v>
      </c>
      <c r="J475" s="56" t="s">
        <v>2562</v>
      </c>
      <c r="K475" s="23">
        <v>3.3170000000000002</v>
      </c>
      <c r="L475" s="14" t="s">
        <v>51</v>
      </c>
      <c r="M475" s="13">
        <v>4.8669999999999998E-2</v>
      </c>
      <c r="N475" s="13">
        <v>3.9719999999999998E-2</v>
      </c>
      <c r="O475" s="23">
        <v>900000</v>
      </c>
      <c r="P475" s="25">
        <v>104.9456</v>
      </c>
      <c r="Q475" s="23">
        <v>0</v>
      </c>
      <c r="R475" s="23">
        <v>3788.9979199999998</v>
      </c>
      <c r="S475" s="13">
        <v>8.9999999999999998E-4</v>
      </c>
      <c r="T475" s="13">
        <f t="shared" si="18"/>
        <v>1.7195928477084625E-3</v>
      </c>
      <c r="U475" s="64">
        <f>+R475/'סכום נכסי הקרן'!$C$42</f>
        <v>5.0508255727048184E-4</v>
      </c>
    </row>
    <row r="476" spans="2:21" ht="13.5" thickBot="1" x14ac:dyDescent="0.25">
      <c r="B476" s="60" t="s">
        <v>1222</v>
      </c>
      <c r="C476" s="14" t="s">
        <v>1223</v>
      </c>
      <c r="D476" s="14" t="s">
        <v>206</v>
      </c>
      <c r="E476" s="14" t="s">
        <v>1068</v>
      </c>
      <c r="F476" s="56" t="s">
        <v>2562</v>
      </c>
      <c r="G476" s="14" t="s">
        <v>1158</v>
      </c>
      <c r="H476" s="14" t="s">
        <v>1219</v>
      </c>
      <c r="I476" s="14" t="s">
        <v>202</v>
      </c>
      <c r="J476" s="56" t="s">
        <v>2562</v>
      </c>
      <c r="K476" s="23">
        <v>5.173</v>
      </c>
      <c r="L476" s="14" t="s">
        <v>50</v>
      </c>
      <c r="M476" s="13">
        <v>7.1999999999999995E-2</v>
      </c>
      <c r="N476" s="13">
        <v>5.9319999999999998E-2</v>
      </c>
      <c r="O476" s="23">
        <v>300000</v>
      </c>
      <c r="P476" s="25">
        <v>107.157</v>
      </c>
      <c r="Q476" s="23">
        <v>0</v>
      </c>
      <c r="R476" s="23">
        <v>1165.97532</v>
      </c>
      <c r="S476" s="13">
        <v>3.5294117600000001E-4</v>
      </c>
      <c r="T476" s="13">
        <f t="shared" si="18"/>
        <v>5.2916440262299911E-4</v>
      </c>
      <c r="U476" s="64">
        <f>+R476/'סכום נכסי הקרן'!$C$42</f>
        <v>1.5542732109493173E-4</v>
      </c>
    </row>
    <row r="477" spans="2:21" ht="13.5" thickBot="1" x14ac:dyDescent="0.25">
      <c r="B477" s="60" t="s">
        <v>1224</v>
      </c>
      <c r="C477" s="14" t="s">
        <v>1225</v>
      </c>
      <c r="D477" s="14" t="s">
        <v>206</v>
      </c>
      <c r="E477" s="14" t="s">
        <v>1068</v>
      </c>
      <c r="F477" s="56" t="s">
        <v>2562</v>
      </c>
      <c r="G477" s="14" t="s">
        <v>1150</v>
      </c>
      <c r="H477" s="14" t="s">
        <v>1219</v>
      </c>
      <c r="I477" s="14" t="s">
        <v>202</v>
      </c>
      <c r="J477" s="56" t="s">
        <v>2562</v>
      </c>
      <c r="K477" s="23">
        <v>4.899</v>
      </c>
      <c r="L477" s="14" t="s">
        <v>50</v>
      </c>
      <c r="M477" s="13">
        <v>7.3499999999999996E-2</v>
      </c>
      <c r="N477" s="13">
        <v>5.8999999999999997E-2</v>
      </c>
      <c r="O477" s="23">
        <v>388000</v>
      </c>
      <c r="P477" s="25">
        <v>109.7908</v>
      </c>
      <c r="Q477" s="23">
        <v>0</v>
      </c>
      <c r="R477" s="23">
        <v>1545.0595800000001</v>
      </c>
      <c r="S477" s="13">
        <v>3.3739130400000001E-4</v>
      </c>
      <c r="T477" s="13">
        <f t="shared" si="18"/>
        <v>7.0120740606039746E-4</v>
      </c>
      <c r="U477" s="64">
        <f>+R477/'סכום נכסי הקרן'!$C$42</f>
        <v>2.0596016685109629E-4</v>
      </c>
    </row>
    <row r="478" spans="2:21" ht="13.5" thickBot="1" x14ac:dyDescent="0.25">
      <c r="B478" s="60" t="s">
        <v>1226</v>
      </c>
      <c r="C478" s="14" t="s">
        <v>1227</v>
      </c>
      <c r="D478" s="14" t="s">
        <v>1141</v>
      </c>
      <c r="E478" s="14" t="s">
        <v>1068</v>
      </c>
      <c r="F478" s="56" t="s">
        <v>2562</v>
      </c>
      <c r="G478" s="14" t="s">
        <v>1131</v>
      </c>
      <c r="H478" s="14" t="s">
        <v>1216</v>
      </c>
      <c r="I478" s="14" t="s">
        <v>208</v>
      </c>
      <c r="J478" s="56" t="s">
        <v>2562</v>
      </c>
      <c r="K478" s="23">
        <v>2.472</v>
      </c>
      <c r="L478" s="14" t="s">
        <v>51</v>
      </c>
      <c r="M478" s="13">
        <v>2.9499999999999998E-2</v>
      </c>
      <c r="N478" s="13">
        <v>0.1108</v>
      </c>
      <c r="O478" s="23">
        <v>3720000</v>
      </c>
      <c r="P478" s="25">
        <v>83.880499999999998</v>
      </c>
      <c r="Q478" s="23">
        <v>0</v>
      </c>
      <c r="R478" s="23">
        <v>12517.614509999999</v>
      </c>
      <c r="S478" s="13">
        <v>9.2999999999999992E-3</v>
      </c>
      <c r="T478" s="13">
        <f t="shared" si="18"/>
        <v>5.6809744518855976E-3</v>
      </c>
      <c r="U478" s="64">
        <f>+R478/'סכום נכסי הקרן'!$C$42</f>
        <v>1.6686281917085057E-3</v>
      </c>
    </row>
    <row r="479" spans="2:21" ht="13.5" thickBot="1" x14ac:dyDescent="0.25">
      <c r="B479" s="60" t="s">
        <v>1228</v>
      </c>
      <c r="C479" s="14" t="s">
        <v>1229</v>
      </c>
      <c r="D479" s="14" t="s">
        <v>206</v>
      </c>
      <c r="E479" s="14" t="s">
        <v>1068</v>
      </c>
      <c r="F479" s="56" t="s">
        <v>2562</v>
      </c>
      <c r="G479" s="14" t="s">
        <v>1131</v>
      </c>
      <c r="H479" s="14" t="s">
        <v>1216</v>
      </c>
      <c r="I479" s="14" t="s">
        <v>208</v>
      </c>
      <c r="J479" s="56" t="s">
        <v>2562</v>
      </c>
      <c r="K479" s="23">
        <v>1.204</v>
      </c>
      <c r="L479" s="14" t="s">
        <v>51</v>
      </c>
      <c r="M479" s="13">
        <v>0.03</v>
      </c>
      <c r="N479" s="13">
        <v>0.10992</v>
      </c>
      <c r="O479" s="23">
        <v>4248000</v>
      </c>
      <c r="P479" s="25">
        <v>93.480099999999993</v>
      </c>
      <c r="Q479" s="23">
        <v>0</v>
      </c>
      <c r="R479" s="23">
        <v>15930.202590000001</v>
      </c>
      <c r="S479" s="13">
        <v>7.7236363629999997E-3</v>
      </c>
      <c r="T479" s="13">
        <f t="shared" si="18"/>
        <v>7.2297380507168052E-3</v>
      </c>
      <c r="U479" s="64">
        <f>+R479/'סכום נכסי הקרן'!$C$42</f>
        <v>2.123534409856328E-3</v>
      </c>
    </row>
    <row r="480" spans="2:21" ht="13.5" thickBot="1" x14ac:dyDescent="0.25">
      <c r="B480" s="60" t="s">
        <v>1230</v>
      </c>
      <c r="C480" s="14" t="s">
        <v>1231</v>
      </c>
      <c r="D480" s="14" t="s">
        <v>206</v>
      </c>
      <c r="E480" s="14" t="s">
        <v>1068</v>
      </c>
      <c r="F480" s="56" t="s">
        <v>2562</v>
      </c>
      <c r="G480" s="14" t="s">
        <v>1069</v>
      </c>
      <c r="H480" s="14" t="s">
        <v>1219</v>
      </c>
      <c r="I480" s="14" t="s">
        <v>202</v>
      </c>
      <c r="J480" s="56" t="s">
        <v>2562</v>
      </c>
      <c r="K480" s="23">
        <v>4.1310000000000002</v>
      </c>
      <c r="L480" s="14" t="s">
        <v>50</v>
      </c>
      <c r="M480" s="13">
        <v>7.4999999999999997E-2</v>
      </c>
      <c r="N480" s="13">
        <v>7.5230000000000005E-2</v>
      </c>
      <c r="O480" s="23">
        <v>1040000</v>
      </c>
      <c r="P480" s="25">
        <v>101.13420000000001</v>
      </c>
      <c r="Q480" s="23">
        <v>0</v>
      </c>
      <c r="R480" s="23">
        <v>3814.8629299999998</v>
      </c>
      <c r="S480" s="13">
        <v>1.0399999999999999E-3</v>
      </c>
      <c r="T480" s="13">
        <f t="shared" si="18"/>
        <v>1.7313313831051533E-3</v>
      </c>
      <c r="U480" s="64">
        <f>+R480/'סכום נכסי הקרן'!$C$42</f>
        <v>5.0853042545897283E-4</v>
      </c>
    </row>
    <row r="481" spans="2:21" ht="13.5" thickBot="1" x14ac:dyDescent="0.25">
      <c r="B481" s="60" t="s">
        <v>1232</v>
      </c>
      <c r="C481" s="14" t="s">
        <v>1233</v>
      </c>
      <c r="D481" s="14" t="s">
        <v>206</v>
      </c>
      <c r="E481" s="14" t="s">
        <v>1068</v>
      </c>
      <c r="F481" s="56" t="s">
        <v>2562</v>
      </c>
      <c r="G481" s="14" t="s">
        <v>1158</v>
      </c>
      <c r="H481" s="14" t="s">
        <v>1216</v>
      </c>
      <c r="I481" s="14" t="s">
        <v>208</v>
      </c>
      <c r="J481" s="56" t="s">
        <v>2562</v>
      </c>
      <c r="K481" s="23">
        <v>6.2889999999999997</v>
      </c>
      <c r="L481" s="14" t="s">
        <v>50</v>
      </c>
      <c r="M481" s="13">
        <v>5.8999999999999997E-2</v>
      </c>
      <c r="N481" s="13">
        <v>7.5160000000000005E-2</v>
      </c>
      <c r="O481" s="23">
        <v>770000</v>
      </c>
      <c r="P481" s="25">
        <v>91.381799999999998</v>
      </c>
      <c r="Q481" s="23">
        <v>0</v>
      </c>
      <c r="R481" s="23">
        <v>2552.1017700000002</v>
      </c>
      <c r="S481" s="13">
        <v>2.5666666659999999E-3</v>
      </c>
      <c r="T481" s="13">
        <f t="shared" si="18"/>
        <v>1.1582418473104119E-3</v>
      </c>
      <c r="U481" s="64">
        <f>+R481/'סכום נכסי הקרן'!$C$42</f>
        <v>3.4020131856027076E-4</v>
      </c>
    </row>
    <row r="482" spans="2:21" ht="13.5" thickBot="1" x14ac:dyDescent="0.25">
      <c r="B482" s="60" t="s">
        <v>1234</v>
      </c>
      <c r="C482" s="14" t="s">
        <v>1235</v>
      </c>
      <c r="D482" s="14" t="s">
        <v>206</v>
      </c>
      <c r="E482" s="14" t="s">
        <v>1068</v>
      </c>
      <c r="F482" s="56" t="s">
        <v>2562</v>
      </c>
      <c r="G482" s="14" t="s">
        <v>1131</v>
      </c>
      <c r="H482" s="14" t="s">
        <v>1219</v>
      </c>
      <c r="I482" s="14" t="s">
        <v>202</v>
      </c>
      <c r="J482" s="56" t="s">
        <v>2562</v>
      </c>
      <c r="K482" s="23">
        <v>1.06</v>
      </c>
      <c r="L482" s="14" t="s">
        <v>51</v>
      </c>
      <c r="M482" s="13">
        <v>0.02</v>
      </c>
      <c r="N482" s="13">
        <v>7.5670000000000001E-2</v>
      </c>
      <c r="O482" s="23">
        <v>4515000</v>
      </c>
      <c r="P482" s="25">
        <v>95.201999999999998</v>
      </c>
      <c r="Q482" s="23">
        <v>0</v>
      </c>
      <c r="R482" s="23">
        <v>17243.3423</v>
      </c>
      <c r="S482" s="13">
        <v>1.5049999999999999E-2</v>
      </c>
      <c r="T482" s="13">
        <f t="shared" si="18"/>
        <v>7.8256913082889179E-3</v>
      </c>
      <c r="U482" s="64">
        <f>+R482/'סכום נכסי הקרן'!$C$42</f>
        <v>2.2985790989228819E-3</v>
      </c>
    </row>
    <row r="483" spans="2:21" ht="13.5" thickBot="1" x14ac:dyDescent="0.25">
      <c r="B483" s="60" t="s">
        <v>1236</v>
      </c>
      <c r="C483" s="14" t="s">
        <v>1237</v>
      </c>
      <c r="D483" s="14" t="s">
        <v>206</v>
      </c>
      <c r="E483" s="14" t="s">
        <v>1068</v>
      </c>
      <c r="F483" s="56" t="s">
        <v>2562</v>
      </c>
      <c r="G483" s="14" t="s">
        <v>1069</v>
      </c>
      <c r="H483" s="14" t="s">
        <v>1219</v>
      </c>
      <c r="I483" s="14" t="s">
        <v>202</v>
      </c>
      <c r="J483" s="56" t="s">
        <v>2562</v>
      </c>
      <c r="K483" s="23">
        <v>3.9430000000000001</v>
      </c>
      <c r="L483" s="14" t="s">
        <v>50</v>
      </c>
      <c r="M483" s="13">
        <v>7.6249999999999998E-2</v>
      </c>
      <c r="N483" s="13">
        <v>7.6789999999999997E-2</v>
      </c>
      <c r="O483" s="23">
        <v>200000</v>
      </c>
      <c r="P483" s="25">
        <v>99.740099999999998</v>
      </c>
      <c r="Q483" s="23">
        <v>0</v>
      </c>
      <c r="R483" s="23">
        <v>723.51468999999997</v>
      </c>
      <c r="S483" s="13">
        <v>4.0000000000000002E-4</v>
      </c>
      <c r="T483" s="13">
        <f t="shared" si="18"/>
        <v>3.2835876725316481E-4</v>
      </c>
      <c r="U483" s="64">
        <f>+R483/'סכום נכסי הקרן'!$C$42</f>
        <v>9.6446252429708366E-5</v>
      </c>
    </row>
    <row r="484" spans="2:21" ht="13.5" thickBot="1" x14ac:dyDescent="0.25">
      <c r="B484" s="60" t="s">
        <v>1238</v>
      </c>
      <c r="C484" s="14" t="s">
        <v>1239</v>
      </c>
      <c r="D484" s="14" t="s">
        <v>206</v>
      </c>
      <c r="E484" s="14" t="s">
        <v>1068</v>
      </c>
      <c r="F484" s="56" t="s">
        <v>2562</v>
      </c>
      <c r="G484" s="14" t="s">
        <v>1069</v>
      </c>
      <c r="H484" s="14" t="s">
        <v>1087</v>
      </c>
      <c r="I484" s="14" t="s">
        <v>208</v>
      </c>
      <c r="J484" s="56" t="s">
        <v>2562</v>
      </c>
      <c r="K484" s="23">
        <v>3.944</v>
      </c>
      <c r="L484" s="14" t="s">
        <v>52</v>
      </c>
      <c r="M484" s="13">
        <v>8.5000000000000006E-2</v>
      </c>
      <c r="N484" s="13">
        <v>8.4709999999999994E-2</v>
      </c>
      <c r="O484" s="23">
        <v>200000</v>
      </c>
      <c r="P484" s="25">
        <v>101.3475</v>
      </c>
      <c r="Q484" s="23">
        <v>0</v>
      </c>
      <c r="R484" s="23">
        <v>936.63333</v>
      </c>
      <c r="S484" s="13">
        <v>2.6666666599999998E-4</v>
      </c>
      <c r="T484" s="13">
        <f t="shared" si="18"/>
        <v>4.2508019513332436E-4</v>
      </c>
      <c r="U484" s="64">
        <f>+R484/'סכום נכסי הקרן'!$C$42</f>
        <v>1.2485548092915479E-4</v>
      </c>
    </row>
    <row r="485" spans="2:21" ht="13.5" thickBot="1" x14ac:dyDescent="0.25">
      <c r="B485" s="60" t="s">
        <v>1240</v>
      </c>
      <c r="C485" s="14" t="s">
        <v>1241</v>
      </c>
      <c r="D485" s="14" t="s">
        <v>206</v>
      </c>
      <c r="E485" s="14" t="s">
        <v>1068</v>
      </c>
      <c r="F485" s="56" t="s">
        <v>2562</v>
      </c>
      <c r="G485" s="14" t="s">
        <v>1131</v>
      </c>
      <c r="H485" s="14" t="s">
        <v>1242</v>
      </c>
      <c r="I485" s="14" t="s">
        <v>202</v>
      </c>
      <c r="J485" s="56" t="s">
        <v>2562</v>
      </c>
      <c r="K485" s="23">
        <v>3.496</v>
      </c>
      <c r="L485" s="14" t="s">
        <v>51</v>
      </c>
      <c r="M485" s="13">
        <v>2.6249999999999999E-2</v>
      </c>
      <c r="N485" s="13">
        <v>0.10044</v>
      </c>
      <c r="O485" s="23">
        <v>1950000</v>
      </c>
      <c r="P485" s="25">
        <v>78.943700000000007</v>
      </c>
      <c r="Q485" s="23">
        <v>0</v>
      </c>
      <c r="R485" s="23">
        <v>6175.4656599999998</v>
      </c>
      <c r="S485" s="13">
        <v>6.4999999999999997E-3</v>
      </c>
      <c r="T485" s="13">
        <f t="shared" si="18"/>
        <v>2.8026636077449259E-3</v>
      </c>
      <c r="U485" s="64">
        <f>+R485/'סכום נכסי הקרן'!$C$42</f>
        <v>8.2320446032043326E-4</v>
      </c>
    </row>
    <row r="486" spans="2:21" ht="13.5" thickBot="1" x14ac:dyDescent="0.25">
      <c r="B486" s="60" t="s">
        <v>1243</v>
      </c>
      <c r="C486" s="14" t="s">
        <v>1244</v>
      </c>
      <c r="D486" s="14" t="s">
        <v>206</v>
      </c>
      <c r="E486" s="14" t="s">
        <v>1068</v>
      </c>
      <c r="F486" s="56" t="s">
        <v>2562</v>
      </c>
      <c r="G486" s="14" t="s">
        <v>1131</v>
      </c>
      <c r="H486" s="14" t="s">
        <v>1242</v>
      </c>
      <c r="I486" s="14" t="s">
        <v>202</v>
      </c>
      <c r="J486" s="56" t="s">
        <v>2562</v>
      </c>
      <c r="K486" s="23">
        <v>1.6459999999999999</v>
      </c>
      <c r="L486" s="14" t="s">
        <v>51</v>
      </c>
      <c r="M486" s="13">
        <v>0.03</v>
      </c>
      <c r="N486" s="13">
        <v>9.8790000000000003E-2</v>
      </c>
      <c r="O486" s="23">
        <v>777150</v>
      </c>
      <c r="P486" s="25">
        <v>92.901799999999994</v>
      </c>
      <c r="Q486" s="23">
        <v>0</v>
      </c>
      <c r="R486" s="23">
        <v>2896.3204000000001</v>
      </c>
      <c r="S486" s="13">
        <v>1.5543E-3</v>
      </c>
      <c r="T486" s="13">
        <f t="shared" si="18"/>
        <v>1.3144614881477987E-3</v>
      </c>
      <c r="U486" s="64">
        <f>+R486/'סכום נכסי הקרן'!$C$42</f>
        <v>3.8608649178320612E-4</v>
      </c>
    </row>
    <row r="487" spans="2:21" ht="13.5" thickBot="1" x14ac:dyDescent="0.25">
      <c r="B487" s="60" t="s">
        <v>1245</v>
      </c>
      <c r="C487" s="14" t="s">
        <v>1246</v>
      </c>
      <c r="D487" s="14" t="s">
        <v>211</v>
      </c>
      <c r="E487" s="14" t="s">
        <v>1068</v>
      </c>
      <c r="F487" s="56" t="s">
        <v>2562</v>
      </c>
      <c r="G487" s="14" t="s">
        <v>1086</v>
      </c>
      <c r="H487" s="14" t="s">
        <v>1247</v>
      </c>
      <c r="I487" s="14" t="s">
        <v>208</v>
      </c>
      <c r="J487" s="56" t="s">
        <v>2562</v>
      </c>
      <c r="K487" s="23">
        <v>2.9929999999999999</v>
      </c>
      <c r="L487" s="14" t="s">
        <v>50</v>
      </c>
      <c r="M487" s="13">
        <v>6.5000000000000002E-2</v>
      </c>
      <c r="N487" s="13">
        <v>9.7059999999999994E-2</v>
      </c>
      <c r="O487" s="23">
        <v>8622000</v>
      </c>
      <c r="P487" s="25">
        <v>92.1905</v>
      </c>
      <c r="Q487" s="23">
        <v>0</v>
      </c>
      <c r="R487" s="23">
        <v>28829.807629999999</v>
      </c>
      <c r="S487" s="13">
        <v>1.916E-2</v>
      </c>
      <c r="T487" s="13">
        <f t="shared" si="18"/>
        <v>1.308407448303874E-2</v>
      </c>
      <c r="U487" s="64">
        <f>+R487/'סכום נכסי הקרן'!$C$42</f>
        <v>3.8430828601184481E-3</v>
      </c>
    </row>
    <row r="488" spans="2:21" ht="13.5" thickBot="1" x14ac:dyDescent="0.25">
      <c r="B488" s="60" t="s">
        <v>1248</v>
      </c>
      <c r="C488" s="14" t="s">
        <v>1249</v>
      </c>
      <c r="D488" s="14" t="s">
        <v>206</v>
      </c>
      <c r="E488" s="14" t="s">
        <v>1068</v>
      </c>
      <c r="F488" s="56" t="s">
        <v>2562</v>
      </c>
      <c r="G488" s="14" t="s">
        <v>1086</v>
      </c>
      <c r="H488" s="14" t="s">
        <v>1247</v>
      </c>
      <c r="I488" s="14" t="s">
        <v>208</v>
      </c>
      <c r="J488" s="56" t="s">
        <v>2562</v>
      </c>
      <c r="K488" s="23">
        <v>1.6830000000000001</v>
      </c>
      <c r="L488" s="14" t="s">
        <v>50</v>
      </c>
      <c r="M488" s="13">
        <v>8.2500000000000004E-2</v>
      </c>
      <c r="N488" s="13">
        <v>7.5609999999999997E-2</v>
      </c>
      <c r="O488" s="23">
        <v>2598929.83</v>
      </c>
      <c r="P488" s="25">
        <v>102.43429999999999</v>
      </c>
      <c r="Q488" s="23">
        <v>0</v>
      </c>
      <c r="R488" s="23">
        <v>9655.7833599999994</v>
      </c>
      <c r="S488" s="13">
        <v>7.9967071690000002E-3</v>
      </c>
      <c r="T488" s="13">
        <f t="shared" si="18"/>
        <v>4.3821655106314724E-3</v>
      </c>
      <c r="U488" s="64">
        <f>+R488/'סכום נכסי הקרן'!$C$42</f>
        <v>1.2871392000971503E-3</v>
      </c>
    </row>
    <row r="489" spans="2:21" x14ac:dyDescent="0.2">
      <c r="B489" s="74" t="s">
        <v>1250</v>
      </c>
      <c r="C489" s="75" t="s">
        <v>1251</v>
      </c>
      <c r="D489" s="75" t="s">
        <v>206</v>
      </c>
      <c r="E489" s="75" t="s">
        <v>1068</v>
      </c>
      <c r="F489" s="71" t="s">
        <v>2562</v>
      </c>
      <c r="G489" s="75" t="s">
        <v>1086</v>
      </c>
      <c r="H489" s="75" t="s">
        <v>1252</v>
      </c>
      <c r="I489" s="75" t="s">
        <v>202</v>
      </c>
      <c r="J489" s="71" t="s">
        <v>2562</v>
      </c>
      <c r="K489" s="76">
        <v>2.226</v>
      </c>
      <c r="L489" s="75" t="s">
        <v>50</v>
      </c>
      <c r="M489" s="77">
        <v>0.09</v>
      </c>
      <c r="N489" s="77">
        <v>9.5560000000000006E-2</v>
      </c>
      <c r="O489" s="76">
        <v>7366477</v>
      </c>
      <c r="P489" s="84">
        <v>102.96899999999999</v>
      </c>
      <c r="Q489" s="76">
        <v>0</v>
      </c>
      <c r="R489" s="76">
        <v>27511.4758</v>
      </c>
      <c r="S489" s="77">
        <v>1.17863632E-2</v>
      </c>
      <c r="T489" s="77">
        <f t="shared" si="18"/>
        <v>1.2485764841904282E-2</v>
      </c>
      <c r="U489" s="78">
        <f>+R489/'סכום נכסי הקרן'!$C$42</f>
        <v>3.6673460489387065E-3</v>
      </c>
    </row>
    <row r="490" spans="2:21" ht="12.75" hidden="1" customHeight="1" x14ac:dyDescent="0.2"/>
    <row r="491" spans="2:21" ht="12.75" hidden="1" customHeight="1" x14ac:dyDescent="0.2"/>
    <row r="492" spans="2:21" ht="12.75" hidden="1" customHeight="1" x14ac:dyDescent="0.2"/>
    <row r="493" spans="2:21" ht="12.75" hidden="1" customHeight="1" x14ac:dyDescent="0.2"/>
    <row r="494" spans="2:21" ht="12.75" hidden="1" customHeight="1" x14ac:dyDescent="0.2"/>
    <row r="495" spans="2:21" ht="12.75" hidden="1" customHeight="1" x14ac:dyDescent="0.2"/>
    <row r="496" spans="2:21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2.42578125" bestFit="1" customWidth="1"/>
    <col min="11" max="11" width="22.5703125" bestFit="1" customWidth="1"/>
    <col min="12" max="12" width="1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12534</v>
      </c>
    </row>
    <row r="5" spans="2:15" ht="12.75" customHeight="1" x14ac:dyDescent="0.2"/>
    <row r="6" spans="2:15" ht="12.75" customHeight="1" thickBot="1" x14ac:dyDescent="0.25">
      <c r="B6" s="65" t="s">
        <v>1253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</row>
    <row r="7" spans="2:15" ht="12.75" customHeight="1" thickBot="1" x14ac:dyDescent="0.25">
      <c r="B7" s="73" t="s">
        <v>1254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</row>
    <row r="8" spans="2:15" ht="12.75" customHeight="1" x14ac:dyDescent="0.2">
      <c r="B8" s="58" t="s">
        <v>71</v>
      </c>
      <c r="C8" s="4" t="s">
        <v>72</v>
      </c>
      <c r="D8" s="4" t="s">
        <v>136</v>
      </c>
      <c r="E8" s="4" t="s">
        <v>223</v>
      </c>
      <c r="F8" s="4" t="s">
        <v>73</v>
      </c>
      <c r="G8" s="4" t="s">
        <v>224</v>
      </c>
      <c r="H8" s="4" t="s">
        <v>76</v>
      </c>
      <c r="I8" s="4" t="s">
        <v>139</v>
      </c>
      <c r="J8" s="4" t="s">
        <v>140</v>
      </c>
      <c r="K8" s="4" t="s">
        <v>1255</v>
      </c>
      <c r="L8" s="4" t="s">
        <v>79</v>
      </c>
      <c r="M8" s="4" t="s">
        <v>142</v>
      </c>
      <c r="N8" s="4" t="s">
        <v>80</v>
      </c>
      <c r="O8" s="61" t="s">
        <v>226</v>
      </c>
    </row>
    <row r="9" spans="2:15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6" t="s">
        <v>146</v>
      </c>
      <c r="J9" s="6" t="s">
        <v>147</v>
      </c>
      <c r="K9" s="6" t="s">
        <v>11</v>
      </c>
      <c r="L9" s="6" t="s">
        <v>11</v>
      </c>
      <c r="M9" s="6" t="s">
        <v>12</v>
      </c>
      <c r="N9" s="6" t="s">
        <v>12</v>
      </c>
      <c r="O9" s="62" t="s">
        <v>12</v>
      </c>
    </row>
    <row r="10" spans="2:15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2" t="s">
        <v>150</v>
      </c>
    </row>
    <row r="11" spans="2:15" ht="12.75" customHeight="1" x14ac:dyDescent="0.2">
      <c r="B11" s="59" t="s">
        <v>1256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56" t="s">
        <v>2562</v>
      </c>
      <c r="K11" s="56" t="s">
        <v>2562</v>
      </c>
      <c r="L11" s="22">
        <v>594587.34467999998</v>
      </c>
      <c r="M11" s="56" t="s">
        <v>2562</v>
      </c>
      <c r="N11" s="20">
        <v>1</v>
      </c>
      <c r="O11" s="63">
        <v>7.9245298909999998E-2</v>
      </c>
    </row>
    <row r="12" spans="2:15" ht="12.75" customHeight="1" x14ac:dyDescent="0.2">
      <c r="B12" s="59" t="s">
        <v>1257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56" t="s">
        <v>2562</v>
      </c>
      <c r="L12" s="22">
        <v>552674.30605000001</v>
      </c>
      <c r="M12" s="56" t="s">
        <v>2562</v>
      </c>
      <c r="N12" s="20">
        <v>0.92950903007700003</v>
      </c>
      <c r="O12" s="63">
        <v>7.3659220927999994E-2</v>
      </c>
    </row>
    <row r="13" spans="2:15" ht="12.75" customHeight="1" x14ac:dyDescent="0.2">
      <c r="B13" s="59" t="s">
        <v>1258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22">
        <v>301649.03233999998</v>
      </c>
      <c r="M13" s="56" t="s">
        <v>2562</v>
      </c>
      <c r="N13" s="20">
        <v>0.50732501294999999</v>
      </c>
      <c r="O13" s="63">
        <v>4.0203122296000003E-2</v>
      </c>
    </row>
    <row r="14" spans="2:15" ht="12.75" customHeight="1" x14ac:dyDescent="0.2">
      <c r="B14" s="60" t="s">
        <v>1259</v>
      </c>
      <c r="C14" s="14" t="s">
        <v>1260</v>
      </c>
      <c r="D14" s="14" t="s">
        <v>160</v>
      </c>
      <c r="E14" s="14" t="s">
        <v>235</v>
      </c>
      <c r="F14" s="21">
        <v>1682</v>
      </c>
      <c r="G14" s="14" t="s">
        <v>310</v>
      </c>
      <c r="H14" s="14" t="s">
        <v>49</v>
      </c>
      <c r="I14" s="23">
        <v>131084</v>
      </c>
      <c r="J14" s="26">
        <v>2400</v>
      </c>
      <c r="K14" s="23">
        <v>0</v>
      </c>
      <c r="L14" s="23">
        <v>3146.0160000000001</v>
      </c>
      <c r="M14" s="13">
        <v>5.8405501500000004E-4</v>
      </c>
      <c r="N14" s="13">
        <v>5.291091423E-3</v>
      </c>
      <c r="O14" s="64">
        <v>4.1929412100000002E-4</v>
      </c>
    </row>
    <row r="15" spans="2:15" ht="12.75" customHeight="1" x14ac:dyDescent="0.2">
      <c r="B15" s="60" t="s">
        <v>1261</v>
      </c>
      <c r="C15" s="14" t="s">
        <v>1262</v>
      </c>
      <c r="D15" s="14" t="s">
        <v>160</v>
      </c>
      <c r="E15" s="14" t="s">
        <v>235</v>
      </c>
      <c r="F15" s="21">
        <v>720</v>
      </c>
      <c r="G15" s="14" t="s">
        <v>635</v>
      </c>
      <c r="H15" s="14" t="s">
        <v>49</v>
      </c>
      <c r="I15" s="23">
        <v>27900</v>
      </c>
      <c r="J15" s="26">
        <v>7120</v>
      </c>
      <c r="K15" s="23">
        <v>0</v>
      </c>
      <c r="L15" s="23">
        <v>1986.48</v>
      </c>
      <c r="M15" s="13">
        <v>2.36725181E-4</v>
      </c>
      <c r="N15" s="13">
        <v>3.3409389180000001E-3</v>
      </c>
      <c r="O15" s="64">
        <v>2.6475370300000001E-4</v>
      </c>
    </row>
    <row r="16" spans="2:15" ht="12.75" customHeight="1" x14ac:dyDescent="0.2">
      <c r="B16" s="60" t="s">
        <v>1263</v>
      </c>
      <c r="C16" s="14" t="s">
        <v>1264</v>
      </c>
      <c r="D16" s="14" t="s">
        <v>160</v>
      </c>
      <c r="E16" s="14" t="s">
        <v>235</v>
      </c>
      <c r="F16" s="21">
        <v>1581</v>
      </c>
      <c r="G16" s="14" t="s">
        <v>635</v>
      </c>
      <c r="H16" s="14" t="s">
        <v>49</v>
      </c>
      <c r="I16" s="23">
        <v>413450</v>
      </c>
      <c r="J16" s="26">
        <v>1336</v>
      </c>
      <c r="K16" s="23">
        <v>0</v>
      </c>
      <c r="L16" s="23">
        <v>5523.692</v>
      </c>
      <c r="M16" s="13">
        <v>7.5462277399999998E-4</v>
      </c>
      <c r="N16" s="13">
        <v>9.2899589089999995E-3</v>
      </c>
      <c r="O16" s="64">
        <v>7.3618556999999999E-4</v>
      </c>
    </row>
    <row r="17" spans="2:15" ht="12.75" customHeight="1" x14ac:dyDescent="0.2">
      <c r="B17" s="60" t="s">
        <v>1265</v>
      </c>
      <c r="C17" s="14" t="s">
        <v>1266</v>
      </c>
      <c r="D17" s="14" t="s">
        <v>160</v>
      </c>
      <c r="E17" s="14" t="s">
        <v>235</v>
      </c>
      <c r="F17" s="21">
        <v>767</v>
      </c>
      <c r="G17" s="14" t="s">
        <v>373</v>
      </c>
      <c r="H17" s="14" t="s">
        <v>49</v>
      </c>
      <c r="I17" s="23">
        <v>363942</v>
      </c>
      <c r="J17" s="26">
        <v>3807</v>
      </c>
      <c r="K17" s="23">
        <v>0</v>
      </c>
      <c r="L17" s="23">
        <v>13855.271940000001</v>
      </c>
      <c r="M17" s="13">
        <v>1.4379699240000001E-3</v>
      </c>
      <c r="N17" s="13">
        <v>2.3302332387999999E-2</v>
      </c>
      <c r="O17" s="64">
        <v>1.846600295E-3</v>
      </c>
    </row>
    <row r="18" spans="2:15" ht="12.75" customHeight="1" x14ac:dyDescent="0.2">
      <c r="B18" s="60" t="s">
        <v>1267</v>
      </c>
      <c r="C18" s="14" t="s">
        <v>1268</v>
      </c>
      <c r="D18" s="14" t="s">
        <v>160</v>
      </c>
      <c r="E18" s="14" t="s">
        <v>235</v>
      </c>
      <c r="F18" s="21">
        <v>585</v>
      </c>
      <c r="G18" s="14" t="s">
        <v>373</v>
      </c>
      <c r="H18" s="14" t="s">
        <v>49</v>
      </c>
      <c r="I18" s="23">
        <v>133439</v>
      </c>
      <c r="J18" s="26">
        <v>2893</v>
      </c>
      <c r="K18" s="23">
        <v>0</v>
      </c>
      <c r="L18" s="23">
        <v>3860.3902699999999</v>
      </c>
      <c r="M18" s="13">
        <v>6.3932512899999997E-4</v>
      </c>
      <c r="N18" s="13">
        <v>6.4925537079999996E-3</v>
      </c>
      <c r="O18" s="64">
        <v>5.1450435900000002E-4</v>
      </c>
    </row>
    <row r="19" spans="2:15" ht="12.75" customHeight="1" x14ac:dyDescent="0.2">
      <c r="B19" s="60" t="s">
        <v>1269</v>
      </c>
      <c r="C19" s="14" t="s">
        <v>1270</v>
      </c>
      <c r="D19" s="14" t="s">
        <v>160</v>
      </c>
      <c r="E19" s="14" t="s">
        <v>235</v>
      </c>
      <c r="F19" s="21">
        <v>1040</v>
      </c>
      <c r="G19" s="14" t="s">
        <v>691</v>
      </c>
      <c r="H19" s="14" t="s">
        <v>49</v>
      </c>
      <c r="I19" s="23">
        <v>6735</v>
      </c>
      <c r="J19" s="26">
        <v>77500</v>
      </c>
      <c r="K19" s="23">
        <v>12.21392</v>
      </c>
      <c r="L19" s="23">
        <v>5231.8389200000001</v>
      </c>
      <c r="M19" s="13">
        <v>1.5150543700000001E-4</v>
      </c>
      <c r="N19" s="13">
        <v>8.7991091070000003E-3</v>
      </c>
      <c r="O19" s="64">
        <v>6.9728803099999999E-4</v>
      </c>
    </row>
    <row r="20" spans="2:15" ht="12.75" customHeight="1" x14ac:dyDescent="0.2">
      <c r="B20" s="60" t="s">
        <v>1271</v>
      </c>
      <c r="C20" s="14" t="s">
        <v>1272</v>
      </c>
      <c r="D20" s="14" t="s">
        <v>160</v>
      </c>
      <c r="E20" s="14" t="s">
        <v>235</v>
      </c>
      <c r="F20" s="21">
        <v>1068</v>
      </c>
      <c r="G20" s="14" t="s">
        <v>497</v>
      </c>
      <c r="H20" s="14" t="s">
        <v>49</v>
      </c>
      <c r="I20" s="23">
        <v>118400.4</v>
      </c>
      <c r="J20" s="26">
        <v>1027</v>
      </c>
      <c r="K20" s="23">
        <v>0</v>
      </c>
      <c r="L20" s="23">
        <v>1215.9721099999999</v>
      </c>
      <c r="M20" s="13">
        <v>2.1648019200000001E-4</v>
      </c>
      <c r="N20" s="13">
        <v>2.0450689379999999E-3</v>
      </c>
      <c r="O20" s="64">
        <v>1.6206209899999999E-4</v>
      </c>
    </row>
    <row r="21" spans="2:15" ht="12.75" customHeight="1" x14ac:dyDescent="0.2">
      <c r="B21" s="60" t="s">
        <v>1271</v>
      </c>
      <c r="C21" s="14" t="s">
        <v>1273</v>
      </c>
      <c r="D21" s="14" t="s">
        <v>160</v>
      </c>
      <c r="E21" s="14" t="s">
        <v>235</v>
      </c>
      <c r="F21" s="21">
        <v>1068</v>
      </c>
      <c r="G21" s="14" t="s">
        <v>497</v>
      </c>
      <c r="H21" s="14" t="s">
        <v>49</v>
      </c>
      <c r="I21" s="23">
        <v>500000</v>
      </c>
      <c r="J21" s="25">
        <v>1011.287</v>
      </c>
      <c r="K21" s="23">
        <v>0</v>
      </c>
      <c r="L21" s="23">
        <v>5056.4350000000004</v>
      </c>
      <c r="M21" s="13">
        <v>9.1418691400000003E-4</v>
      </c>
      <c r="N21" s="13">
        <v>8.5041080090000002E-3</v>
      </c>
      <c r="O21" s="64">
        <v>6.7391058099999996E-4</v>
      </c>
    </row>
    <row r="22" spans="2:15" ht="12.75" customHeight="1" x14ac:dyDescent="0.2">
      <c r="B22" s="60" t="s">
        <v>1274</v>
      </c>
      <c r="C22" s="14" t="s">
        <v>1275</v>
      </c>
      <c r="D22" s="14" t="s">
        <v>160</v>
      </c>
      <c r="E22" s="14" t="s">
        <v>235</v>
      </c>
      <c r="F22" s="21">
        <v>662</v>
      </c>
      <c r="G22" s="14" t="s">
        <v>252</v>
      </c>
      <c r="H22" s="14" t="s">
        <v>49</v>
      </c>
      <c r="I22" s="23">
        <v>1642332</v>
      </c>
      <c r="J22" s="26">
        <v>3290</v>
      </c>
      <c r="K22" s="23">
        <v>0</v>
      </c>
      <c r="L22" s="23">
        <v>54032.722800000003</v>
      </c>
      <c r="M22" s="13">
        <v>1.2281255209999999E-3</v>
      </c>
      <c r="N22" s="13">
        <v>9.0874323652000003E-2</v>
      </c>
      <c r="O22" s="64">
        <v>7.2013629410000004E-3</v>
      </c>
    </row>
    <row r="23" spans="2:15" ht="12.75" customHeight="1" x14ac:dyDescent="0.2">
      <c r="B23" s="60" t="s">
        <v>1276</v>
      </c>
      <c r="C23" s="14" t="s">
        <v>1277</v>
      </c>
      <c r="D23" s="14" t="s">
        <v>160</v>
      </c>
      <c r="E23" s="14" t="s">
        <v>235</v>
      </c>
      <c r="F23" s="21">
        <v>691</v>
      </c>
      <c r="G23" s="14" t="s">
        <v>252</v>
      </c>
      <c r="H23" s="14" t="s">
        <v>49</v>
      </c>
      <c r="I23" s="23">
        <v>1236698</v>
      </c>
      <c r="J23" s="26">
        <v>1835</v>
      </c>
      <c r="K23" s="23">
        <v>0</v>
      </c>
      <c r="L23" s="23">
        <v>22693.408299999999</v>
      </c>
      <c r="M23" s="13">
        <v>9.9974673300000003E-4</v>
      </c>
      <c r="N23" s="13">
        <v>3.8166652053000003E-2</v>
      </c>
      <c r="O23" s="64">
        <v>3.02452775E-3</v>
      </c>
    </row>
    <row r="24" spans="2:15" ht="12.75" customHeight="1" x14ac:dyDescent="0.2">
      <c r="B24" s="60" t="s">
        <v>1278</v>
      </c>
      <c r="C24" s="14" t="s">
        <v>1279</v>
      </c>
      <c r="D24" s="14" t="s">
        <v>160</v>
      </c>
      <c r="E24" s="14" t="s">
        <v>235</v>
      </c>
      <c r="F24" s="21">
        <v>593</v>
      </c>
      <c r="G24" s="14" t="s">
        <v>252</v>
      </c>
      <c r="H24" s="14" t="s">
        <v>49</v>
      </c>
      <c r="I24" s="23">
        <v>72320</v>
      </c>
      <c r="J24" s="26">
        <v>14990</v>
      </c>
      <c r="K24" s="23">
        <v>0</v>
      </c>
      <c r="L24" s="23">
        <v>10840.768</v>
      </c>
      <c r="M24" s="13">
        <v>7.2082100199999995E-4</v>
      </c>
      <c r="N24" s="13">
        <v>1.8232423035E-2</v>
      </c>
      <c r="O24" s="64">
        <v>1.444833813E-3</v>
      </c>
    </row>
    <row r="25" spans="2:15" ht="12.75" customHeight="1" x14ac:dyDescent="0.2">
      <c r="B25" s="60" t="s">
        <v>1280</v>
      </c>
      <c r="C25" s="14" t="s">
        <v>1281</v>
      </c>
      <c r="D25" s="14" t="s">
        <v>160</v>
      </c>
      <c r="E25" s="14" t="s">
        <v>235</v>
      </c>
      <c r="F25" s="21">
        <v>604</v>
      </c>
      <c r="G25" s="14" t="s">
        <v>252</v>
      </c>
      <c r="H25" s="14" t="s">
        <v>49</v>
      </c>
      <c r="I25" s="23">
        <v>1742897</v>
      </c>
      <c r="J25" s="26">
        <v>2950</v>
      </c>
      <c r="K25" s="23">
        <v>0</v>
      </c>
      <c r="L25" s="23">
        <v>51415.461499999998</v>
      </c>
      <c r="M25" s="13">
        <v>1.1444922560000001E-3</v>
      </c>
      <c r="N25" s="13">
        <v>8.6472512338999996E-2</v>
      </c>
      <c r="O25" s="64">
        <v>6.8525400869999999E-3</v>
      </c>
    </row>
    <row r="26" spans="2:15" ht="12.75" customHeight="1" x14ac:dyDescent="0.2">
      <c r="B26" s="60" t="s">
        <v>1282</v>
      </c>
      <c r="C26" s="14" t="s">
        <v>1283</v>
      </c>
      <c r="D26" s="14" t="s">
        <v>160</v>
      </c>
      <c r="E26" s="14" t="s">
        <v>235</v>
      </c>
      <c r="F26" s="21">
        <v>695</v>
      </c>
      <c r="G26" s="14" t="s">
        <v>252</v>
      </c>
      <c r="H26" s="14" t="s">
        <v>49</v>
      </c>
      <c r="I26" s="23">
        <v>121144</v>
      </c>
      <c r="J26" s="26">
        <v>14260</v>
      </c>
      <c r="K26" s="23">
        <v>0</v>
      </c>
      <c r="L26" s="23">
        <v>17275.134399999999</v>
      </c>
      <c r="M26" s="13">
        <v>4.6974419999999998E-4</v>
      </c>
      <c r="N26" s="13">
        <v>2.9053989382999999E-2</v>
      </c>
      <c r="O26" s="64">
        <v>2.302392073E-3</v>
      </c>
    </row>
    <row r="27" spans="2:15" ht="12.75" customHeight="1" x14ac:dyDescent="0.2">
      <c r="B27" s="60" t="s">
        <v>1284</v>
      </c>
      <c r="C27" s="14" t="s">
        <v>1285</v>
      </c>
      <c r="D27" s="14" t="s">
        <v>160</v>
      </c>
      <c r="E27" s="14" t="s">
        <v>235</v>
      </c>
      <c r="F27" s="21">
        <v>576</v>
      </c>
      <c r="G27" s="14" t="s">
        <v>516</v>
      </c>
      <c r="H27" s="14" t="s">
        <v>49</v>
      </c>
      <c r="I27" s="23">
        <v>1770</v>
      </c>
      <c r="J27" s="26">
        <v>91410</v>
      </c>
      <c r="K27" s="23">
        <v>0</v>
      </c>
      <c r="L27" s="23">
        <v>1617.9570000000001</v>
      </c>
      <c r="M27" s="13">
        <v>2.3129653799999999E-4</v>
      </c>
      <c r="N27" s="13">
        <v>2.7211426780000001E-3</v>
      </c>
      <c r="O27" s="64">
        <v>2.1563776400000001E-4</v>
      </c>
    </row>
    <row r="28" spans="2:15" ht="12.75" customHeight="1" x14ac:dyDescent="0.2">
      <c r="B28" s="60" t="s">
        <v>1286</v>
      </c>
      <c r="C28" s="14" t="s">
        <v>1287</v>
      </c>
      <c r="D28" s="14" t="s">
        <v>160</v>
      </c>
      <c r="E28" s="14" t="s">
        <v>235</v>
      </c>
      <c r="F28" s="21">
        <v>475</v>
      </c>
      <c r="G28" s="14" t="s">
        <v>720</v>
      </c>
      <c r="H28" s="14" t="s">
        <v>49</v>
      </c>
      <c r="I28" s="23">
        <v>328968</v>
      </c>
      <c r="J28" s="26">
        <v>1040</v>
      </c>
      <c r="K28" s="23">
        <v>0</v>
      </c>
      <c r="L28" s="23">
        <v>3421.2671999999998</v>
      </c>
      <c r="M28" s="13">
        <v>2.8025548000000001E-4</v>
      </c>
      <c r="N28" s="13">
        <v>5.7540195400000004E-3</v>
      </c>
      <c r="O28" s="64">
        <v>4.5597899799999997E-4</v>
      </c>
    </row>
    <row r="29" spans="2:15" ht="12.75" customHeight="1" x14ac:dyDescent="0.2">
      <c r="B29" s="60" t="s">
        <v>1288</v>
      </c>
      <c r="C29" s="14" t="s">
        <v>1289</v>
      </c>
      <c r="D29" s="14" t="s">
        <v>160</v>
      </c>
      <c r="E29" s="14" t="s">
        <v>235</v>
      </c>
      <c r="F29" s="21">
        <v>281</v>
      </c>
      <c r="G29" s="14" t="s">
        <v>438</v>
      </c>
      <c r="H29" s="14" t="s">
        <v>49</v>
      </c>
      <c r="I29" s="23">
        <v>539765</v>
      </c>
      <c r="J29" s="26">
        <v>1818</v>
      </c>
      <c r="K29" s="23">
        <v>0</v>
      </c>
      <c r="L29" s="23">
        <v>9812.9277000000002</v>
      </c>
      <c r="M29" s="13">
        <v>4.1860742299999998E-4</v>
      </c>
      <c r="N29" s="13">
        <v>1.6503761453000001E-2</v>
      </c>
      <c r="O29" s="64">
        <v>1.3078455090000001E-3</v>
      </c>
    </row>
    <row r="30" spans="2:15" ht="12.75" customHeight="1" x14ac:dyDescent="0.2">
      <c r="B30" s="60" t="s">
        <v>1290</v>
      </c>
      <c r="C30" s="14" t="s">
        <v>1291</v>
      </c>
      <c r="D30" s="14" t="s">
        <v>160</v>
      </c>
      <c r="E30" s="14" t="s">
        <v>235</v>
      </c>
      <c r="F30" s="21">
        <v>2028</v>
      </c>
      <c r="G30" s="14" t="s">
        <v>1028</v>
      </c>
      <c r="H30" s="14" t="s">
        <v>49</v>
      </c>
      <c r="I30" s="23">
        <v>45950</v>
      </c>
      <c r="J30" s="26">
        <v>11090</v>
      </c>
      <c r="K30" s="23">
        <v>0</v>
      </c>
      <c r="L30" s="23">
        <v>5095.8549999999996</v>
      </c>
      <c r="M30" s="13">
        <v>4.15942945E-4</v>
      </c>
      <c r="N30" s="13">
        <v>8.5704060899999997E-3</v>
      </c>
      <c r="O30" s="64">
        <v>6.7916439199999996E-4</v>
      </c>
    </row>
    <row r="31" spans="2:15" ht="12.75" customHeight="1" x14ac:dyDescent="0.2">
      <c r="B31" s="60" t="s">
        <v>1292</v>
      </c>
      <c r="C31" s="14" t="s">
        <v>1293</v>
      </c>
      <c r="D31" s="14" t="s">
        <v>160</v>
      </c>
      <c r="E31" s="14" t="s">
        <v>235</v>
      </c>
      <c r="F31" s="21">
        <v>2177</v>
      </c>
      <c r="G31" s="14" t="s">
        <v>1028</v>
      </c>
      <c r="H31" s="14" t="s">
        <v>49</v>
      </c>
      <c r="I31" s="23">
        <v>6530</v>
      </c>
      <c r="J31" s="26">
        <v>50140</v>
      </c>
      <c r="K31" s="23">
        <v>0</v>
      </c>
      <c r="L31" s="23">
        <v>3274.1419999999998</v>
      </c>
      <c r="M31" s="13">
        <v>2.2567319799999999E-4</v>
      </c>
      <c r="N31" s="13">
        <v>5.5065786870000001E-3</v>
      </c>
      <c r="O31" s="64">
        <v>4.36370474E-4</v>
      </c>
    </row>
    <row r="32" spans="2:15" ht="12.75" customHeight="1" x14ac:dyDescent="0.2">
      <c r="B32" s="60" t="s">
        <v>1294</v>
      </c>
      <c r="C32" s="14" t="s">
        <v>1295</v>
      </c>
      <c r="D32" s="14" t="s">
        <v>160</v>
      </c>
      <c r="E32" s="14" t="s">
        <v>235</v>
      </c>
      <c r="F32" s="21">
        <v>2174</v>
      </c>
      <c r="G32" s="14" t="s">
        <v>1028</v>
      </c>
      <c r="H32" s="14" t="s">
        <v>49</v>
      </c>
      <c r="I32" s="23">
        <v>39010</v>
      </c>
      <c r="J32" s="26">
        <v>25190</v>
      </c>
      <c r="K32" s="23">
        <v>0</v>
      </c>
      <c r="L32" s="23">
        <v>9826.6190000000006</v>
      </c>
      <c r="M32" s="13">
        <v>8.8131338399999998E-4</v>
      </c>
      <c r="N32" s="13">
        <v>1.6526788011E-2</v>
      </c>
      <c r="O32" s="64">
        <v>1.309670256E-3</v>
      </c>
    </row>
    <row r="33" spans="2:15" ht="12.75" customHeight="1" x14ac:dyDescent="0.2">
      <c r="B33" s="60" t="s">
        <v>1296</v>
      </c>
      <c r="C33" s="14" t="s">
        <v>1297</v>
      </c>
      <c r="D33" s="14" t="s">
        <v>160</v>
      </c>
      <c r="E33" s="14" t="s">
        <v>235</v>
      </c>
      <c r="F33" s="21">
        <v>746</v>
      </c>
      <c r="G33" s="14" t="s">
        <v>696</v>
      </c>
      <c r="H33" s="14" t="s">
        <v>49</v>
      </c>
      <c r="I33" s="23">
        <v>43940</v>
      </c>
      <c r="J33" s="26">
        <v>6850</v>
      </c>
      <c r="K33" s="23">
        <v>0</v>
      </c>
      <c r="L33" s="23">
        <v>3009.89</v>
      </c>
      <c r="M33" s="13">
        <v>3.7704788199999998E-4</v>
      </c>
      <c r="N33" s="13">
        <v>5.0621494500000001E-3</v>
      </c>
      <c r="O33" s="64">
        <v>4.0115154600000002E-4</v>
      </c>
    </row>
    <row r="34" spans="2:15" ht="12.75" customHeight="1" x14ac:dyDescent="0.2">
      <c r="B34" s="60" t="s">
        <v>1298</v>
      </c>
      <c r="C34" s="14" t="s">
        <v>1299</v>
      </c>
      <c r="D34" s="14" t="s">
        <v>160</v>
      </c>
      <c r="E34" s="14" t="s">
        <v>235</v>
      </c>
      <c r="F34" s="21">
        <v>1633</v>
      </c>
      <c r="G34" s="14" t="s">
        <v>847</v>
      </c>
      <c r="H34" s="14" t="s">
        <v>49</v>
      </c>
      <c r="I34" s="23">
        <v>150000</v>
      </c>
      <c r="J34" s="26">
        <v>2365</v>
      </c>
      <c r="K34" s="23">
        <v>0</v>
      </c>
      <c r="L34" s="23">
        <v>3547.5</v>
      </c>
      <c r="M34" s="13">
        <v>4.19827951E-4</v>
      </c>
      <c r="N34" s="13">
        <v>5.9663227469999996E-3</v>
      </c>
      <c r="O34" s="64">
        <v>4.7280302899999999E-4</v>
      </c>
    </row>
    <row r="35" spans="2:15" ht="12.75" customHeight="1" x14ac:dyDescent="0.2">
      <c r="B35" s="60" t="s">
        <v>1300</v>
      </c>
      <c r="C35" s="14" t="s">
        <v>1301</v>
      </c>
      <c r="D35" s="14" t="s">
        <v>160</v>
      </c>
      <c r="E35" s="14" t="s">
        <v>235</v>
      </c>
      <c r="F35" s="21">
        <v>1300</v>
      </c>
      <c r="G35" s="14" t="s">
        <v>236</v>
      </c>
      <c r="H35" s="14" t="s">
        <v>49</v>
      </c>
      <c r="I35" s="23">
        <v>145424</v>
      </c>
      <c r="J35" s="26">
        <v>6200</v>
      </c>
      <c r="K35" s="23">
        <v>0</v>
      </c>
      <c r="L35" s="23">
        <v>9016.2880000000005</v>
      </c>
      <c r="M35" s="13">
        <v>1.1750725970000001E-3</v>
      </c>
      <c r="N35" s="13">
        <v>1.5163941985E-2</v>
      </c>
      <c r="O35" s="64">
        <v>1.2016711150000001E-3</v>
      </c>
    </row>
    <row r="36" spans="2:15" ht="12.75" customHeight="1" x14ac:dyDescent="0.2">
      <c r="B36" s="60" t="s">
        <v>1302</v>
      </c>
      <c r="C36" s="14" t="s">
        <v>1303</v>
      </c>
      <c r="D36" s="14" t="s">
        <v>160</v>
      </c>
      <c r="E36" s="14" t="s">
        <v>235</v>
      </c>
      <c r="F36" s="21">
        <v>1328</v>
      </c>
      <c r="G36" s="14" t="s">
        <v>236</v>
      </c>
      <c r="H36" s="14" t="s">
        <v>49</v>
      </c>
      <c r="I36" s="23">
        <v>94258</v>
      </c>
      <c r="J36" s="26">
        <v>2000</v>
      </c>
      <c r="K36" s="23">
        <v>0</v>
      </c>
      <c r="L36" s="23">
        <v>1885.16</v>
      </c>
      <c r="M36" s="13">
        <v>2.00409149E-4</v>
      </c>
      <c r="N36" s="13">
        <v>3.1705350219999998E-3</v>
      </c>
      <c r="O36" s="64">
        <v>2.5124999499999997E-4</v>
      </c>
    </row>
    <row r="37" spans="2:15" ht="12.75" customHeight="1" x14ac:dyDescent="0.2">
      <c r="B37" s="60" t="s">
        <v>1304</v>
      </c>
      <c r="C37" s="14" t="s">
        <v>1305</v>
      </c>
      <c r="D37" s="14" t="s">
        <v>160</v>
      </c>
      <c r="E37" s="14" t="s">
        <v>235</v>
      </c>
      <c r="F37" s="21">
        <v>226</v>
      </c>
      <c r="G37" s="14" t="s">
        <v>236</v>
      </c>
      <c r="H37" s="14" t="s">
        <v>49</v>
      </c>
      <c r="I37" s="23">
        <v>970121</v>
      </c>
      <c r="J37" s="26">
        <v>1070</v>
      </c>
      <c r="K37" s="23">
        <v>0</v>
      </c>
      <c r="L37" s="23">
        <v>10380.2947</v>
      </c>
      <c r="M37" s="13">
        <v>1.284269326E-3</v>
      </c>
      <c r="N37" s="13">
        <v>1.7457981224E-2</v>
      </c>
      <c r="O37" s="64">
        <v>1.3834629399999999E-3</v>
      </c>
    </row>
    <row r="38" spans="2:15" ht="12.75" customHeight="1" x14ac:dyDescent="0.2">
      <c r="B38" s="60" t="s">
        <v>1306</v>
      </c>
      <c r="C38" s="14" t="s">
        <v>1307</v>
      </c>
      <c r="D38" s="14" t="s">
        <v>160</v>
      </c>
      <c r="E38" s="14" t="s">
        <v>235</v>
      </c>
      <c r="F38" s="21">
        <v>323</v>
      </c>
      <c r="G38" s="14" t="s">
        <v>236</v>
      </c>
      <c r="H38" s="14" t="s">
        <v>49</v>
      </c>
      <c r="I38" s="23">
        <v>21480</v>
      </c>
      <c r="J38" s="26">
        <v>28100</v>
      </c>
      <c r="K38" s="23">
        <v>0</v>
      </c>
      <c r="L38" s="23">
        <v>6035.88</v>
      </c>
      <c r="M38" s="13">
        <v>4.5217685499999999E-4</v>
      </c>
      <c r="N38" s="13">
        <v>1.0151376502999999E-2</v>
      </c>
      <c r="O38" s="64">
        <v>8.0444886500000005E-4</v>
      </c>
    </row>
    <row r="39" spans="2:15" ht="12.75" customHeight="1" x14ac:dyDescent="0.2">
      <c r="B39" s="60" t="s">
        <v>1308</v>
      </c>
      <c r="C39" s="14" t="s">
        <v>1309</v>
      </c>
      <c r="D39" s="14" t="s">
        <v>160</v>
      </c>
      <c r="E39" s="14" t="s">
        <v>235</v>
      </c>
      <c r="F39" s="21">
        <v>629</v>
      </c>
      <c r="G39" s="14" t="s">
        <v>1310</v>
      </c>
      <c r="H39" s="14" t="s">
        <v>49</v>
      </c>
      <c r="I39" s="23">
        <v>277627</v>
      </c>
      <c r="J39" s="26">
        <v>3815</v>
      </c>
      <c r="K39" s="23">
        <v>0</v>
      </c>
      <c r="L39" s="23">
        <v>10591.47005</v>
      </c>
      <c r="M39" s="13">
        <v>2.47688319E-4</v>
      </c>
      <c r="N39" s="13">
        <v>1.7813144098E-2</v>
      </c>
      <c r="O39" s="64">
        <v>1.411607928E-3</v>
      </c>
    </row>
    <row r="40" spans="2:15" ht="12.75" customHeight="1" x14ac:dyDescent="0.2">
      <c r="B40" s="60" t="s">
        <v>1311</v>
      </c>
      <c r="C40" s="14" t="s">
        <v>1312</v>
      </c>
      <c r="D40" s="14" t="s">
        <v>160</v>
      </c>
      <c r="E40" s="14" t="s">
        <v>235</v>
      </c>
      <c r="F40" s="21">
        <v>273</v>
      </c>
      <c r="G40" s="14" t="s">
        <v>1040</v>
      </c>
      <c r="H40" s="14" t="s">
        <v>49</v>
      </c>
      <c r="I40" s="23">
        <v>22837</v>
      </c>
      <c r="J40" s="26">
        <v>72500</v>
      </c>
      <c r="K40" s="23">
        <v>0</v>
      </c>
      <c r="L40" s="23">
        <v>16556.825000000001</v>
      </c>
      <c r="M40" s="13">
        <v>3.6060067799999998E-4</v>
      </c>
      <c r="N40" s="13">
        <v>2.7845908844000001E-2</v>
      </c>
      <c r="O40" s="64">
        <v>2.2066573690000001E-3</v>
      </c>
    </row>
    <row r="41" spans="2:15" ht="12.75" customHeight="1" x14ac:dyDescent="0.2">
      <c r="B41" s="60" t="s">
        <v>1313</v>
      </c>
      <c r="C41" s="14" t="s">
        <v>1314</v>
      </c>
      <c r="D41" s="14" t="s">
        <v>160</v>
      </c>
      <c r="E41" s="14" t="s">
        <v>235</v>
      </c>
      <c r="F41" s="21">
        <v>230</v>
      </c>
      <c r="G41" s="14" t="s">
        <v>444</v>
      </c>
      <c r="H41" s="14" t="s">
        <v>49</v>
      </c>
      <c r="I41" s="23">
        <v>2311791</v>
      </c>
      <c r="J41" s="26">
        <v>495</v>
      </c>
      <c r="K41" s="23">
        <v>0</v>
      </c>
      <c r="L41" s="23">
        <v>11443.365449999999</v>
      </c>
      <c r="M41" s="13">
        <v>8.3553910900000005E-4</v>
      </c>
      <c r="N41" s="13">
        <v>1.9245894739999998E-2</v>
      </c>
      <c r="O41" s="64">
        <v>1.5251466810000001E-3</v>
      </c>
    </row>
    <row r="42" spans="2:15" x14ac:dyDescent="0.2">
      <c r="B42" s="59" t="s">
        <v>1315</v>
      </c>
      <c r="C42" s="56" t="s">
        <v>2562</v>
      </c>
      <c r="D42" s="56" t="s">
        <v>2562</v>
      </c>
      <c r="E42" s="56" t="s">
        <v>2562</v>
      </c>
      <c r="F42" s="56" t="s">
        <v>2562</v>
      </c>
      <c r="G42" s="56" t="s">
        <v>2562</v>
      </c>
      <c r="H42" s="56" t="s">
        <v>2562</v>
      </c>
      <c r="I42" s="56" t="s">
        <v>2562</v>
      </c>
      <c r="J42" s="56" t="s">
        <v>2562</v>
      </c>
      <c r="K42" s="56" t="s">
        <v>2562</v>
      </c>
      <c r="L42" s="22">
        <v>171938.56404</v>
      </c>
      <c r="M42" s="56" t="s">
        <v>2562</v>
      </c>
      <c r="N42" s="20">
        <v>0.28917292905399999</v>
      </c>
      <c r="O42" s="63">
        <v>2.2915595199000001E-2</v>
      </c>
    </row>
    <row r="43" spans="2:15" x14ac:dyDescent="0.2">
      <c r="B43" s="60" t="s">
        <v>1316</v>
      </c>
      <c r="C43" s="14" t="s">
        <v>1317</v>
      </c>
      <c r="D43" s="14" t="s">
        <v>160</v>
      </c>
      <c r="E43" s="14" t="s">
        <v>235</v>
      </c>
      <c r="F43" s="21">
        <v>1219</v>
      </c>
      <c r="G43" s="14" t="s">
        <v>1318</v>
      </c>
      <c r="H43" s="14" t="s">
        <v>49</v>
      </c>
      <c r="I43" s="23">
        <v>7000</v>
      </c>
      <c r="J43" s="26">
        <v>5575</v>
      </c>
      <c r="K43" s="23">
        <v>0</v>
      </c>
      <c r="L43" s="23">
        <v>390.25</v>
      </c>
      <c r="M43" s="13">
        <v>2.8304868300000003E-4</v>
      </c>
      <c r="N43" s="13">
        <v>6.5633754799999998E-4</v>
      </c>
      <c r="O43" s="64">
        <v>5.2011665193654398E-5</v>
      </c>
    </row>
    <row r="44" spans="2:15" x14ac:dyDescent="0.2">
      <c r="B44" s="60" t="s">
        <v>1319</v>
      </c>
      <c r="C44" s="14" t="s">
        <v>1320</v>
      </c>
      <c r="D44" s="14" t="s">
        <v>160</v>
      </c>
      <c r="E44" s="14" t="s">
        <v>235</v>
      </c>
      <c r="F44" s="21">
        <v>1916</v>
      </c>
      <c r="G44" s="14" t="s">
        <v>1318</v>
      </c>
      <c r="H44" s="14" t="s">
        <v>49</v>
      </c>
      <c r="I44" s="23">
        <v>272866</v>
      </c>
      <c r="J44" s="26">
        <v>3035</v>
      </c>
      <c r="K44" s="23">
        <v>0</v>
      </c>
      <c r="L44" s="23">
        <v>8281.4830999999995</v>
      </c>
      <c r="M44" s="13">
        <v>3.4563200220000001E-3</v>
      </c>
      <c r="N44" s="13">
        <v>1.3928118676000001E-2</v>
      </c>
      <c r="O44" s="64">
        <v>1.103737927E-3</v>
      </c>
    </row>
    <row r="45" spans="2:15" x14ac:dyDescent="0.2">
      <c r="B45" s="60" t="s">
        <v>1321</v>
      </c>
      <c r="C45" s="14" t="s">
        <v>1322</v>
      </c>
      <c r="D45" s="14" t="s">
        <v>160</v>
      </c>
      <c r="E45" s="14" t="s">
        <v>235</v>
      </c>
      <c r="F45" s="21">
        <v>259</v>
      </c>
      <c r="G45" s="14" t="s">
        <v>310</v>
      </c>
      <c r="H45" s="14" t="s">
        <v>49</v>
      </c>
      <c r="I45" s="23">
        <v>3441334</v>
      </c>
      <c r="J45" s="26">
        <v>124</v>
      </c>
      <c r="K45" s="23">
        <v>0</v>
      </c>
      <c r="L45" s="23">
        <v>4267.2541600000004</v>
      </c>
      <c r="M45" s="13">
        <v>1.0938626690000001E-3</v>
      </c>
      <c r="N45" s="13">
        <v>7.17683314E-3</v>
      </c>
      <c r="O45" s="64">
        <v>5.6873028699999998E-4</v>
      </c>
    </row>
    <row r="46" spans="2:15" x14ac:dyDescent="0.2">
      <c r="B46" s="60" t="s">
        <v>1323</v>
      </c>
      <c r="C46" s="14" t="s">
        <v>1324</v>
      </c>
      <c r="D46" s="14" t="s">
        <v>160</v>
      </c>
      <c r="E46" s="14" t="s">
        <v>235</v>
      </c>
      <c r="F46" s="21">
        <v>1361</v>
      </c>
      <c r="G46" s="14" t="s">
        <v>310</v>
      </c>
      <c r="H46" s="14" t="s">
        <v>49</v>
      </c>
      <c r="I46" s="23">
        <v>44060</v>
      </c>
      <c r="J46" s="26">
        <v>8280</v>
      </c>
      <c r="K46" s="23">
        <v>0</v>
      </c>
      <c r="L46" s="23">
        <v>3648.1680000000001</v>
      </c>
      <c r="M46" s="13">
        <v>3.526545498E-3</v>
      </c>
      <c r="N46" s="13">
        <v>6.1356300840000001E-3</v>
      </c>
      <c r="O46" s="64">
        <v>4.8621983999999998E-4</v>
      </c>
    </row>
    <row r="47" spans="2:15" x14ac:dyDescent="0.2">
      <c r="B47" s="60" t="s">
        <v>1325</v>
      </c>
      <c r="C47" s="14" t="s">
        <v>1326</v>
      </c>
      <c r="D47" s="14" t="s">
        <v>160</v>
      </c>
      <c r="E47" s="14" t="s">
        <v>235</v>
      </c>
      <c r="F47" s="21">
        <v>1363</v>
      </c>
      <c r="G47" s="14" t="s">
        <v>310</v>
      </c>
      <c r="H47" s="14" t="s">
        <v>49</v>
      </c>
      <c r="I47" s="23">
        <v>44060</v>
      </c>
      <c r="J47" s="26">
        <v>29920</v>
      </c>
      <c r="K47" s="23">
        <v>310.46433999999999</v>
      </c>
      <c r="L47" s="23">
        <v>13493.216340000001</v>
      </c>
      <c r="M47" s="13">
        <v>4.1395243299999999E-3</v>
      </c>
      <c r="N47" s="13">
        <v>2.2693413273E-2</v>
      </c>
      <c r="O47" s="64">
        <v>1.798346318E-3</v>
      </c>
    </row>
    <row r="48" spans="2:15" x14ac:dyDescent="0.2">
      <c r="B48" s="60" t="s">
        <v>1327</v>
      </c>
      <c r="C48" s="14" t="s">
        <v>1328</v>
      </c>
      <c r="D48" s="14" t="s">
        <v>160</v>
      </c>
      <c r="E48" s="14" t="s">
        <v>235</v>
      </c>
      <c r="F48" s="21">
        <v>1930</v>
      </c>
      <c r="G48" s="14" t="s">
        <v>310</v>
      </c>
      <c r="H48" s="14" t="s">
        <v>49</v>
      </c>
      <c r="I48" s="23">
        <v>300000</v>
      </c>
      <c r="J48" s="25">
        <v>295.7</v>
      </c>
      <c r="K48" s="23">
        <v>0</v>
      </c>
      <c r="L48" s="23">
        <v>887.1</v>
      </c>
      <c r="M48" s="13">
        <v>3.2723354000000003E-4</v>
      </c>
      <c r="N48" s="13">
        <v>1.4919591E-3</v>
      </c>
      <c r="O48" s="64">
        <v>1.1823074400000001E-4</v>
      </c>
    </row>
    <row r="49" spans="2:15" x14ac:dyDescent="0.2">
      <c r="B49" s="60" t="s">
        <v>1329</v>
      </c>
      <c r="C49" s="14" t="s">
        <v>1330</v>
      </c>
      <c r="D49" s="14" t="s">
        <v>160</v>
      </c>
      <c r="E49" s="14" t="s">
        <v>235</v>
      </c>
      <c r="F49" s="21">
        <v>1831</v>
      </c>
      <c r="G49" s="14" t="s">
        <v>635</v>
      </c>
      <c r="H49" s="14" t="s">
        <v>49</v>
      </c>
      <c r="I49" s="23">
        <v>135496</v>
      </c>
      <c r="J49" s="26">
        <v>9675</v>
      </c>
      <c r="K49" s="23">
        <v>0</v>
      </c>
      <c r="L49" s="23">
        <v>13109.237999999999</v>
      </c>
      <c r="M49" s="13">
        <v>3.8124380419999999E-3</v>
      </c>
      <c r="N49" s="13">
        <v>2.2047623645E-2</v>
      </c>
      <c r="O49" s="64">
        <v>1.747170526E-3</v>
      </c>
    </row>
    <row r="50" spans="2:15" x14ac:dyDescent="0.2">
      <c r="B50" s="60" t="s">
        <v>1331</v>
      </c>
      <c r="C50" s="14" t="s">
        <v>1332</v>
      </c>
      <c r="D50" s="14" t="s">
        <v>160</v>
      </c>
      <c r="E50" s="14" t="s">
        <v>235</v>
      </c>
      <c r="F50" s="21">
        <v>224</v>
      </c>
      <c r="G50" s="14" t="s">
        <v>373</v>
      </c>
      <c r="H50" s="14" t="s">
        <v>49</v>
      </c>
      <c r="I50" s="23">
        <v>161086</v>
      </c>
      <c r="J50" s="26">
        <v>5850</v>
      </c>
      <c r="K50" s="23">
        <v>0</v>
      </c>
      <c r="L50" s="23">
        <v>9423.5310000000009</v>
      </c>
      <c r="M50" s="13">
        <v>2.0382542069999998E-3</v>
      </c>
      <c r="N50" s="13">
        <v>1.5848859018000001E-2</v>
      </c>
      <c r="O50" s="64">
        <v>1.25594757E-3</v>
      </c>
    </row>
    <row r="51" spans="2:15" x14ac:dyDescent="0.2">
      <c r="B51" s="60" t="s">
        <v>1333</v>
      </c>
      <c r="C51" s="14" t="s">
        <v>1334</v>
      </c>
      <c r="D51" s="14" t="s">
        <v>160</v>
      </c>
      <c r="E51" s="14" t="s">
        <v>235</v>
      </c>
      <c r="F51" s="21">
        <v>566</v>
      </c>
      <c r="G51" s="14" t="s">
        <v>373</v>
      </c>
      <c r="H51" s="14" t="s">
        <v>49</v>
      </c>
      <c r="I51" s="23">
        <v>10800</v>
      </c>
      <c r="J51" s="26">
        <v>9332</v>
      </c>
      <c r="K51" s="23">
        <v>0</v>
      </c>
      <c r="L51" s="23">
        <v>1007.856</v>
      </c>
      <c r="M51" s="13">
        <v>1.7452286100000001E-4</v>
      </c>
      <c r="N51" s="13">
        <v>1.695051213E-3</v>
      </c>
      <c r="O51" s="64">
        <v>1.3432483999999999E-4</v>
      </c>
    </row>
    <row r="52" spans="2:15" x14ac:dyDescent="0.2">
      <c r="B52" s="60" t="s">
        <v>1335</v>
      </c>
      <c r="C52" s="14" t="s">
        <v>1336</v>
      </c>
      <c r="D52" s="14" t="s">
        <v>160</v>
      </c>
      <c r="E52" s="14" t="s">
        <v>235</v>
      </c>
      <c r="F52" s="21">
        <v>373</v>
      </c>
      <c r="G52" s="14" t="s">
        <v>497</v>
      </c>
      <c r="H52" s="14" t="s">
        <v>49</v>
      </c>
      <c r="I52" s="23">
        <v>754548</v>
      </c>
      <c r="J52" s="26">
        <v>1040</v>
      </c>
      <c r="K52" s="23">
        <v>0</v>
      </c>
      <c r="L52" s="23">
        <v>7847.2992000000004</v>
      </c>
      <c r="M52" s="13">
        <v>2.7569438859999999E-3</v>
      </c>
      <c r="N52" s="13">
        <v>1.3197891395E-2</v>
      </c>
      <c r="O52" s="64">
        <v>1.045870848E-3</v>
      </c>
    </row>
    <row r="53" spans="2:15" x14ac:dyDescent="0.2">
      <c r="B53" s="60" t="s">
        <v>1337</v>
      </c>
      <c r="C53" s="14" t="s">
        <v>1338</v>
      </c>
      <c r="D53" s="14" t="s">
        <v>160</v>
      </c>
      <c r="E53" s="14" t="s">
        <v>235</v>
      </c>
      <c r="F53" s="21">
        <v>715</v>
      </c>
      <c r="G53" s="14" t="s">
        <v>497</v>
      </c>
      <c r="H53" s="14" t="s">
        <v>49</v>
      </c>
      <c r="I53" s="23">
        <v>288566</v>
      </c>
      <c r="J53" s="26">
        <v>1488</v>
      </c>
      <c r="K53" s="23">
        <v>0</v>
      </c>
      <c r="L53" s="23">
        <v>4293.8620799999999</v>
      </c>
      <c r="M53" s="13">
        <v>1.3677287130000001E-3</v>
      </c>
      <c r="N53" s="13">
        <v>7.221583369E-3</v>
      </c>
      <c r="O53" s="64">
        <v>5.7227653199999997E-4</v>
      </c>
    </row>
    <row r="54" spans="2:15" x14ac:dyDescent="0.2">
      <c r="B54" s="60" t="s">
        <v>1339</v>
      </c>
      <c r="C54" s="14" t="s">
        <v>1340</v>
      </c>
      <c r="D54" s="14" t="s">
        <v>160</v>
      </c>
      <c r="E54" s="14" t="s">
        <v>235</v>
      </c>
      <c r="F54" s="21">
        <v>1096</v>
      </c>
      <c r="G54" s="14" t="s">
        <v>497</v>
      </c>
      <c r="H54" s="14" t="s">
        <v>49</v>
      </c>
      <c r="I54" s="23">
        <v>44600</v>
      </c>
      <c r="J54" s="26">
        <v>10140</v>
      </c>
      <c r="K54" s="23">
        <v>0</v>
      </c>
      <c r="L54" s="23">
        <v>4522.4399999999996</v>
      </c>
      <c r="M54" s="13">
        <v>1.425304504E-3</v>
      </c>
      <c r="N54" s="13">
        <v>7.6060145579999999E-3</v>
      </c>
      <c r="O54" s="64">
        <v>6.0274089700000004E-4</v>
      </c>
    </row>
    <row r="55" spans="2:15" x14ac:dyDescent="0.2">
      <c r="B55" s="60" t="s">
        <v>1341</v>
      </c>
      <c r="C55" s="14" t="s">
        <v>1342</v>
      </c>
      <c r="D55" s="14" t="s">
        <v>160</v>
      </c>
      <c r="E55" s="14" t="s">
        <v>235</v>
      </c>
      <c r="F55" s="21">
        <v>434</v>
      </c>
      <c r="G55" s="14" t="s">
        <v>497</v>
      </c>
      <c r="H55" s="14" t="s">
        <v>49</v>
      </c>
      <c r="I55" s="23">
        <v>50000</v>
      </c>
      <c r="J55" s="25">
        <v>1042.9274</v>
      </c>
      <c r="K55" s="23">
        <v>0</v>
      </c>
      <c r="L55" s="23">
        <v>521.46370000000002</v>
      </c>
      <c r="M55" s="13">
        <v>1.5500721500000001E-4</v>
      </c>
      <c r="N55" s="13">
        <v>8.7701782499999997E-4</v>
      </c>
      <c r="O55" s="64">
        <v>6.9499539718242802E-5</v>
      </c>
    </row>
    <row r="56" spans="2:15" x14ac:dyDescent="0.2">
      <c r="B56" s="60" t="s">
        <v>1343</v>
      </c>
      <c r="C56" s="14" t="s">
        <v>1344</v>
      </c>
      <c r="D56" s="14" t="s">
        <v>160</v>
      </c>
      <c r="E56" s="14" t="s">
        <v>235</v>
      </c>
      <c r="F56" s="21">
        <v>1330</v>
      </c>
      <c r="G56" s="14" t="s">
        <v>497</v>
      </c>
      <c r="H56" s="14" t="s">
        <v>49</v>
      </c>
      <c r="I56" s="23">
        <v>10000</v>
      </c>
      <c r="J56" s="26">
        <v>8105</v>
      </c>
      <c r="K56" s="23">
        <v>0</v>
      </c>
      <c r="L56" s="23">
        <v>810.5</v>
      </c>
      <c r="M56" s="13">
        <v>4.7464108900000001E-4</v>
      </c>
      <c r="N56" s="13">
        <v>1.363130257E-3</v>
      </c>
      <c r="O56" s="64">
        <v>1.08021664E-4</v>
      </c>
    </row>
    <row r="57" spans="2:15" x14ac:dyDescent="0.2">
      <c r="B57" s="60" t="s">
        <v>1345</v>
      </c>
      <c r="C57" s="14" t="s">
        <v>1346</v>
      </c>
      <c r="D57" s="14" t="s">
        <v>160</v>
      </c>
      <c r="E57" s="14" t="s">
        <v>235</v>
      </c>
      <c r="F57" s="21">
        <v>763</v>
      </c>
      <c r="G57" s="14" t="s">
        <v>252</v>
      </c>
      <c r="H57" s="14" t="s">
        <v>49</v>
      </c>
      <c r="I57" s="23">
        <v>7000</v>
      </c>
      <c r="J57" s="26">
        <v>16000</v>
      </c>
      <c r="K57" s="23">
        <v>0</v>
      </c>
      <c r="L57" s="23">
        <v>1120</v>
      </c>
      <c r="M57" s="13">
        <v>1.97446508E-4</v>
      </c>
      <c r="N57" s="13">
        <v>1.883659331E-3</v>
      </c>
      <c r="O57" s="64">
        <v>1.4927114599999999E-4</v>
      </c>
    </row>
    <row r="58" spans="2:15" x14ac:dyDescent="0.2">
      <c r="B58" s="60" t="s">
        <v>1347</v>
      </c>
      <c r="C58" s="14" t="s">
        <v>1348</v>
      </c>
      <c r="D58" s="14" t="s">
        <v>160</v>
      </c>
      <c r="E58" s="14" t="s">
        <v>235</v>
      </c>
      <c r="F58" s="21">
        <v>232</v>
      </c>
      <c r="G58" s="14" t="s">
        <v>720</v>
      </c>
      <c r="H58" s="14" t="s">
        <v>49</v>
      </c>
      <c r="I58" s="23">
        <v>2756900</v>
      </c>
      <c r="J58" s="25">
        <v>150.69999999999999</v>
      </c>
      <c r="K58" s="23">
        <v>0</v>
      </c>
      <c r="L58" s="23">
        <v>4154.6482999999998</v>
      </c>
      <c r="M58" s="13">
        <v>1.064252357E-3</v>
      </c>
      <c r="N58" s="13">
        <v>6.9874482480000001E-3</v>
      </c>
      <c r="O58" s="64">
        <v>5.5372242500000002E-4</v>
      </c>
    </row>
    <row r="59" spans="2:15" x14ac:dyDescent="0.2">
      <c r="B59" s="60" t="s">
        <v>1349</v>
      </c>
      <c r="C59" s="14" t="s">
        <v>1350</v>
      </c>
      <c r="D59" s="14" t="s">
        <v>160</v>
      </c>
      <c r="E59" s="14" t="s">
        <v>235</v>
      </c>
      <c r="F59" s="21">
        <v>1688</v>
      </c>
      <c r="G59" s="14" t="s">
        <v>720</v>
      </c>
      <c r="H59" s="14" t="s">
        <v>49</v>
      </c>
      <c r="I59" s="23">
        <v>17095</v>
      </c>
      <c r="J59" s="26">
        <v>3253</v>
      </c>
      <c r="K59" s="23">
        <v>0</v>
      </c>
      <c r="L59" s="23">
        <v>556.10035000000005</v>
      </c>
      <c r="M59" s="13">
        <v>1.8156088799999999E-4</v>
      </c>
      <c r="N59" s="13">
        <v>9.3527108299999999E-4</v>
      </c>
      <c r="O59" s="64">
        <v>7.4115836561880903E-5</v>
      </c>
    </row>
    <row r="60" spans="2:15" x14ac:dyDescent="0.2">
      <c r="B60" s="60" t="s">
        <v>1351</v>
      </c>
      <c r="C60" s="14" t="s">
        <v>1352</v>
      </c>
      <c r="D60" s="14" t="s">
        <v>160</v>
      </c>
      <c r="E60" s="14" t="s">
        <v>235</v>
      </c>
      <c r="F60" s="21">
        <v>394</v>
      </c>
      <c r="G60" s="14" t="s">
        <v>720</v>
      </c>
      <c r="H60" s="14" t="s">
        <v>49</v>
      </c>
      <c r="I60" s="23">
        <v>820494</v>
      </c>
      <c r="J60" s="25">
        <v>299.60000000000002</v>
      </c>
      <c r="K60" s="23">
        <v>0</v>
      </c>
      <c r="L60" s="23">
        <v>2458.2000200000002</v>
      </c>
      <c r="M60" s="13">
        <v>7.3006056099999997E-4</v>
      </c>
      <c r="N60" s="13">
        <v>4.134295897E-3</v>
      </c>
      <c r="O60" s="64">
        <v>3.2762351399999998E-4</v>
      </c>
    </row>
    <row r="61" spans="2:15" x14ac:dyDescent="0.2">
      <c r="B61" s="60" t="s">
        <v>1353</v>
      </c>
      <c r="C61" s="14" t="s">
        <v>1354</v>
      </c>
      <c r="D61" s="14" t="s">
        <v>160</v>
      </c>
      <c r="E61" s="14" t="s">
        <v>235</v>
      </c>
      <c r="F61" s="21">
        <v>1036</v>
      </c>
      <c r="G61" s="14" t="s">
        <v>578</v>
      </c>
      <c r="H61" s="14" t="s">
        <v>49</v>
      </c>
      <c r="I61" s="23">
        <v>114961</v>
      </c>
      <c r="J61" s="26">
        <v>6944</v>
      </c>
      <c r="K61" s="23">
        <v>0</v>
      </c>
      <c r="L61" s="23">
        <v>7982.8918400000002</v>
      </c>
      <c r="M61" s="13">
        <v>6.6535680020000003E-3</v>
      </c>
      <c r="N61" s="13">
        <v>1.3425936342000001E-2</v>
      </c>
      <c r="O61" s="64">
        <v>1.063942338E-3</v>
      </c>
    </row>
    <row r="62" spans="2:15" x14ac:dyDescent="0.2">
      <c r="B62" s="60" t="s">
        <v>1355</v>
      </c>
      <c r="C62" s="14" t="s">
        <v>1356</v>
      </c>
      <c r="D62" s="14" t="s">
        <v>160</v>
      </c>
      <c r="E62" s="14" t="s">
        <v>235</v>
      </c>
      <c r="F62" s="21">
        <v>1621</v>
      </c>
      <c r="G62" s="14" t="s">
        <v>578</v>
      </c>
      <c r="H62" s="14" t="s">
        <v>49</v>
      </c>
      <c r="I62" s="23">
        <v>8000</v>
      </c>
      <c r="J62" s="26">
        <v>39900</v>
      </c>
      <c r="K62" s="23">
        <v>0</v>
      </c>
      <c r="L62" s="23">
        <v>3192</v>
      </c>
      <c r="M62" s="13">
        <v>4.8696640499999998E-4</v>
      </c>
      <c r="N62" s="13">
        <v>5.3684290930000001E-3</v>
      </c>
      <c r="O62" s="64">
        <v>4.2542276799999997E-4</v>
      </c>
    </row>
    <row r="63" spans="2:15" x14ac:dyDescent="0.2">
      <c r="B63" s="60" t="s">
        <v>1357</v>
      </c>
      <c r="C63" s="14" t="s">
        <v>1358</v>
      </c>
      <c r="D63" s="14" t="s">
        <v>160</v>
      </c>
      <c r="E63" s="14" t="s">
        <v>235</v>
      </c>
      <c r="F63" s="21">
        <v>288</v>
      </c>
      <c r="G63" s="14" t="s">
        <v>467</v>
      </c>
      <c r="H63" s="14" t="s">
        <v>49</v>
      </c>
      <c r="I63" s="23">
        <v>5000</v>
      </c>
      <c r="J63" s="26">
        <v>10760</v>
      </c>
      <c r="K63" s="23">
        <v>0</v>
      </c>
      <c r="L63" s="23">
        <v>538</v>
      </c>
      <c r="M63" s="13">
        <v>4.1012015700000001E-4</v>
      </c>
      <c r="N63" s="13">
        <v>9.0482921400000002E-4</v>
      </c>
      <c r="O63" s="64">
        <v>7.17034615610149E-5</v>
      </c>
    </row>
    <row r="64" spans="2:15" x14ac:dyDescent="0.2">
      <c r="B64" s="60" t="s">
        <v>1359</v>
      </c>
      <c r="C64" s="14" t="s">
        <v>1360</v>
      </c>
      <c r="D64" s="14" t="s">
        <v>160</v>
      </c>
      <c r="E64" s="14" t="s">
        <v>235</v>
      </c>
      <c r="F64" s="21">
        <v>1585</v>
      </c>
      <c r="G64" s="14" t="s">
        <v>467</v>
      </c>
      <c r="H64" s="14" t="s">
        <v>49</v>
      </c>
      <c r="I64" s="23">
        <v>227850</v>
      </c>
      <c r="J64" s="26">
        <v>1562</v>
      </c>
      <c r="K64" s="23">
        <v>0</v>
      </c>
      <c r="L64" s="23">
        <v>3559.0169999999998</v>
      </c>
      <c r="M64" s="13">
        <v>2.491088168E-3</v>
      </c>
      <c r="N64" s="13">
        <v>5.9856924830000002E-3</v>
      </c>
      <c r="O64" s="64">
        <v>4.7433799000000002E-4</v>
      </c>
    </row>
    <row r="65" spans="2:15" x14ac:dyDescent="0.2">
      <c r="B65" s="60" t="s">
        <v>1361</v>
      </c>
      <c r="C65" s="14" t="s">
        <v>1362</v>
      </c>
      <c r="D65" s="14" t="s">
        <v>160</v>
      </c>
      <c r="E65" s="14" t="s">
        <v>235</v>
      </c>
      <c r="F65" s="21">
        <v>258</v>
      </c>
      <c r="G65" s="14" t="s">
        <v>467</v>
      </c>
      <c r="H65" s="14" t="s">
        <v>49</v>
      </c>
      <c r="I65" s="23">
        <v>100</v>
      </c>
      <c r="J65" s="26">
        <v>26550</v>
      </c>
      <c r="K65" s="23">
        <v>0</v>
      </c>
      <c r="L65" s="23">
        <v>26.55</v>
      </c>
      <c r="M65" s="13">
        <v>1.1646865636284001E-5</v>
      </c>
      <c r="N65" s="13">
        <v>4.4652817180777499E-5</v>
      </c>
      <c r="O65" s="64">
        <v>3.5385258446932099E-6</v>
      </c>
    </row>
    <row r="66" spans="2:15" x14ac:dyDescent="0.2">
      <c r="B66" s="60" t="s">
        <v>1363</v>
      </c>
      <c r="C66" s="14" t="s">
        <v>1364</v>
      </c>
      <c r="D66" s="14" t="s">
        <v>160</v>
      </c>
      <c r="E66" s="14" t="s">
        <v>235</v>
      </c>
      <c r="F66" s="21">
        <v>1616</v>
      </c>
      <c r="G66" s="14" t="s">
        <v>847</v>
      </c>
      <c r="H66" s="14" t="s">
        <v>49</v>
      </c>
      <c r="I66" s="23">
        <v>516288</v>
      </c>
      <c r="J66" s="26">
        <v>1064</v>
      </c>
      <c r="K66" s="23">
        <v>0</v>
      </c>
      <c r="L66" s="23">
        <v>5493.3043200000002</v>
      </c>
      <c r="M66" s="13">
        <v>4.1270017709999999E-3</v>
      </c>
      <c r="N66" s="13">
        <v>9.2388517330000003E-3</v>
      </c>
      <c r="O66" s="64">
        <v>7.3213556699999998E-4</v>
      </c>
    </row>
    <row r="67" spans="2:15" x14ac:dyDescent="0.2">
      <c r="B67" s="60" t="s">
        <v>1365</v>
      </c>
      <c r="C67" s="14" t="s">
        <v>1366</v>
      </c>
      <c r="D67" s="14" t="s">
        <v>160</v>
      </c>
      <c r="E67" s="14" t="s">
        <v>235</v>
      </c>
      <c r="F67" s="21">
        <v>1896</v>
      </c>
      <c r="G67" s="14" t="s">
        <v>847</v>
      </c>
      <c r="H67" s="14" t="s">
        <v>49</v>
      </c>
      <c r="I67" s="23">
        <v>200000</v>
      </c>
      <c r="J67" s="25">
        <v>459.3</v>
      </c>
      <c r="K67" s="23">
        <v>0</v>
      </c>
      <c r="L67" s="23">
        <v>918.6</v>
      </c>
      <c r="M67" s="13">
        <v>6.9562797799999998E-4</v>
      </c>
      <c r="N67" s="13">
        <v>1.5449370190000001E-3</v>
      </c>
      <c r="O67" s="64">
        <v>1.2242899500000001E-4</v>
      </c>
    </row>
    <row r="68" spans="2:15" x14ac:dyDescent="0.2">
      <c r="B68" s="60" t="s">
        <v>1367</v>
      </c>
      <c r="C68" s="14" t="s">
        <v>1368</v>
      </c>
      <c r="D68" s="14" t="s">
        <v>160</v>
      </c>
      <c r="E68" s="14" t="s">
        <v>235</v>
      </c>
      <c r="F68" s="21">
        <v>126</v>
      </c>
      <c r="G68" s="14" t="s">
        <v>344</v>
      </c>
      <c r="H68" s="14" t="s">
        <v>49</v>
      </c>
      <c r="I68" s="23">
        <v>69844.08</v>
      </c>
      <c r="J68" s="26">
        <v>1210</v>
      </c>
      <c r="K68" s="23">
        <v>0</v>
      </c>
      <c r="L68" s="23">
        <v>845.11337000000003</v>
      </c>
      <c r="M68" s="13">
        <v>3.7520124700000002E-4</v>
      </c>
      <c r="N68" s="13">
        <v>1.421344361E-3</v>
      </c>
      <c r="O68" s="64">
        <v>1.1263485800000001E-4</v>
      </c>
    </row>
    <row r="69" spans="2:15" x14ac:dyDescent="0.2">
      <c r="B69" s="60" t="s">
        <v>1369</v>
      </c>
      <c r="C69" s="14" t="s">
        <v>1370</v>
      </c>
      <c r="D69" s="14" t="s">
        <v>160</v>
      </c>
      <c r="E69" s="14" t="s">
        <v>235</v>
      </c>
      <c r="F69" s="21">
        <v>431</v>
      </c>
      <c r="G69" s="14" t="s">
        <v>236</v>
      </c>
      <c r="H69" s="14" t="s">
        <v>49</v>
      </c>
      <c r="I69" s="23">
        <v>5000</v>
      </c>
      <c r="J69" s="26">
        <v>24370</v>
      </c>
      <c r="K69" s="23">
        <v>0</v>
      </c>
      <c r="L69" s="23">
        <v>1218.5</v>
      </c>
      <c r="M69" s="13">
        <v>8.6297047199999997E-4</v>
      </c>
      <c r="N69" s="13">
        <v>2.0493204409999998E-3</v>
      </c>
      <c r="O69" s="64">
        <v>1.6239900999999999E-4</v>
      </c>
    </row>
    <row r="70" spans="2:15" x14ac:dyDescent="0.2">
      <c r="B70" s="60" t="s">
        <v>1371</v>
      </c>
      <c r="C70" s="14" t="s">
        <v>1372</v>
      </c>
      <c r="D70" s="14" t="s">
        <v>160</v>
      </c>
      <c r="E70" s="14" t="s">
        <v>235</v>
      </c>
      <c r="F70" s="21">
        <v>390</v>
      </c>
      <c r="G70" s="14" t="s">
        <v>236</v>
      </c>
      <c r="H70" s="14" t="s">
        <v>49</v>
      </c>
      <c r="I70" s="23">
        <v>4300</v>
      </c>
      <c r="J70" s="26">
        <v>3024</v>
      </c>
      <c r="K70" s="23">
        <v>0</v>
      </c>
      <c r="L70" s="23">
        <v>130.03200000000001</v>
      </c>
      <c r="M70" s="13">
        <v>2.39257781853791E-5</v>
      </c>
      <c r="N70" s="13">
        <v>2.1869284800000001E-4</v>
      </c>
      <c r="O70" s="64">
        <v>1.7330380136992402E-5</v>
      </c>
    </row>
    <row r="71" spans="2:15" x14ac:dyDescent="0.2">
      <c r="B71" s="60" t="s">
        <v>1373</v>
      </c>
      <c r="C71" s="14" t="s">
        <v>1374</v>
      </c>
      <c r="D71" s="14" t="s">
        <v>160</v>
      </c>
      <c r="E71" s="14" t="s">
        <v>235</v>
      </c>
      <c r="F71" s="21">
        <v>416</v>
      </c>
      <c r="G71" s="14" t="s">
        <v>236</v>
      </c>
      <c r="H71" s="14" t="s">
        <v>49</v>
      </c>
      <c r="I71" s="23">
        <v>78442</v>
      </c>
      <c r="J71" s="26">
        <v>15730</v>
      </c>
      <c r="K71" s="23">
        <v>0</v>
      </c>
      <c r="L71" s="23">
        <v>12338.926600000001</v>
      </c>
      <c r="M71" s="13">
        <v>4.427344578E-3</v>
      </c>
      <c r="N71" s="13">
        <v>2.0752084130000001E-2</v>
      </c>
      <c r="O71" s="64">
        <v>1.6445051090000001E-3</v>
      </c>
    </row>
    <row r="72" spans="2:15" x14ac:dyDescent="0.2">
      <c r="B72" s="60" t="s">
        <v>1375</v>
      </c>
      <c r="C72" s="14" t="s">
        <v>1376</v>
      </c>
      <c r="D72" s="14" t="s">
        <v>160</v>
      </c>
      <c r="E72" s="14" t="s">
        <v>235</v>
      </c>
      <c r="F72" s="21">
        <v>613</v>
      </c>
      <c r="G72" s="14" t="s">
        <v>236</v>
      </c>
      <c r="H72" s="14" t="s">
        <v>49</v>
      </c>
      <c r="I72" s="23">
        <v>1003</v>
      </c>
      <c r="J72" s="26">
        <v>76070</v>
      </c>
      <c r="K72" s="23">
        <v>0</v>
      </c>
      <c r="L72" s="23">
        <v>762.98209999999995</v>
      </c>
      <c r="M72" s="13">
        <v>1.9138664600000001E-4</v>
      </c>
      <c r="N72" s="13">
        <v>1.2832128139999999E-3</v>
      </c>
      <c r="O72" s="64">
        <v>1.0168858299999999E-4</v>
      </c>
    </row>
    <row r="73" spans="2:15" x14ac:dyDescent="0.2">
      <c r="B73" s="60" t="s">
        <v>1377</v>
      </c>
      <c r="C73" s="14" t="s">
        <v>1378</v>
      </c>
      <c r="D73" s="14" t="s">
        <v>160</v>
      </c>
      <c r="E73" s="14" t="s">
        <v>235</v>
      </c>
      <c r="F73" s="21">
        <v>1450</v>
      </c>
      <c r="G73" s="14" t="s">
        <v>236</v>
      </c>
      <c r="H73" s="14" t="s">
        <v>49</v>
      </c>
      <c r="I73" s="23">
        <v>15500</v>
      </c>
      <c r="J73" s="26">
        <v>8550</v>
      </c>
      <c r="K73" s="23">
        <v>0</v>
      </c>
      <c r="L73" s="23">
        <v>1325.25</v>
      </c>
      <c r="M73" s="13">
        <v>4.23485211E-4</v>
      </c>
      <c r="N73" s="13">
        <v>2.2288567210000001E-3</v>
      </c>
      <c r="O73" s="64">
        <v>1.76626417E-4</v>
      </c>
    </row>
    <row r="74" spans="2:15" x14ac:dyDescent="0.2">
      <c r="B74" s="60" t="s">
        <v>1379</v>
      </c>
      <c r="C74" s="14" t="s">
        <v>1380</v>
      </c>
      <c r="D74" s="14" t="s">
        <v>160</v>
      </c>
      <c r="E74" s="14" t="s">
        <v>235</v>
      </c>
      <c r="F74" s="21">
        <v>1514</v>
      </c>
      <c r="G74" s="14" t="s">
        <v>236</v>
      </c>
      <c r="H74" s="14" t="s">
        <v>49</v>
      </c>
      <c r="I74" s="23">
        <v>146967</v>
      </c>
      <c r="J74" s="25">
        <v>857.8</v>
      </c>
      <c r="K74" s="23">
        <v>0</v>
      </c>
      <c r="L74" s="23">
        <v>1260.6829299999999</v>
      </c>
      <c r="M74" s="13">
        <v>6.6862979799999997E-4</v>
      </c>
      <c r="N74" s="13">
        <v>2.1202653250000001E-3</v>
      </c>
      <c r="O74" s="64">
        <v>1.68021059E-4</v>
      </c>
    </row>
    <row r="75" spans="2:15" x14ac:dyDescent="0.2">
      <c r="B75" s="60" t="s">
        <v>1381</v>
      </c>
      <c r="C75" s="14" t="s">
        <v>1382</v>
      </c>
      <c r="D75" s="14" t="s">
        <v>160</v>
      </c>
      <c r="E75" s="14" t="s">
        <v>235</v>
      </c>
      <c r="F75" s="21">
        <v>1357</v>
      </c>
      <c r="G75" s="14" t="s">
        <v>236</v>
      </c>
      <c r="H75" s="14" t="s">
        <v>49</v>
      </c>
      <c r="I75" s="23">
        <v>86543</v>
      </c>
      <c r="J75" s="26">
        <v>1700</v>
      </c>
      <c r="K75" s="23">
        <v>0</v>
      </c>
      <c r="L75" s="23">
        <v>1471.231</v>
      </c>
      <c r="M75" s="13">
        <v>4.45293714E-4</v>
      </c>
      <c r="N75" s="13">
        <v>2.4743732150000002E-3</v>
      </c>
      <c r="O75" s="64">
        <v>1.9608244499999999E-4</v>
      </c>
    </row>
    <row r="76" spans="2:15" x14ac:dyDescent="0.2">
      <c r="B76" s="60" t="s">
        <v>1383</v>
      </c>
      <c r="C76" s="14" t="s">
        <v>1384</v>
      </c>
      <c r="D76" s="14" t="s">
        <v>160</v>
      </c>
      <c r="E76" s="14" t="s">
        <v>235</v>
      </c>
      <c r="F76" s="21">
        <v>1212</v>
      </c>
      <c r="G76" s="14" t="s">
        <v>1385</v>
      </c>
      <c r="H76" s="14" t="s">
        <v>49</v>
      </c>
      <c r="I76" s="23">
        <v>2000</v>
      </c>
      <c r="J76" s="26">
        <v>4109</v>
      </c>
      <c r="K76" s="23">
        <v>0</v>
      </c>
      <c r="L76" s="23">
        <v>82.18</v>
      </c>
      <c r="M76" s="13">
        <v>1.82297686050808E-5</v>
      </c>
      <c r="N76" s="13">
        <v>1.3821350300000001E-4</v>
      </c>
      <c r="O76" s="64">
        <v>1.0952770392349801E-5</v>
      </c>
    </row>
    <row r="77" spans="2:15" x14ac:dyDescent="0.2">
      <c r="B77" s="60" t="s">
        <v>1386</v>
      </c>
      <c r="C77" s="14" t="s">
        <v>1387</v>
      </c>
      <c r="D77" s="14" t="s">
        <v>160</v>
      </c>
      <c r="E77" s="14" t="s">
        <v>235</v>
      </c>
      <c r="F77" s="21">
        <v>1786</v>
      </c>
      <c r="G77" s="14" t="s">
        <v>431</v>
      </c>
      <c r="H77" s="14" t="s">
        <v>49</v>
      </c>
      <c r="I77" s="23">
        <v>10490</v>
      </c>
      <c r="J77" s="26">
        <v>15690</v>
      </c>
      <c r="K77" s="23">
        <v>0</v>
      </c>
      <c r="L77" s="23">
        <v>1645.8810000000001</v>
      </c>
      <c r="M77" s="13">
        <v>7.2405448400000003E-4</v>
      </c>
      <c r="N77" s="13">
        <v>2.7681063420000001E-3</v>
      </c>
      <c r="O77" s="64">
        <v>2.19359414E-4</v>
      </c>
    </row>
    <row r="78" spans="2:15" x14ac:dyDescent="0.2">
      <c r="B78" s="60" t="s">
        <v>1388</v>
      </c>
      <c r="C78" s="14" t="s">
        <v>1389</v>
      </c>
      <c r="D78" s="14" t="s">
        <v>160</v>
      </c>
      <c r="E78" s="14" t="s">
        <v>235</v>
      </c>
      <c r="F78" s="21">
        <v>1908</v>
      </c>
      <c r="G78" s="14" t="s">
        <v>431</v>
      </c>
      <c r="H78" s="14" t="s">
        <v>49</v>
      </c>
      <c r="I78" s="23">
        <v>202681</v>
      </c>
      <c r="J78" s="26">
        <v>7154</v>
      </c>
      <c r="K78" s="23">
        <v>0</v>
      </c>
      <c r="L78" s="23">
        <v>14499.79874</v>
      </c>
      <c r="M78" s="13">
        <v>4.1839135960000003E-3</v>
      </c>
      <c r="N78" s="13">
        <v>2.4386322496E-2</v>
      </c>
      <c r="O78" s="64">
        <v>1.932501415E-3</v>
      </c>
    </row>
    <row r="79" spans="2:15" x14ac:dyDescent="0.2">
      <c r="B79" s="60" t="s">
        <v>1390</v>
      </c>
      <c r="C79" s="14" t="s">
        <v>1391</v>
      </c>
      <c r="D79" s="14" t="s">
        <v>160</v>
      </c>
      <c r="E79" s="14" t="s">
        <v>235</v>
      </c>
      <c r="F79" s="21">
        <v>1445</v>
      </c>
      <c r="G79" s="14" t="s">
        <v>431</v>
      </c>
      <c r="H79" s="14" t="s">
        <v>49</v>
      </c>
      <c r="I79" s="23">
        <v>5700</v>
      </c>
      <c r="J79" s="26">
        <v>20210</v>
      </c>
      <c r="K79" s="23">
        <v>0</v>
      </c>
      <c r="L79" s="23">
        <v>1151.97</v>
      </c>
      <c r="M79" s="13">
        <v>4.1377559099999998E-4</v>
      </c>
      <c r="N79" s="13">
        <v>1.937427714E-3</v>
      </c>
      <c r="O79" s="64">
        <v>1.5353203799999999E-4</v>
      </c>
    </row>
    <row r="80" spans="2:15" x14ac:dyDescent="0.2">
      <c r="B80" s="60" t="s">
        <v>1392</v>
      </c>
      <c r="C80" s="14" t="s">
        <v>1393</v>
      </c>
      <c r="D80" s="14" t="s">
        <v>160</v>
      </c>
      <c r="E80" s="14" t="s">
        <v>235</v>
      </c>
      <c r="F80" s="21">
        <v>777</v>
      </c>
      <c r="G80" s="14" t="s">
        <v>431</v>
      </c>
      <c r="H80" s="14" t="s">
        <v>49</v>
      </c>
      <c r="I80" s="23">
        <v>82219</v>
      </c>
      <c r="J80" s="26">
        <v>1709</v>
      </c>
      <c r="K80" s="23">
        <v>0</v>
      </c>
      <c r="L80" s="23">
        <v>1405.1227100000001</v>
      </c>
      <c r="M80" s="13">
        <v>3.09483052E-4</v>
      </c>
      <c r="N80" s="13">
        <v>2.363189735E-3</v>
      </c>
      <c r="O80" s="64">
        <v>1.8727167600000001E-4</v>
      </c>
    </row>
    <row r="81" spans="2:15" x14ac:dyDescent="0.2">
      <c r="B81" s="60" t="s">
        <v>1394</v>
      </c>
      <c r="C81" s="14" t="s">
        <v>1395</v>
      </c>
      <c r="D81" s="14" t="s">
        <v>160</v>
      </c>
      <c r="E81" s="14" t="s">
        <v>235</v>
      </c>
      <c r="F81" s="21">
        <v>161</v>
      </c>
      <c r="G81" s="14" t="s">
        <v>774</v>
      </c>
      <c r="H81" s="14" t="s">
        <v>49</v>
      </c>
      <c r="I81" s="23">
        <v>237793</v>
      </c>
      <c r="J81" s="26">
        <v>4651</v>
      </c>
      <c r="K81" s="23">
        <v>0</v>
      </c>
      <c r="L81" s="23">
        <v>11059.75243</v>
      </c>
      <c r="M81" s="13">
        <v>3.324858748E-3</v>
      </c>
      <c r="N81" s="13">
        <v>1.8600719522E-2</v>
      </c>
      <c r="O81" s="64">
        <v>1.4740195780000001E-3</v>
      </c>
    </row>
    <row r="82" spans="2:15" x14ac:dyDescent="0.2">
      <c r="B82" s="60" t="s">
        <v>1396</v>
      </c>
      <c r="C82" s="14" t="s">
        <v>1397</v>
      </c>
      <c r="D82" s="14" t="s">
        <v>160</v>
      </c>
      <c r="E82" s="14" t="s">
        <v>235</v>
      </c>
      <c r="F82" s="21">
        <v>1110</v>
      </c>
      <c r="G82" s="14" t="s">
        <v>774</v>
      </c>
      <c r="H82" s="14" t="s">
        <v>49</v>
      </c>
      <c r="I82" s="23">
        <v>19087</v>
      </c>
      <c r="J82" s="26">
        <v>19210</v>
      </c>
      <c r="K82" s="23">
        <v>0</v>
      </c>
      <c r="L82" s="23">
        <v>3666.6127000000001</v>
      </c>
      <c r="M82" s="13">
        <v>8.1105854300000002E-4</v>
      </c>
      <c r="N82" s="13">
        <v>6.166651094E-3</v>
      </c>
      <c r="O82" s="64">
        <v>4.8867810899999998E-4</v>
      </c>
    </row>
    <row r="83" spans="2:15" x14ac:dyDescent="0.2">
      <c r="B83" s="60" t="s">
        <v>1398</v>
      </c>
      <c r="C83" s="14" t="s">
        <v>1399</v>
      </c>
      <c r="D83" s="14" t="s">
        <v>160</v>
      </c>
      <c r="E83" s="14" t="s">
        <v>235</v>
      </c>
      <c r="F83" s="21">
        <v>445</v>
      </c>
      <c r="G83" s="14" t="s">
        <v>774</v>
      </c>
      <c r="H83" s="14" t="s">
        <v>49</v>
      </c>
      <c r="I83" s="23">
        <v>31257</v>
      </c>
      <c r="J83" s="26">
        <v>6799</v>
      </c>
      <c r="K83" s="23">
        <v>0</v>
      </c>
      <c r="L83" s="23">
        <v>2125.1634300000001</v>
      </c>
      <c r="M83" s="13">
        <v>4.9206515200000002E-4</v>
      </c>
      <c r="N83" s="13">
        <v>3.5741820760000001E-3</v>
      </c>
      <c r="O83" s="64">
        <v>2.8323712600000002E-4</v>
      </c>
    </row>
    <row r="84" spans="2:15" x14ac:dyDescent="0.2">
      <c r="B84" s="60" t="s">
        <v>1400</v>
      </c>
      <c r="C84" s="14" t="s">
        <v>1401</v>
      </c>
      <c r="D84" s="14" t="s">
        <v>160</v>
      </c>
      <c r="E84" s="14" t="s">
        <v>235</v>
      </c>
      <c r="F84" s="21">
        <v>256</v>
      </c>
      <c r="G84" s="14" t="s">
        <v>774</v>
      </c>
      <c r="H84" s="14" t="s">
        <v>49</v>
      </c>
      <c r="I84" s="23">
        <v>17056</v>
      </c>
      <c r="J84" s="26">
        <v>24050</v>
      </c>
      <c r="K84" s="23">
        <v>0</v>
      </c>
      <c r="L84" s="23">
        <v>4101.9679999999998</v>
      </c>
      <c r="M84" s="13">
        <v>1.1123961660000001E-3</v>
      </c>
      <c r="N84" s="13">
        <v>6.8988484810000002E-3</v>
      </c>
      <c r="O84" s="64">
        <v>5.4670130999999998E-4</v>
      </c>
    </row>
    <row r="85" spans="2:15" x14ac:dyDescent="0.2">
      <c r="B85" s="60" t="s">
        <v>1402</v>
      </c>
      <c r="C85" s="14" t="s">
        <v>1403</v>
      </c>
      <c r="D85" s="14" t="s">
        <v>160</v>
      </c>
      <c r="E85" s="14" t="s">
        <v>235</v>
      </c>
      <c r="F85" s="21">
        <v>2367</v>
      </c>
      <c r="G85" s="14" t="s">
        <v>1025</v>
      </c>
      <c r="H85" s="14" t="s">
        <v>49</v>
      </c>
      <c r="I85" s="23">
        <v>28916</v>
      </c>
      <c r="J85" s="25">
        <v>509.6</v>
      </c>
      <c r="K85" s="23">
        <v>0</v>
      </c>
      <c r="L85" s="23">
        <v>147.35594</v>
      </c>
      <c r="M85" s="13">
        <v>1.46364409E-4</v>
      </c>
      <c r="N85" s="13">
        <v>2.4782892000000002E-4</v>
      </c>
      <c r="O85" s="64">
        <v>1.96392769137123E-5</v>
      </c>
    </row>
    <row r="86" spans="2:15" x14ac:dyDescent="0.2">
      <c r="B86" s="60" t="s">
        <v>1404</v>
      </c>
      <c r="C86" s="14" t="s">
        <v>1405</v>
      </c>
      <c r="D86" s="14" t="s">
        <v>160</v>
      </c>
      <c r="E86" s="14" t="s">
        <v>235</v>
      </c>
      <c r="F86" s="21">
        <v>1773</v>
      </c>
      <c r="G86" s="14" t="s">
        <v>1025</v>
      </c>
      <c r="H86" s="14" t="s">
        <v>49</v>
      </c>
      <c r="I86" s="23">
        <v>26300</v>
      </c>
      <c r="J86" s="26">
        <v>1320</v>
      </c>
      <c r="K86" s="23">
        <v>0</v>
      </c>
      <c r="L86" s="23">
        <v>347.16</v>
      </c>
      <c r="M86" s="13">
        <v>1.31276778E-4</v>
      </c>
      <c r="N86" s="13">
        <v>5.8386711900000002E-4</v>
      </c>
      <c r="O86" s="64">
        <v>4.62687243782936E-5</v>
      </c>
    </row>
    <row r="87" spans="2:15" x14ac:dyDescent="0.2">
      <c r="B87" s="60" t="s">
        <v>1406</v>
      </c>
      <c r="C87" s="14" t="s">
        <v>1407</v>
      </c>
      <c r="D87" s="14" t="s">
        <v>160</v>
      </c>
      <c r="E87" s="14" t="s">
        <v>235</v>
      </c>
      <c r="F87" s="21">
        <v>2026</v>
      </c>
      <c r="G87" s="14" t="s">
        <v>1040</v>
      </c>
      <c r="H87" s="14" t="s">
        <v>49</v>
      </c>
      <c r="I87" s="23">
        <v>6000</v>
      </c>
      <c r="J87" s="26">
        <v>3514</v>
      </c>
      <c r="K87" s="23">
        <v>0</v>
      </c>
      <c r="L87" s="23">
        <v>210.84</v>
      </c>
      <c r="M87" s="13">
        <v>1.2221687900000001E-4</v>
      </c>
      <c r="N87" s="13">
        <v>3.5459886900000002E-4</v>
      </c>
      <c r="O87" s="64">
        <v>2.8100293374580599E-5</v>
      </c>
    </row>
    <row r="88" spans="2:15" x14ac:dyDescent="0.2">
      <c r="B88" s="60" t="s">
        <v>1408</v>
      </c>
      <c r="C88" s="14" t="s">
        <v>1409</v>
      </c>
      <c r="D88" s="14" t="s">
        <v>160</v>
      </c>
      <c r="E88" s="14" t="s">
        <v>235</v>
      </c>
      <c r="F88" s="21">
        <v>2066</v>
      </c>
      <c r="G88" s="14" t="s">
        <v>444</v>
      </c>
      <c r="H88" s="14" t="s">
        <v>49</v>
      </c>
      <c r="I88" s="23">
        <v>402022</v>
      </c>
      <c r="J88" s="26">
        <v>1494</v>
      </c>
      <c r="K88" s="23">
        <v>0</v>
      </c>
      <c r="L88" s="23">
        <v>6006.2086799999997</v>
      </c>
      <c r="M88" s="13">
        <v>2.4315277810000001E-3</v>
      </c>
      <c r="N88" s="13">
        <v>1.0101474129000001E-2</v>
      </c>
      <c r="O88" s="64">
        <v>8.0049433599999997E-4</v>
      </c>
    </row>
    <row r="89" spans="2:15" x14ac:dyDescent="0.2">
      <c r="B89" s="60" t="s">
        <v>1410</v>
      </c>
      <c r="C89" s="14" t="s">
        <v>1411</v>
      </c>
      <c r="D89" s="14" t="s">
        <v>160</v>
      </c>
      <c r="E89" s="14" t="s">
        <v>235</v>
      </c>
      <c r="F89" s="21">
        <v>2095</v>
      </c>
      <c r="G89" s="14" t="s">
        <v>444</v>
      </c>
      <c r="H89" s="14" t="s">
        <v>49</v>
      </c>
      <c r="I89" s="23">
        <v>202050</v>
      </c>
      <c r="J89" s="26">
        <v>1798</v>
      </c>
      <c r="K89" s="23">
        <v>0</v>
      </c>
      <c r="L89" s="23">
        <v>3632.8589999999999</v>
      </c>
      <c r="M89" s="13">
        <v>1.084806709E-3</v>
      </c>
      <c r="N89" s="13">
        <v>6.1098828159999998E-3</v>
      </c>
      <c r="O89" s="64">
        <v>4.8417948999999999E-4</v>
      </c>
    </row>
    <row r="90" spans="2:15" x14ac:dyDescent="0.2">
      <c r="B90" s="59" t="s">
        <v>1412</v>
      </c>
      <c r="C90" s="56" t="s">
        <v>2562</v>
      </c>
      <c r="D90" s="56" t="s">
        <v>2562</v>
      </c>
      <c r="E90" s="56" t="s">
        <v>2562</v>
      </c>
      <c r="F90" s="56" t="s">
        <v>2562</v>
      </c>
      <c r="G90" s="56" t="s">
        <v>2562</v>
      </c>
      <c r="H90" s="56" t="s">
        <v>2562</v>
      </c>
      <c r="I90" s="56" t="s">
        <v>2562</v>
      </c>
      <c r="J90" s="56" t="s">
        <v>2562</v>
      </c>
      <c r="K90" s="56" t="s">
        <v>2562</v>
      </c>
      <c r="L90" s="22">
        <v>79086.709669999997</v>
      </c>
      <c r="M90" s="56" t="s">
        <v>2562</v>
      </c>
      <c r="N90" s="20">
        <v>0.13301108807199999</v>
      </c>
      <c r="O90" s="63">
        <v>1.0540503432E-2</v>
      </c>
    </row>
    <row r="91" spans="2:15" x14ac:dyDescent="0.2">
      <c r="B91" s="60" t="s">
        <v>1413</v>
      </c>
      <c r="C91" s="14" t="s">
        <v>1414</v>
      </c>
      <c r="D91" s="14" t="s">
        <v>160</v>
      </c>
      <c r="E91" s="14" t="s">
        <v>235</v>
      </c>
      <c r="F91" s="21">
        <v>424</v>
      </c>
      <c r="G91" s="14" t="s">
        <v>1318</v>
      </c>
      <c r="H91" s="14" t="s">
        <v>49</v>
      </c>
      <c r="I91" s="23">
        <v>9290</v>
      </c>
      <c r="J91" s="25">
        <v>775.4</v>
      </c>
      <c r="K91" s="23">
        <v>0</v>
      </c>
      <c r="L91" s="23">
        <v>72.034660000000002</v>
      </c>
      <c r="M91" s="13">
        <v>5.7554723450000001E-3</v>
      </c>
      <c r="N91" s="13">
        <v>1.2115067800000001E-4</v>
      </c>
      <c r="O91" s="64">
        <v>9.6006216995739403E-6</v>
      </c>
    </row>
    <row r="92" spans="2:15" x14ac:dyDescent="0.2">
      <c r="B92" s="60" t="s">
        <v>1415</v>
      </c>
      <c r="C92" s="14" t="s">
        <v>1416</v>
      </c>
      <c r="D92" s="14" t="s">
        <v>160</v>
      </c>
      <c r="E92" s="14" t="s">
        <v>235</v>
      </c>
      <c r="F92" s="21">
        <v>1893</v>
      </c>
      <c r="G92" s="14" t="s">
        <v>1318</v>
      </c>
      <c r="H92" s="14" t="s">
        <v>49</v>
      </c>
      <c r="I92" s="23">
        <v>26000</v>
      </c>
      <c r="J92" s="26">
        <v>1057</v>
      </c>
      <c r="K92" s="23">
        <v>0</v>
      </c>
      <c r="L92" s="23">
        <v>274.82</v>
      </c>
      <c r="M92" s="13">
        <v>5.1160175029999998E-3</v>
      </c>
      <c r="N92" s="13">
        <v>4.6220290799999999E-4</v>
      </c>
      <c r="O92" s="64">
        <v>3.6627407632338501E-5</v>
      </c>
    </row>
    <row r="93" spans="2:15" x14ac:dyDescent="0.2">
      <c r="B93" s="60" t="s">
        <v>1417</v>
      </c>
      <c r="C93" s="14" t="s">
        <v>1418</v>
      </c>
      <c r="D93" s="14" t="s">
        <v>160</v>
      </c>
      <c r="E93" s="14" t="s">
        <v>235</v>
      </c>
      <c r="F93" s="21">
        <v>2304</v>
      </c>
      <c r="G93" s="14" t="s">
        <v>1318</v>
      </c>
      <c r="H93" s="14" t="s">
        <v>49</v>
      </c>
      <c r="I93" s="23">
        <v>72574</v>
      </c>
      <c r="J93" s="25">
        <v>123.9</v>
      </c>
      <c r="K93" s="23">
        <v>0</v>
      </c>
      <c r="L93" s="23">
        <v>89.91919</v>
      </c>
      <c r="M93" s="13">
        <v>4.4073952949999998E-3</v>
      </c>
      <c r="N93" s="13">
        <v>1.51229572E-4</v>
      </c>
      <c r="O93" s="64">
        <v>1.19842326835736E-5</v>
      </c>
    </row>
    <row r="94" spans="2:15" x14ac:dyDescent="0.2">
      <c r="B94" s="60" t="s">
        <v>1419</v>
      </c>
      <c r="C94" s="14" t="s">
        <v>1420</v>
      </c>
      <c r="D94" s="14" t="s">
        <v>160</v>
      </c>
      <c r="E94" s="14" t="s">
        <v>235</v>
      </c>
      <c r="F94" s="21">
        <v>265</v>
      </c>
      <c r="G94" s="14" t="s">
        <v>691</v>
      </c>
      <c r="H94" s="14" t="s">
        <v>49</v>
      </c>
      <c r="I94" s="23">
        <v>42300</v>
      </c>
      <c r="J94" s="26">
        <v>2481</v>
      </c>
      <c r="K94" s="23">
        <v>0</v>
      </c>
      <c r="L94" s="23">
        <v>1049.463</v>
      </c>
      <c r="M94" s="13">
        <v>1.7056578839999999E-3</v>
      </c>
      <c r="N94" s="13">
        <v>1.765027475E-3</v>
      </c>
      <c r="O94" s="64">
        <v>1.39870129E-4</v>
      </c>
    </row>
    <row r="95" spans="2:15" x14ac:dyDescent="0.2">
      <c r="B95" s="60" t="s">
        <v>1421</v>
      </c>
      <c r="C95" s="14" t="s">
        <v>1422</v>
      </c>
      <c r="D95" s="14" t="s">
        <v>160</v>
      </c>
      <c r="E95" s="14" t="s">
        <v>235</v>
      </c>
      <c r="F95" s="21">
        <v>2357</v>
      </c>
      <c r="G95" s="14" t="s">
        <v>691</v>
      </c>
      <c r="H95" s="14" t="s">
        <v>49</v>
      </c>
      <c r="I95" s="23">
        <v>80000</v>
      </c>
      <c r="J95" s="26">
        <v>1042</v>
      </c>
      <c r="K95" s="23">
        <v>0</v>
      </c>
      <c r="L95" s="23">
        <v>833.6</v>
      </c>
      <c r="M95" s="13">
        <v>1.307922855E-3</v>
      </c>
      <c r="N95" s="13">
        <v>1.4019807300000001E-3</v>
      </c>
      <c r="O95" s="64">
        <v>1.11100382E-4</v>
      </c>
    </row>
    <row r="96" spans="2:15" x14ac:dyDescent="0.2">
      <c r="B96" s="60" t="s">
        <v>1423</v>
      </c>
      <c r="C96" s="14" t="s">
        <v>1424</v>
      </c>
      <c r="D96" s="14" t="s">
        <v>160</v>
      </c>
      <c r="E96" s="14" t="s">
        <v>235</v>
      </c>
      <c r="F96" s="21">
        <v>1532</v>
      </c>
      <c r="G96" s="14" t="s">
        <v>497</v>
      </c>
      <c r="H96" s="14" t="s">
        <v>49</v>
      </c>
      <c r="I96" s="23">
        <v>540000</v>
      </c>
      <c r="J96" s="25">
        <v>46.7</v>
      </c>
      <c r="K96" s="23">
        <v>0</v>
      </c>
      <c r="L96" s="23">
        <v>252.18</v>
      </c>
      <c r="M96" s="13">
        <v>2.5042251719999999E-3</v>
      </c>
      <c r="N96" s="13">
        <v>4.2412607999999999E-4</v>
      </c>
      <c r="O96" s="64">
        <v>3.3609998023153801E-5</v>
      </c>
    </row>
    <row r="97" spans="2:15" x14ac:dyDescent="0.2">
      <c r="B97" s="60" t="s">
        <v>1425</v>
      </c>
      <c r="C97" s="14" t="s">
        <v>1426</v>
      </c>
      <c r="D97" s="14" t="s">
        <v>160</v>
      </c>
      <c r="E97" s="14" t="s">
        <v>235</v>
      </c>
      <c r="F97" s="21">
        <v>473</v>
      </c>
      <c r="G97" s="14" t="s">
        <v>497</v>
      </c>
      <c r="H97" s="14" t="s">
        <v>49</v>
      </c>
      <c r="I97" s="23">
        <v>2883333</v>
      </c>
      <c r="J97" s="26">
        <v>171</v>
      </c>
      <c r="K97" s="23">
        <v>0</v>
      </c>
      <c r="L97" s="23">
        <v>4930.4994299999998</v>
      </c>
      <c r="M97" s="13">
        <v>7.2448775639999997E-3</v>
      </c>
      <c r="N97" s="13">
        <v>8.2923046950000006E-3</v>
      </c>
      <c r="O97" s="64">
        <v>6.5712616399999995E-4</v>
      </c>
    </row>
    <row r="98" spans="2:15" x14ac:dyDescent="0.2">
      <c r="B98" s="60" t="s">
        <v>1427</v>
      </c>
      <c r="C98" s="14" t="s">
        <v>1428</v>
      </c>
      <c r="D98" s="14" t="s">
        <v>160</v>
      </c>
      <c r="E98" s="14" t="s">
        <v>235</v>
      </c>
      <c r="F98" s="21">
        <v>1083</v>
      </c>
      <c r="G98" s="14" t="s">
        <v>497</v>
      </c>
      <c r="H98" s="14" t="s">
        <v>49</v>
      </c>
      <c r="I98" s="23">
        <v>951000</v>
      </c>
      <c r="J98" s="26">
        <v>420</v>
      </c>
      <c r="K98" s="23">
        <v>0</v>
      </c>
      <c r="L98" s="23">
        <v>3994.2</v>
      </c>
      <c r="M98" s="13">
        <v>5.1472926190000001E-3</v>
      </c>
      <c r="N98" s="13">
        <v>6.7176000889999999E-3</v>
      </c>
      <c r="O98" s="64">
        <v>5.32338227E-4</v>
      </c>
    </row>
    <row r="99" spans="2:15" x14ac:dyDescent="0.2">
      <c r="B99" s="60" t="s">
        <v>1429</v>
      </c>
      <c r="C99" s="14" t="s">
        <v>1430</v>
      </c>
      <c r="D99" s="14" t="s">
        <v>160</v>
      </c>
      <c r="E99" s="14" t="s">
        <v>235</v>
      </c>
      <c r="F99" s="21">
        <v>136</v>
      </c>
      <c r="G99" s="14" t="s">
        <v>516</v>
      </c>
      <c r="H99" s="14" t="s">
        <v>49</v>
      </c>
      <c r="I99" s="23">
        <v>702876</v>
      </c>
      <c r="J99" s="25">
        <v>359.1</v>
      </c>
      <c r="K99" s="23">
        <v>0</v>
      </c>
      <c r="L99" s="23">
        <v>2524.02772</v>
      </c>
      <c r="M99" s="13">
        <v>2.8243249660000001E-3</v>
      </c>
      <c r="N99" s="13">
        <v>4.2450074700000002E-3</v>
      </c>
      <c r="O99" s="64">
        <v>3.3639688500000002E-4</v>
      </c>
    </row>
    <row r="100" spans="2:15" x14ac:dyDescent="0.2">
      <c r="B100" s="60" t="s">
        <v>1431</v>
      </c>
      <c r="C100" s="14" t="s">
        <v>1432</v>
      </c>
      <c r="D100" s="14" t="s">
        <v>160</v>
      </c>
      <c r="E100" s="14" t="s">
        <v>235</v>
      </c>
      <c r="F100" s="21">
        <v>813</v>
      </c>
      <c r="G100" s="14" t="s">
        <v>438</v>
      </c>
      <c r="H100" s="14" t="s">
        <v>49</v>
      </c>
      <c r="I100" s="23">
        <v>15372</v>
      </c>
      <c r="J100" s="26">
        <v>24970</v>
      </c>
      <c r="K100" s="23">
        <v>0</v>
      </c>
      <c r="L100" s="23">
        <v>3838.3883999999998</v>
      </c>
      <c r="M100" s="13">
        <v>1.2509765619999999E-3</v>
      </c>
      <c r="N100" s="13">
        <v>6.4555501120000004E-3</v>
      </c>
      <c r="O100" s="64">
        <v>5.1157199799999997E-4</v>
      </c>
    </row>
    <row r="101" spans="2:15" x14ac:dyDescent="0.2">
      <c r="B101" s="60" t="s">
        <v>1433</v>
      </c>
      <c r="C101" s="14" t="s">
        <v>1434</v>
      </c>
      <c r="D101" s="14" t="s">
        <v>160</v>
      </c>
      <c r="E101" s="14" t="s">
        <v>235</v>
      </c>
      <c r="F101" s="21">
        <v>1822</v>
      </c>
      <c r="G101" s="14" t="s">
        <v>438</v>
      </c>
      <c r="H101" s="14" t="s">
        <v>49</v>
      </c>
      <c r="I101" s="23">
        <v>308009</v>
      </c>
      <c r="J101" s="26">
        <v>1100</v>
      </c>
      <c r="K101" s="23">
        <v>51.880670000000002</v>
      </c>
      <c r="L101" s="23">
        <v>3439.9796700000002</v>
      </c>
      <c r="M101" s="13">
        <v>2.8822608660000002E-3</v>
      </c>
      <c r="N101" s="13">
        <v>5.7854908959999998E-3</v>
      </c>
      <c r="O101" s="64">
        <v>4.58472955E-4</v>
      </c>
    </row>
    <row r="102" spans="2:15" x14ac:dyDescent="0.2">
      <c r="B102" s="60" t="s">
        <v>1435</v>
      </c>
      <c r="C102" s="14" t="s">
        <v>1436</v>
      </c>
      <c r="D102" s="14" t="s">
        <v>160</v>
      </c>
      <c r="E102" s="14" t="s">
        <v>235</v>
      </c>
      <c r="F102" s="21">
        <v>1998</v>
      </c>
      <c r="G102" s="14" t="s">
        <v>1437</v>
      </c>
      <c r="H102" s="14" t="s">
        <v>49</v>
      </c>
      <c r="I102" s="23">
        <v>28564</v>
      </c>
      <c r="J102" s="25">
        <v>371.2</v>
      </c>
      <c r="K102" s="23">
        <v>0</v>
      </c>
      <c r="L102" s="23">
        <v>106.02957000000001</v>
      </c>
      <c r="M102" s="13">
        <v>9.5996843499999995E-4</v>
      </c>
      <c r="N102" s="13">
        <v>1.7832463199999999E-4</v>
      </c>
      <c r="O102" s="64">
        <v>1.4131388841683901E-5</v>
      </c>
    </row>
    <row r="103" spans="2:15" x14ac:dyDescent="0.2">
      <c r="B103" s="60" t="s">
        <v>1438</v>
      </c>
      <c r="C103" s="14" t="s">
        <v>1439</v>
      </c>
      <c r="D103" s="14" t="s">
        <v>160</v>
      </c>
      <c r="E103" s="14" t="s">
        <v>235</v>
      </c>
      <c r="F103" s="21">
        <v>1032</v>
      </c>
      <c r="G103" s="14" t="s">
        <v>578</v>
      </c>
      <c r="H103" s="14" t="s">
        <v>49</v>
      </c>
      <c r="I103" s="23">
        <v>9690</v>
      </c>
      <c r="J103" s="26">
        <v>7000</v>
      </c>
      <c r="K103" s="23">
        <v>0</v>
      </c>
      <c r="L103" s="23">
        <v>678.3</v>
      </c>
      <c r="M103" s="13">
        <v>1.63304834E-4</v>
      </c>
      <c r="N103" s="13">
        <v>1.1407911820000001E-3</v>
      </c>
      <c r="O103" s="64">
        <v>9.0402338246907798E-5</v>
      </c>
    </row>
    <row r="104" spans="2:15" x14ac:dyDescent="0.2">
      <c r="B104" s="60" t="s">
        <v>1440</v>
      </c>
      <c r="C104" s="14" t="s">
        <v>1441</v>
      </c>
      <c r="D104" s="14" t="s">
        <v>160</v>
      </c>
      <c r="E104" s="14" t="s">
        <v>235</v>
      </c>
      <c r="F104" s="21">
        <v>1790</v>
      </c>
      <c r="G104" s="14" t="s">
        <v>467</v>
      </c>
      <c r="H104" s="14" t="s">
        <v>49</v>
      </c>
      <c r="I104" s="23">
        <v>613958</v>
      </c>
      <c r="J104" s="25">
        <v>230.2</v>
      </c>
      <c r="K104" s="23">
        <v>0</v>
      </c>
      <c r="L104" s="23">
        <v>1413.33132</v>
      </c>
      <c r="M104" s="13">
        <v>4.1000718360000004E-3</v>
      </c>
      <c r="N104" s="13">
        <v>2.3769952929999999E-3</v>
      </c>
      <c r="O104" s="64">
        <v>1.88365702E-4</v>
      </c>
    </row>
    <row r="105" spans="2:15" x14ac:dyDescent="0.2">
      <c r="B105" s="60" t="s">
        <v>1442</v>
      </c>
      <c r="C105" s="14" t="s">
        <v>1443</v>
      </c>
      <c r="D105" s="14" t="s">
        <v>160</v>
      </c>
      <c r="E105" s="14" t="s">
        <v>235</v>
      </c>
      <c r="F105" s="21">
        <v>1741</v>
      </c>
      <c r="G105" s="14" t="s">
        <v>467</v>
      </c>
      <c r="H105" s="14" t="s">
        <v>49</v>
      </c>
      <c r="I105" s="23">
        <v>5104</v>
      </c>
      <c r="J105" s="26">
        <v>42370</v>
      </c>
      <c r="K105" s="23">
        <v>0</v>
      </c>
      <c r="L105" s="23">
        <v>2162.5648000000001</v>
      </c>
      <c r="M105" s="13">
        <v>4.1529698940000002E-3</v>
      </c>
      <c r="N105" s="13">
        <v>3.6370851469999998E-3</v>
      </c>
      <c r="O105" s="64">
        <v>2.88221899E-4</v>
      </c>
    </row>
    <row r="106" spans="2:15" x14ac:dyDescent="0.2">
      <c r="B106" s="60" t="s">
        <v>1444</v>
      </c>
      <c r="C106" s="14" t="s">
        <v>1445</v>
      </c>
      <c r="D106" s="14" t="s">
        <v>160</v>
      </c>
      <c r="E106" s="14" t="s">
        <v>235</v>
      </c>
      <c r="F106" s="21">
        <v>1867</v>
      </c>
      <c r="G106" s="14" t="s">
        <v>467</v>
      </c>
      <c r="H106" s="14" t="s">
        <v>49</v>
      </c>
      <c r="I106" s="23">
        <v>18799</v>
      </c>
      <c r="J106" s="26">
        <v>2990</v>
      </c>
      <c r="K106" s="23">
        <v>0</v>
      </c>
      <c r="L106" s="23">
        <v>562.09010000000001</v>
      </c>
      <c r="M106" s="13">
        <v>6.8516681399999997E-4</v>
      </c>
      <c r="N106" s="13">
        <v>9.4534487599999995E-4</v>
      </c>
      <c r="O106" s="64">
        <v>7.4914137321890399E-5</v>
      </c>
    </row>
    <row r="107" spans="2:15" x14ac:dyDescent="0.2">
      <c r="B107" s="60" t="s">
        <v>1446</v>
      </c>
      <c r="C107" s="14" t="s">
        <v>1447</v>
      </c>
      <c r="D107" s="14" t="s">
        <v>160</v>
      </c>
      <c r="E107" s="14" t="s">
        <v>235</v>
      </c>
      <c r="F107" s="21">
        <v>1463</v>
      </c>
      <c r="G107" s="14" t="s">
        <v>467</v>
      </c>
      <c r="H107" s="14" t="s">
        <v>49</v>
      </c>
      <c r="I107" s="23">
        <v>74045</v>
      </c>
      <c r="J107" s="26">
        <v>4870</v>
      </c>
      <c r="K107" s="23">
        <v>0</v>
      </c>
      <c r="L107" s="23">
        <v>3605.9915000000001</v>
      </c>
      <c r="M107" s="13">
        <v>3.546937753E-3</v>
      </c>
      <c r="N107" s="13">
        <v>6.064696015E-3</v>
      </c>
      <c r="O107" s="64">
        <v>4.8059864800000001E-4</v>
      </c>
    </row>
    <row r="108" spans="2:15" x14ac:dyDescent="0.2">
      <c r="B108" s="60" t="s">
        <v>1448</v>
      </c>
      <c r="C108" s="14" t="s">
        <v>1449</v>
      </c>
      <c r="D108" s="14" t="s">
        <v>160</v>
      </c>
      <c r="E108" s="14" t="s">
        <v>235</v>
      </c>
      <c r="F108" s="21">
        <v>1872</v>
      </c>
      <c r="G108" s="14" t="s">
        <v>467</v>
      </c>
      <c r="H108" s="14" t="s">
        <v>49</v>
      </c>
      <c r="I108" s="23">
        <v>22420</v>
      </c>
      <c r="J108" s="25">
        <v>879.8</v>
      </c>
      <c r="K108" s="23">
        <v>0</v>
      </c>
      <c r="L108" s="23">
        <v>197.25116</v>
      </c>
      <c r="M108" s="13">
        <v>1.5406461200000001E-3</v>
      </c>
      <c r="N108" s="13">
        <v>3.31744632E-4</v>
      </c>
      <c r="O108" s="64">
        <v>2.6289202544471401E-5</v>
      </c>
    </row>
    <row r="109" spans="2:15" x14ac:dyDescent="0.2">
      <c r="B109" s="60" t="s">
        <v>1450</v>
      </c>
      <c r="C109" s="14" t="s">
        <v>1451</v>
      </c>
      <c r="D109" s="14" t="s">
        <v>160</v>
      </c>
      <c r="E109" s="14" t="s">
        <v>235</v>
      </c>
      <c r="F109" s="21">
        <v>1054</v>
      </c>
      <c r="G109" s="14" t="s">
        <v>847</v>
      </c>
      <c r="H109" s="14" t="s">
        <v>49</v>
      </c>
      <c r="I109" s="23">
        <v>27847</v>
      </c>
      <c r="J109" s="26">
        <v>11590</v>
      </c>
      <c r="K109" s="23">
        <v>0</v>
      </c>
      <c r="L109" s="23">
        <v>3227.4672999999998</v>
      </c>
      <c r="M109" s="13">
        <v>3.1340578109999998E-3</v>
      </c>
      <c r="N109" s="13">
        <v>5.4280793710000004E-3</v>
      </c>
      <c r="O109" s="64">
        <v>4.3014977200000001E-4</v>
      </c>
    </row>
    <row r="110" spans="2:15" x14ac:dyDescent="0.2">
      <c r="B110" s="60" t="s">
        <v>1452</v>
      </c>
      <c r="C110" s="14" t="s">
        <v>1453</v>
      </c>
      <c r="D110" s="14" t="s">
        <v>160</v>
      </c>
      <c r="E110" s="14" t="s">
        <v>235</v>
      </c>
      <c r="F110" s="21">
        <v>384</v>
      </c>
      <c r="G110" s="14" t="s">
        <v>847</v>
      </c>
      <c r="H110" s="14" t="s">
        <v>49</v>
      </c>
      <c r="I110" s="23">
        <v>166773</v>
      </c>
      <c r="J110" s="26">
        <v>1263</v>
      </c>
      <c r="K110" s="23">
        <v>0</v>
      </c>
      <c r="L110" s="23">
        <v>2106.3429900000001</v>
      </c>
      <c r="M110" s="13">
        <v>4.5511881150000003E-3</v>
      </c>
      <c r="N110" s="13">
        <v>3.5425291309999999E-3</v>
      </c>
      <c r="O110" s="64">
        <v>2.8072877899999998E-4</v>
      </c>
    </row>
    <row r="111" spans="2:15" x14ac:dyDescent="0.2">
      <c r="B111" s="60" t="s">
        <v>1454</v>
      </c>
      <c r="C111" s="14" t="s">
        <v>1455</v>
      </c>
      <c r="D111" s="14" t="s">
        <v>160</v>
      </c>
      <c r="E111" s="14" t="s">
        <v>235</v>
      </c>
      <c r="F111" s="21">
        <v>1185</v>
      </c>
      <c r="G111" s="14" t="s">
        <v>847</v>
      </c>
      <c r="H111" s="14" t="s">
        <v>49</v>
      </c>
      <c r="I111" s="23">
        <v>230690</v>
      </c>
      <c r="J111" s="25">
        <v>233.7</v>
      </c>
      <c r="K111" s="23">
        <v>0</v>
      </c>
      <c r="L111" s="23">
        <v>539.12252999999998</v>
      </c>
      <c r="M111" s="13">
        <v>3.13083027E-3</v>
      </c>
      <c r="N111" s="13">
        <v>9.0671712799999995E-4</v>
      </c>
      <c r="O111" s="64">
        <v>7.1853069900617295E-5</v>
      </c>
    </row>
    <row r="112" spans="2:15" x14ac:dyDescent="0.2">
      <c r="B112" s="60" t="s">
        <v>1456</v>
      </c>
      <c r="C112" s="14" t="s">
        <v>1457</v>
      </c>
      <c r="D112" s="14" t="s">
        <v>160</v>
      </c>
      <c r="E112" s="14" t="s">
        <v>235</v>
      </c>
      <c r="F112" s="21">
        <v>797</v>
      </c>
      <c r="G112" s="14" t="s">
        <v>847</v>
      </c>
      <c r="H112" s="14" t="s">
        <v>49</v>
      </c>
      <c r="I112" s="23">
        <v>6600</v>
      </c>
      <c r="J112" s="26">
        <v>19800</v>
      </c>
      <c r="K112" s="23">
        <v>0</v>
      </c>
      <c r="L112" s="23">
        <v>1306.8</v>
      </c>
      <c r="M112" s="13">
        <v>2.944718268E-3</v>
      </c>
      <c r="N112" s="13">
        <v>2.1978267979999998E-3</v>
      </c>
      <c r="O112" s="64">
        <v>1.74167441E-4</v>
      </c>
    </row>
    <row r="113" spans="2:15" x14ac:dyDescent="0.2">
      <c r="B113" s="60" t="s">
        <v>1458</v>
      </c>
      <c r="C113" s="14" t="s">
        <v>1459</v>
      </c>
      <c r="D113" s="14" t="s">
        <v>160</v>
      </c>
      <c r="E113" s="14" t="s">
        <v>235</v>
      </c>
      <c r="F113" s="21">
        <v>387</v>
      </c>
      <c r="G113" s="14" t="s">
        <v>344</v>
      </c>
      <c r="H113" s="14" t="s">
        <v>49</v>
      </c>
      <c r="I113" s="23">
        <v>42388</v>
      </c>
      <c r="J113" s="26">
        <v>12750</v>
      </c>
      <c r="K113" s="23">
        <v>0</v>
      </c>
      <c r="L113" s="23">
        <v>5404.47</v>
      </c>
      <c r="M113" s="13">
        <v>2.0320121000000002E-3</v>
      </c>
      <c r="N113" s="13">
        <v>9.0894467370000002E-3</v>
      </c>
      <c r="O113" s="64">
        <v>7.2029592300000003E-4</v>
      </c>
    </row>
    <row r="114" spans="2:15" x14ac:dyDescent="0.2">
      <c r="B114" s="60" t="s">
        <v>1460</v>
      </c>
      <c r="C114" s="14" t="s">
        <v>1461</v>
      </c>
      <c r="D114" s="14" t="s">
        <v>160</v>
      </c>
      <c r="E114" s="14" t="s">
        <v>235</v>
      </c>
      <c r="F114" s="21">
        <v>366</v>
      </c>
      <c r="G114" s="14" t="s">
        <v>236</v>
      </c>
      <c r="H114" s="14" t="s">
        <v>49</v>
      </c>
      <c r="I114" s="23">
        <v>644543</v>
      </c>
      <c r="J114" s="25">
        <v>254.5</v>
      </c>
      <c r="K114" s="23">
        <v>0</v>
      </c>
      <c r="L114" s="23">
        <v>1640.36193</v>
      </c>
      <c r="M114" s="13">
        <v>2.053020754E-3</v>
      </c>
      <c r="N114" s="13">
        <v>2.7588241569999998E-3</v>
      </c>
      <c r="O114" s="64">
        <v>2.18623844E-4</v>
      </c>
    </row>
    <row r="115" spans="2:15" x14ac:dyDescent="0.2">
      <c r="B115" s="60" t="s">
        <v>1462</v>
      </c>
      <c r="C115" s="14" t="s">
        <v>1463</v>
      </c>
      <c r="D115" s="14" t="s">
        <v>160</v>
      </c>
      <c r="E115" s="14" t="s">
        <v>235</v>
      </c>
      <c r="F115" s="21">
        <v>1802</v>
      </c>
      <c r="G115" s="14" t="s">
        <v>236</v>
      </c>
      <c r="H115" s="14" t="s">
        <v>49</v>
      </c>
      <c r="I115" s="23">
        <v>212038</v>
      </c>
      <c r="J115" s="25">
        <v>963.7</v>
      </c>
      <c r="K115" s="23">
        <v>0</v>
      </c>
      <c r="L115" s="23">
        <v>2043.41021</v>
      </c>
      <c r="M115" s="13">
        <v>3.0319911680000001E-3</v>
      </c>
      <c r="N115" s="13">
        <v>3.4366863469999999E-3</v>
      </c>
      <c r="O115" s="64">
        <v>2.7234123599999998E-4</v>
      </c>
    </row>
    <row r="116" spans="2:15" x14ac:dyDescent="0.2">
      <c r="B116" s="60" t="s">
        <v>1464</v>
      </c>
      <c r="C116" s="14" t="s">
        <v>1465</v>
      </c>
      <c r="D116" s="14" t="s">
        <v>160</v>
      </c>
      <c r="E116" s="14" t="s">
        <v>235</v>
      </c>
      <c r="F116" s="21">
        <v>1668</v>
      </c>
      <c r="G116" s="14" t="s">
        <v>236</v>
      </c>
      <c r="H116" s="14" t="s">
        <v>49</v>
      </c>
      <c r="I116" s="23">
        <v>507695.03</v>
      </c>
      <c r="J116" s="26">
        <v>380</v>
      </c>
      <c r="K116" s="23">
        <v>0</v>
      </c>
      <c r="L116" s="23">
        <v>1929.2411099999999</v>
      </c>
      <c r="M116" s="13">
        <v>3.8812943609999998E-3</v>
      </c>
      <c r="N116" s="13">
        <v>3.244672338E-3</v>
      </c>
      <c r="O116" s="64">
        <v>2.5712502900000002E-4</v>
      </c>
    </row>
    <row r="117" spans="2:15" x14ac:dyDescent="0.2">
      <c r="B117" s="60" t="s">
        <v>1466</v>
      </c>
      <c r="C117" s="14" t="s">
        <v>1467</v>
      </c>
      <c r="D117" s="14" t="s">
        <v>160</v>
      </c>
      <c r="E117" s="14" t="s">
        <v>235</v>
      </c>
      <c r="F117" s="21">
        <v>1588</v>
      </c>
      <c r="G117" s="14" t="s">
        <v>236</v>
      </c>
      <c r="H117" s="14" t="s">
        <v>49</v>
      </c>
      <c r="I117" s="23">
        <v>168000</v>
      </c>
      <c r="J117" s="26">
        <v>309</v>
      </c>
      <c r="K117" s="23">
        <v>0</v>
      </c>
      <c r="L117" s="23">
        <v>519.12</v>
      </c>
      <c r="M117" s="13">
        <v>1.1556596339999999E-3</v>
      </c>
      <c r="N117" s="13">
        <v>8.7307609900000001E-4</v>
      </c>
      <c r="O117" s="64">
        <v>6.9187176515899702E-5</v>
      </c>
    </row>
    <row r="118" spans="2:15" x14ac:dyDescent="0.2">
      <c r="B118" s="60" t="s">
        <v>1468</v>
      </c>
      <c r="C118" s="14" t="s">
        <v>1469</v>
      </c>
      <c r="D118" s="14" t="s">
        <v>160</v>
      </c>
      <c r="E118" s="14" t="s">
        <v>235</v>
      </c>
      <c r="F118" s="21">
        <v>1943</v>
      </c>
      <c r="G118" s="14" t="s">
        <v>1470</v>
      </c>
      <c r="H118" s="14" t="s">
        <v>49</v>
      </c>
      <c r="I118" s="23">
        <v>442091</v>
      </c>
      <c r="J118" s="25">
        <v>592.4</v>
      </c>
      <c r="K118" s="23">
        <v>0</v>
      </c>
      <c r="L118" s="23">
        <v>2618.9470799999999</v>
      </c>
      <c r="M118" s="13">
        <v>4.1158583050000001E-3</v>
      </c>
      <c r="N118" s="13">
        <v>4.4046465220000004E-3</v>
      </c>
      <c r="O118" s="64">
        <v>3.4904753E-4</v>
      </c>
    </row>
    <row r="119" spans="2:15" x14ac:dyDescent="0.2">
      <c r="B119" s="60" t="s">
        <v>1471</v>
      </c>
      <c r="C119" s="14" t="s">
        <v>1472</v>
      </c>
      <c r="D119" s="14" t="s">
        <v>160</v>
      </c>
      <c r="E119" s="14" t="s">
        <v>235</v>
      </c>
      <c r="F119" s="21">
        <v>1821</v>
      </c>
      <c r="G119" s="14" t="s">
        <v>1470</v>
      </c>
      <c r="H119" s="14" t="s">
        <v>49</v>
      </c>
      <c r="I119" s="23">
        <v>13058</v>
      </c>
      <c r="J119" s="25">
        <v>658.3</v>
      </c>
      <c r="K119" s="23">
        <v>0</v>
      </c>
      <c r="L119" s="23">
        <v>85.960809999999995</v>
      </c>
      <c r="M119" s="13">
        <v>5.9536130650000001E-3</v>
      </c>
      <c r="N119" s="13">
        <v>1.4457221499999999E-4</v>
      </c>
      <c r="O119" s="64">
        <v>1.1456668467636999E-5</v>
      </c>
    </row>
    <row r="120" spans="2:15" x14ac:dyDescent="0.2">
      <c r="B120" s="60" t="s">
        <v>1473</v>
      </c>
      <c r="C120" s="14" t="s">
        <v>1474</v>
      </c>
      <c r="D120" s="14" t="s">
        <v>160</v>
      </c>
      <c r="E120" s="14" t="s">
        <v>235</v>
      </c>
      <c r="F120" s="21">
        <v>1800</v>
      </c>
      <c r="G120" s="14" t="s">
        <v>1475</v>
      </c>
      <c r="H120" s="14" t="s">
        <v>49</v>
      </c>
      <c r="I120" s="23">
        <v>12470.43</v>
      </c>
      <c r="J120" s="25">
        <v>48.4</v>
      </c>
      <c r="K120" s="23">
        <v>0</v>
      </c>
      <c r="L120" s="23">
        <v>6.0356899999999998</v>
      </c>
      <c r="M120" s="13">
        <v>1.7922632599999999E-4</v>
      </c>
      <c r="N120" s="13">
        <v>1.01510569540432E-5</v>
      </c>
      <c r="O120" s="64">
        <v>8.0442354258215996E-7</v>
      </c>
    </row>
    <row r="121" spans="2:15" x14ac:dyDescent="0.2">
      <c r="B121" s="60" t="s">
        <v>1476</v>
      </c>
      <c r="C121" s="14" t="s">
        <v>1477</v>
      </c>
      <c r="D121" s="14" t="s">
        <v>160</v>
      </c>
      <c r="E121" s="14" t="s">
        <v>235</v>
      </c>
      <c r="F121" s="21">
        <v>1074</v>
      </c>
      <c r="G121" s="14" t="s">
        <v>1478</v>
      </c>
      <c r="H121" s="14" t="s">
        <v>49</v>
      </c>
      <c r="I121" s="23">
        <v>58300</v>
      </c>
      <c r="J121" s="26">
        <v>645</v>
      </c>
      <c r="K121" s="23">
        <v>0</v>
      </c>
      <c r="L121" s="23">
        <v>376.03500000000003</v>
      </c>
      <c r="M121" s="13">
        <v>1.233810783E-3</v>
      </c>
      <c r="N121" s="13">
        <v>6.3243021100000004E-4</v>
      </c>
      <c r="O121" s="64">
        <v>5.0117121130290397E-5</v>
      </c>
    </row>
    <row r="122" spans="2:15" x14ac:dyDescent="0.2">
      <c r="B122" s="60" t="s">
        <v>1479</v>
      </c>
      <c r="C122" s="14" t="s">
        <v>1480</v>
      </c>
      <c r="D122" s="14" t="s">
        <v>160</v>
      </c>
      <c r="E122" s="14" t="s">
        <v>235</v>
      </c>
      <c r="F122" s="21">
        <v>1866</v>
      </c>
      <c r="G122" s="14" t="s">
        <v>1478</v>
      </c>
      <c r="H122" s="14" t="s">
        <v>49</v>
      </c>
      <c r="I122" s="23">
        <v>597900</v>
      </c>
      <c r="J122" s="25">
        <v>64.599999999999994</v>
      </c>
      <c r="K122" s="23">
        <v>0</v>
      </c>
      <c r="L122" s="23">
        <v>386.24340000000001</v>
      </c>
      <c r="M122" s="13">
        <v>8.8421482650000004E-3</v>
      </c>
      <c r="N122" s="13">
        <v>6.4959909300000001E-4</v>
      </c>
      <c r="O122" s="64">
        <v>5.1477674321739203E-5</v>
      </c>
    </row>
    <row r="123" spans="2:15" x14ac:dyDescent="0.2">
      <c r="B123" s="60" t="s">
        <v>1481</v>
      </c>
      <c r="C123" s="14" t="s">
        <v>1482</v>
      </c>
      <c r="D123" s="14" t="s">
        <v>160</v>
      </c>
      <c r="E123" s="14" t="s">
        <v>235</v>
      </c>
      <c r="F123" s="21">
        <v>1864</v>
      </c>
      <c r="G123" s="14" t="s">
        <v>1385</v>
      </c>
      <c r="H123" s="14" t="s">
        <v>49</v>
      </c>
      <c r="I123" s="23">
        <v>85700</v>
      </c>
      <c r="J123" s="25">
        <v>565.20000000000005</v>
      </c>
      <c r="K123" s="23">
        <v>0</v>
      </c>
      <c r="L123" s="23">
        <v>484.37639999999999</v>
      </c>
      <c r="M123" s="13">
        <v>3.9181543720000003E-3</v>
      </c>
      <c r="N123" s="13">
        <v>8.14642969E-4</v>
      </c>
      <c r="O123" s="64">
        <v>6.4556625610525607E-5</v>
      </c>
    </row>
    <row r="124" spans="2:15" x14ac:dyDescent="0.2">
      <c r="B124" s="60" t="s">
        <v>1483</v>
      </c>
      <c r="C124" s="14" t="s">
        <v>1484</v>
      </c>
      <c r="D124" s="14" t="s">
        <v>160</v>
      </c>
      <c r="E124" s="14" t="s">
        <v>235</v>
      </c>
      <c r="F124" s="21">
        <v>2391</v>
      </c>
      <c r="G124" s="14" t="s">
        <v>1385</v>
      </c>
      <c r="H124" s="14" t="s">
        <v>49</v>
      </c>
      <c r="I124" s="23">
        <v>151250</v>
      </c>
      <c r="J124" s="26">
        <v>425</v>
      </c>
      <c r="K124" s="23">
        <v>0</v>
      </c>
      <c r="L124" s="23">
        <v>642.8125</v>
      </c>
      <c r="M124" s="13">
        <v>9.7395047900000007E-3</v>
      </c>
      <c r="N124" s="13">
        <v>1.081106931E-3</v>
      </c>
      <c r="O124" s="64">
        <v>8.5672641978977495E-5</v>
      </c>
    </row>
    <row r="125" spans="2:15" x14ac:dyDescent="0.2">
      <c r="B125" s="60" t="s">
        <v>1485</v>
      </c>
      <c r="C125" s="14" t="s">
        <v>1486</v>
      </c>
      <c r="D125" s="14" t="s">
        <v>160</v>
      </c>
      <c r="E125" s="14" t="s">
        <v>235</v>
      </c>
      <c r="F125" s="21">
        <v>1924</v>
      </c>
      <c r="G125" s="14" t="s">
        <v>1385</v>
      </c>
      <c r="H125" s="14" t="s">
        <v>49</v>
      </c>
      <c r="I125" s="23">
        <v>120000</v>
      </c>
      <c r="J125" s="25">
        <v>152.6</v>
      </c>
      <c r="K125" s="23">
        <v>0</v>
      </c>
      <c r="L125" s="23">
        <v>183.12</v>
      </c>
      <c r="M125" s="13">
        <v>1.4035146813999999E-2</v>
      </c>
      <c r="N125" s="13">
        <v>3.0797829999999998E-4</v>
      </c>
      <c r="O125" s="64">
        <v>2.44058324926637E-5</v>
      </c>
    </row>
    <row r="126" spans="2:15" x14ac:dyDescent="0.2">
      <c r="B126" s="60" t="s">
        <v>1487</v>
      </c>
      <c r="C126" s="14" t="s">
        <v>1488</v>
      </c>
      <c r="D126" s="14" t="s">
        <v>160</v>
      </c>
      <c r="E126" s="14" t="s">
        <v>235</v>
      </c>
      <c r="F126" s="21">
        <v>1858</v>
      </c>
      <c r="G126" s="14" t="s">
        <v>431</v>
      </c>
      <c r="H126" s="14" t="s">
        <v>49</v>
      </c>
      <c r="I126" s="23">
        <v>2005</v>
      </c>
      <c r="J126" s="26">
        <v>4297</v>
      </c>
      <c r="K126" s="23">
        <v>0</v>
      </c>
      <c r="L126" s="23">
        <v>86.154849999999996</v>
      </c>
      <c r="M126" s="13">
        <v>8.0199999999999998E-5</v>
      </c>
      <c r="N126" s="13">
        <v>1.4489855900000001E-4</v>
      </c>
      <c r="O126" s="64">
        <v>1.1482529693810399E-5</v>
      </c>
    </row>
    <row r="127" spans="2:15" x14ac:dyDescent="0.2">
      <c r="B127" s="60" t="s">
        <v>1489</v>
      </c>
      <c r="C127" s="14" t="s">
        <v>1490</v>
      </c>
      <c r="D127" s="14" t="s">
        <v>160</v>
      </c>
      <c r="E127" s="14" t="s">
        <v>235</v>
      </c>
      <c r="F127" s="21">
        <v>1583</v>
      </c>
      <c r="G127" s="14" t="s">
        <v>431</v>
      </c>
      <c r="H127" s="14" t="s">
        <v>49</v>
      </c>
      <c r="I127" s="23">
        <v>150566</v>
      </c>
      <c r="J127" s="26">
        <v>3555</v>
      </c>
      <c r="K127" s="23">
        <v>0</v>
      </c>
      <c r="L127" s="23">
        <v>5352.6212999999998</v>
      </c>
      <c r="M127" s="13">
        <v>1.0483738841E-2</v>
      </c>
      <c r="N127" s="13">
        <v>9.0022455869999997E-3</v>
      </c>
      <c r="O127" s="64">
        <v>7.1338564200000001E-4</v>
      </c>
    </row>
    <row r="128" spans="2:15" x14ac:dyDescent="0.2">
      <c r="B128" s="60" t="s">
        <v>1491</v>
      </c>
      <c r="C128" s="14" t="s">
        <v>1492</v>
      </c>
      <c r="D128" s="14" t="s">
        <v>160</v>
      </c>
      <c r="E128" s="14" t="s">
        <v>235</v>
      </c>
      <c r="F128" s="21">
        <v>1948</v>
      </c>
      <c r="G128" s="14" t="s">
        <v>431</v>
      </c>
      <c r="H128" s="14" t="s">
        <v>49</v>
      </c>
      <c r="I128" s="23">
        <v>207221</v>
      </c>
      <c r="J128" s="25">
        <v>293.60000000000002</v>
      </c>
      <c r="K128" s="23">
        <v>0</v>
      </c>
      <c r="L128" s="23">
        <v>608.40085999999997</v>
      </c>
      <c r="M128" s="13">
        <v>1.659415813E-3</v>
      </c>
      <c r="N128" s="13">
        <v>1.023232104E-3</v>
      </c>
      <c r="O128" s="64">
        <v>8.1086333975275796E-5</v>
      </c>
    </row>
    <row r="129" spans="2:15" x14ac:dyDescent="0.2">
      <c r="B129" s="60" t="s">
        <v>1493</v>
      </c>
      <c r="C129" s="14" t="s">
        <v>1494</v>
      </c>
      <c r="D129" s="14" t="s">
        <v>160</v>
      </c>
      <c r="E129" s="14" t="s">
        <v>235</v>
      </c>
      <c r="F129" s="21">
        <v>1738</v>
      </c>
      <c r="G129" s="14" t="s">
        <v>431</v>
      </c>
      <c r="H129" s="14" t="s">
        <v>49</v>
      </c>
      <c r="I129" s="23">
        <v>81423</v>
      </c>
      <c r="J129" s="25">
        <v>206.5</v>
      </c>
      <c r="K129" s="23">
        <v>0</v>
      </c>
      <c r="L129" s="23">
        <v>168.13848999999999</v>
      </c>
      <c r="M129" s="13">
        <v>3.087014196E-3</v>
      </c>
      <c r="N129" s="13">
        <v>2.82781817E-4</v>
      </c>
      <c r="O129" s="64">
        <v>2.2409129655468601E-5</v>
      </c>
    </row>
    <row r="130" spans="2:15" x14ac:dyDescent="0.2">
      <c r="B130" s="60" t="s">
        <v>1495</v>
      </c>
      <c r="C130" s="14" t="s">
        <v>1496</v>
      </c>
      <c r="D130" s="14" t="s">
        <v>160</v>
      </c>
      <c r="E130" s="14" t="s">
        <v>235</v>
      </c>
      <c r="F130" s="21">
        <v>1815</v>
      </c>
      <c r="G130" s="14" t="s">
        <v>431</v>
      </c>
      <c r="H130" s="14" t="s">
        <v>49</v>
      </c>
      <c r="I130" s="23">
        <v>573727</v>
      </c>
      <c r="J130" s="26">
        <v>705</v>
      </c>
      <c r="K130" s="23">
        <v>0</v>
      </c>
      <c r="L130" s="23">
        <v>4044.7753499999999</v>
      </c>
      <c r="M130" s="13">
        <v>4.117832567E-3</v>
      </c>
      <c r="N130" s="13">
        <v>6.8026596699999999E-3</v>
      </c>
      <c r="O130" s="64">
        <v>5.3907879799999997E-4</v>
      </c>
    </row>
    <row r="131" spans="2:15" x14ac:dyDescent="0.2">
      <c r="B131" s="60" t="s">
        <v>1497</v>
      </c>
      <c r="C131" s="14" t="s">
        <v>1498</v>
      </c>
      <c r="D131" s="14" t="s">
        <v>160</v>
      </c>
      <c r="E131" s="14" t="s">
        <v>235</v>
      </c>
      <c r="F131" s="21">
        <v>2369</v>
      </c>
      <c r="G131" s="14" t="s">
        <v>774</v>
      </c>
      <c r="H131" s="14" t="s">
        <v>49</v>
      </c>
      <c r="I131" s="23">
        <v>32798</v>
      </c>
      <c r="J131" s="26">
        <v>1477</v>
      </c>
      <c r="K131" s="23">
        <v>0</v>
      </c>
      <c r="L131" s="23">
        <v>484.42646000000002</v>
      </c>
      <c r="M131" s="13">
        <v>7.0049711599999998E-4</v>
      </c>
      <c r="N131" s="13">
        <v>8.1472716200000001E-4</v>
      </c>
      <c r="O131" s="64">
        <v>6.4563297497673806E-5</v>
      </c>
    </row>
    <row r="132" spans="2:15" x14ac:dyDescent="0.2">
      <c r="B132" s="60" t="s">
        <v>1499</v>
      </c>
      <c r="C132" s="14" t="s">
        <v>1500</v>
      </c>
      <c r="D132" s="14" t="s">
        <v>160</v>
      </c>
      <c r="E132" s="14" t="s">
        <v>235</v>
      </c>
      <c r="F132" s="21">
        <v>1999</v>
      </c>
      <c r="G132" s="14" t="s">
        <v>1025</v>
      </c>
      <c r="H132" s="14" t="s">
        <v>49</v>
      </c>
      <c r="I132" s="23">
        <v>430100</v>
      </c>
      <c r="J132" s="25">
        <v>50.5</v>
      </c>
      <c r="K132" s="23">
        <v>0</v>
      </c>
      <c r="L132" s="23">
        <v>217.20050000000001</v>
      </c>
      <c r="M132" s="13">
        <v>3.5737432480000002E-3</v>
      </c>
      <c r="N132" s="13">
        <v>3.6529620399999998E-4</v>
      </c>
      <c r="O132" s="64">
        <v>2.89480068824967E-5</v>
      </c>
    </row>
    <row r="133" spans="2:15" x14ac:dyDescent="0.2">
      <c r="B133" s="60" t="s">
        <v>1501</v>
      </c>
      <c r="C133" s="14" t="s">
        <v>1502</v>
      </c>
      <c r="D133" s="14" t="s">
        <v>160</v>
      </c>
      <c r="E133" s="14" t="s">
        <v>235</v>
      </c>
      <c r="F133" s="21">
        <v>1425</v>
      </c>
      <c r="G133" s="14" t="s">
        <v>299</v>
      </c>
      <c r="H133" s="14" t="s">
        <v>49</v>
      </c>
      <c r="I133" s="23">
        <v>43031</v>
      </c>
      <c r="J133" s="26">
        <v>1999</v>
      </c>
      <c r="K133" s="23">
        <v>0</v>
      </c>
      <c r="L133" s="23">
        <v>860.18969000000004</v>
      </c>
      <c r="M133" s="13">
        <v>2.546612489E-3</v>
      </c>
      <c r="N133" s="13">
        <v>1.4467003000000001E-3</v>
      </c>
      <c r="O133" s="64">
        <v>1.1464419699999999E-4</v>
      </c>
    </row>
    <row r="134" spans="2:15" x14ac:dyDescent="0.2">
      <c r="B134" s="60" t="s">
        <v>1503</v>
      </c>
      <c r="C134" s="14" t="s">
        <v>1504</v>
      </c>
      <c r="D134" s="14" t="s">
        <v>160</v>
      </c>
      <c r="E134" s="14" t="s">
        <v>235</v>
      </c>
      <c r="F134" s="21">
        <v>1912</v>
      </c>
      <c r="G134" s="14" t="s">
        <v>299</v>
      </c>
      <c r="H134" s="14" t="s">
        <v>49</v>
      </c>
      <c r="I134" s="23">
        <v>55048</v>
      </c>
      <c r="J134" s="26">
        <v>1319</v>
      </c>
      <c r="K134" s="23">
        <v>0</v>
      </c>
      <c r="L134" s="23">
        <v>726.08312000000001</v>
      </c>
      <c r="M134" s="13">
        <v>2.4857162079999998E-3</v>
      </c>
      <c r="N134" s="13">
        <v>1.221154682E-3</v>
      </c>
      <c r="O134" s="64">
        <v>9.67707678160256E-5</v>
      </c>
    </row>
    <row r="135" spans="2:15" x14ac:dyDescent="0.2">
      <c r="B135" s="60" t="s">
        <v>1505</v>
      </c>
      <c r="C135" s="14" t="s">
        <v>1506</v>
      </c>
      <c r="D135" s="14" t="s">
        <v>160</v>
      </c>
      <c r="E135" s="14" t="s">
        <v>235</v>
      </c>
      <c r="F135" s="21">
        <v>1939</v>
      </c>
      <c r="G135" s="14" t="s">
        <v>299</v>
      </c>
      <c r="H135" s="14" t="s">
        <v>49</v>
      </c>
      <c r="I135" s="23">
        <v>8711.42</v>
      </c>
      <c r="J135" s="25">
        <v>323.2</v>
      </c>
      <c r="K135" s="23">
        <v>0</v>
      </c>
      <c r="L135" s="23">
        <v>28.15531</v>
      </c>
      <c r="M135" s="13">
        <v>1.617523446E-3</v>
      </c>
      <c r="N135" s="13">
        <v>4.73526896458801E-5</v>
      </c>
      <c r="O135" s="64">
        <v>3.75247804521089E-6</v>
      </c>
    </row>
    <row r="136" spans="2:15" x14ac:dyDescent="0.2">
      <c r="B136" s="60" t="s">
        <v>1505</v>
      </c>
      <c r="C136" s="14" t="s">
        <v>1507</v>
      </c>
      <c r="D136" s="14" t="s">
        <v>160</v>
      </c>
      <c r="E136" s="14" t="s">
        <v>235</v>
      </c>
      <c r="F136" s="21">
        <v>1939</v>
      </c>
      <c r="G136" s="14" t="s">
        <v>299</v>
      </c>
      <c r="H136" s="14" t="s">
        <v>49</v>
      </c>
      <c r="I136" s="23">
        <v>232764.44</v>
      </c>
      <c r="J136" s="25">
        <v>323.2</v>
      </c>
      <c r="K136" s="23">
        <v>0</v>
      </c>
      <c r="L136" s="23">
        <v>752.29467</v>
      </c>
      <c r="M136" s="13">
        <v>4.3219353343999997E-2</v>
      </c>
      <c r="N136" s="13">
        <v>1.2652382810000001E-3</v>
      </c>
      <c r="O136" s="64">
        <v>1.0026418499999999E-4</v>
      </c>
    </row>
    <row r="137" spans="2:15" x14ac:dyDescent="0.2">
      <c r="B137" s="60" t="s">
        <v>1508</v>
      </c>
      <c r="C137" s="14" t="s">
        <v>1509</v>
      </c>
      <c r="D137" s="14" t="s">
        <v>160</v>
      </c>
      <c r="E137" s="14" t="s">
        <v>235</v>
      </c>
      <c r="F137" s="21">
        <v>1706</v>
      </c>
      <c r="G137" s="14" t="s">
        <v>299</v>
      </c>
      <c r="H137" s="14" t="s">
        <v>49</v>
      </c>
      <c r="I137" s="23">
        <v>1082625</v>
      </c>
      <c r="J137" s="25">
        <v>449.6</v>
      </c>
      <c r="K137" s="23">
        <v>0</v>
      </c>
      <c r="L137" s="23">
        <v>4867.482</v>
      </c>
      <c r="M137" s="13">
        <v>1.1825884829999999E-2</v>
      </c>
      <c r="N137" s="13">
        <v>8.1863195430000001E-3</v>
      </c>
      <c r="O137" s="64">
        <v>6.4872733900000004E-4</v>
      </c>
    </row>
    <row r="138" spans="2:15" x14ac:dyDescent="0.2">
      <c r="B138" s="60" t="s">
        <v>1510</v>
      </c>
      <c r="C138" s="14" t="s">
        <v>1511</v>
      </c>
      <c r="D138" s="14" t="s">
        <v>160</v>
      </c>
      <c r="E138" s="14" t="s">
        <v>235</v>
      </c>
      <c r="F138" s="21">
        <v>1664</v>
      </c>
      <c r="G138" s="14" t="s">
        <v>299</v>
      </c>
      <c r="H138" s="14" t="s">
        <v>49</v>
      </c>
      <c r="I138" s="23">
        <v>65500</v>
      </c>
      <c r="J138" s="25">
        <v>660.1</v>
      </c>
      <c r="K138" s="23">
        <v>0</v>
      </c>
      <c r="L138" s="23">
        <v>432.3655</v>
      </c>
      <c r="M138" s="13">
        <v>6.2989569600000002E-3</v>
      </c>
      <c r="N138" s="13">
        <v>7.2716902499999996E-4</v>
      </c>
      <c r="O138" s="64">
        <v>5.7624726783566898E-5</v>
      </c>
    </row>
    <row r="139" spans="2:15" x14ac:dyDescent="0.2">
      <c r="B139" s="60" t="s">
        <v>1512</v>
      </c>
      <c r="C139" s="14" t="s">
        <v>1513</v>
      </c>
      <c r="D139" s="14" t="s">
        <v>160</v>
      </c>
      <c r="E139" s="14" t="s">
        <v>235</v>
      </c>
      <c r="F139" s="21">
        <v>1921</v>
      </c>
      <c r="G139" s="14" t="s">
        <v>1040</v>
      </c>
      <c r="H139" s="14" t="s">
        <v>49</v>
      </c>
      <c r="I139" s="23">
        <v>146670</v>
      </c>
      <c r="J139" s="25">
        <v>361.1</v>
      </c>
      <c r="K139" s="23">
        <v>0</v>
      </c>
      <c r="L139" s="23">
        <v>529.62536999999998</v>
      </c>
      <c r="M139" s="13">
        <v>1.1637705308E-2</v>
      </c>
      <c r="N139" s="13">
        <v>8.9074443700000005E-4</v>
      </c>
      <c r="O139" s="64">
        <v>7.0587309218463396E-5</v>
      </c>
    </row>
    <row r="140" spans="2:15" x14ac:dyDescent="0.2">
      <c r="B140" s="60" t="s">
        <v>1514</v>
      </c>
      <c r="C140" s="14" t="s">
        <v>1515</v>
      </c>
      <c r="D140" s="14" t="s">
        <v>160</v>
      </c>
      <c r="E140" s="14" t="s">
        <v>235</v>
      </c>
      <c r="F140" s="21">
        <v>383</v>
      </c>
      <c r="G140" s="14" t="s">
        <v>1040</v>
      </c>
      <c r="H140" s="14" t="s">
        <v>49</v>
      </c>
      <c r="I140" s="23">
        <v>91219</v>
      </c>
      <c r="J140" s="25">
        <v>65.8</v>
      </c>
      <c r="K140" s="23">
        <v>0</v>
      </c>
      <c r="L140" s="23">
        <v>60.022100000000002</v>
      </c>
      <c r="M140" s="13">
        <v>3.7892637780000001E-3</v>
      </c>
      <c r="N140" s="13">
        <v>1.0094748900000001E-4</v>
      </c>
      <c r="O140" s="64">
        <v>7.9996140151698692E-6</v>
      </c>
    </row>
    <row r="141" spans="2:15" x14ac:dyDescent="0.2">
      <c r="B141" s="60" t="s">
        <v>1516</v>
      </c>
      <c r="C141" s="14" t="s">
        <v>1517</v>
      </c>
      <c r="D141" s="14" t="s">
        <v>160</v>
      </c>
      <c r="E141" s="14" t="s">
        <v>235</v>
      </c>
      <c r="F141" s="21">
        <v>1081</v>
      </c>
      <c r="G141" s="14" t="s">
        <v>1040</v>
      </c>
      <c r="H141" s="14" t="s">
        <v>49</v>
      </c>
      <c r="I141" s="23">
        <v>140755</v>
      </c>
      <c r="J141" s="25">
        <v>701.5</v>
      </c>
      <c r="K141" s="23">
        <v>0</v>
      </c>
      <c r="L141" s="23">
        <v>987.39631999999995</v>
      </c>
      <c r="M141" s="13">
        <v>6.6432665219999998E-3</v>
      </c>
      <c r="N141" s="13">
        <v>1.660641331E-3</v>
      </c>
      <c r="O141" s="64">
        <v>1.3159801800000001E-4</v>
      </c>
    </row>
    <row r="142" spans="2:15" x14ac:dyDescent="0.2">
      <c r="B142" s="60" t="s">
        <v>1518</v>
      </c>
      <c r="C142" s="14" t="s">
        <v>1519</v>
      </c>
      <c r="D142" s="14" t="s">
        <v>160</v>
      </c>
      <c r="E142" s="14" t="s">
        <v>235</v>
      </c>
      <c r="F142" s="21">
        <v>2353</v>
      </c>
      <c r="G142" s="14" t="s">
        <v>1040</v>
      </c>
      <c r="H142" s="14" t="s">
        <v>49</v>
      </c>
      <c r="I142" s="23">
        <v>45500</v>
      </c>
      <c r="J142" s="26">
        <v>7007</v>
      </c>
      <c r="K142" s="23">
        <v>0</v>
      </c>
      <c r="L142" s="23">
        <v>3188.1849999999999</v>
      </c>
      <c r="M142" s="13">
        <v>1.2489294890000001E-2</v>
      </c>
      <c r="N142" s="13">
        <v>5.3620128789999997E-3</v>
      </c>
      <c r="O142" s="64">
        <v>4.2491431299999997E-4</v>
      </c>
    </row>
    <row r="143" spans="2:15" x14ac:dyDescent="0.2">
      <c r="B143" s="60" t="s">
        <v>1520</v>
      </c>
      <c r="C143" s="14" t="s">
        <v>1521</v>
      </c>
      <c r="D143" s="14" t="s">
        <v>160</v>
      </c>
      <c r="E143" s="14" t="s">
        <v>235</v>
      </c>
      <c r="F143" s="21">
        <v>1861</v>
      </c>
      <c r="G143" s="14" t="s">
        <v>1040</v>
      </c>
      <c r="H143" s="14" t="s">
        <v>49</v>
      </c>
      <c r="I143" s="23">
        <v>150900</v>
      </c>
      <c r="J143" s="25">
        <v>405.1</v>
      </c>
      <c r="K143" s="23">
        <v>0</v>
      </c>
      <c r="L143" s="23">
        <v>611.29589999999996</v>
      </c>
      <c r="M143" s="13">
        <v>1.0652204328000001E-2</v>
      </c>
      <c r="N143" s="13">
        <v>1.0281010940000001E-3</v>
      </c>
      <c r="O143" s="64">
        <v>8.14721785651599E-5</v>
      </c>
    </row>
    <row r="144" spans="2:15" x14ac:dyDescent="0.2">
      <c r="B144" s="60" t="s">
        <v>1522</v>
      </c>
      <c r="C144" s="14" t="s">
        <v>1523</v>
      </c>
      <c r="D144" s="14" t="s">
        <v>160</v>
      </c>
      <c r="E144" s="14" t="s">
        <v>235</v>
      </c>
      <c r="F144" s="21">
        <v>1977</v>
      </c>
      <c r="G144" s="14" t="s">
        <v>1040</v>
      </c>
      <c r="H144" s="14" t="s">
        <v>49</v>
      </c>
      <c r="I144" s="23">
        <v>199571</v>
      </c>
      <c r="J144" s="25">
        <v>409.2</v>
      </c>
      <c r="K144" s="23">
        <v>0</v>
      </c>
      <c r="L144" s="23">
        <v>816.64453000000003</v>
      </c>
      <c r="M144" s="13">
        <v>5.3906747489999999E-3</v>
      </c>
      <c r="N144" s="13">
        <v>1.3734643650000001E-3</v>
      </c>
      <c r="O144" s="64">
        <v>1.0884059400000001E-4</v>
      </c>
    </row>
    <row r="145" spans="2:15" x14ac:dyDescent="0.2">
      <c r="B145" s="60" t="s">
        <v>1524</v>
      </c>
      <c r="C145" s="14" t="s">
        <v>1525</v>
      </c>
      <c r="D145" s="14" t="s">
        <v>160</v>
      </c>
      <c r="E145" s="14" t="s">
        <v>235</v>
      </c>
      <c r="F145" s="21">
        <v>1860</v>
      </c>
      <c r="G145" s="14" t="s">
        <v>1040</v>
      </c>
      <c r="H145" s="14" t="s">
        <v>49</v>
      </c>
      <c r="I145" s="23">
        <v>30432</v>
      </c>
      <c r="J145" s="26">
        <v>2434</v>
      </c>
      <c r="K145" s="23">
        <v>0</v>
      </c>
      <c r="L145" s="23">
        <v>740.71487999999999</v>
      </c>
      <c r="M145" s="13">
        <v>9.3234551440000007E-3</v>
      </c>
      <c r="N145" s="13">
        <v>1.245762942E-3</v>
      </c>
      <c r="O145" s="64">
        <v>9.8720856739315495E-5</v>
      </c>
    </row>
    <row r="146" spans="2:15" x14ac:dyDescent="0.2">
      <c r="B146" s="59" t="s">
        <v>1526</v>
      </c>
      <c r="C146" s="56" t="s">
        <v>2562</v>
      </c>
      <c r="D146" s="56" t="s">
        <v>2562</v>
      </c>
      <c r="E146" s="56" t="s">
        <v>2562</v>
      </c>
      <c r="F146" s="56" t="s">
        <v>2562</v>
      </c>
      <c r="G146" s="56" t="s">
        <v>2562</v>
      </c>
      <c r="H146" s="56" t="s">
        <v>2562</v>
      </c>
      <c r="I146" s="56" t="s">
        <v>2562</v>
      </c>
      <c r="J146" s="56" t="s">
        <v>2562</v>
      </c>
      <c r="K146" s="56" t="s">
        <v>2562</v>
      </c>
      <c r="L146" s="56" t="s">
        <v>2562</v>
      </c>
      <c r="M146" s="56" t="s">
        <v>2562</v>
      </c>
      <c r="N146" s="56" t="s">
        <v>2562</v>
      </c>
      <c r="O146" s="70" t="s">
        <v>2562</v>
      </c>
    </row>
    <row r="147" spans="2:15" x14ac:dyDescent="0.2">
      <c r="B147" s="59" t="s">
        <v>1527</v>
      </c>
      <c r="C147" s="56" t="s">
        <v>2562</v>
      </c>
      <c r="D147" s="56" t="s">
        <v>2562</v>
      </c>
      <c r="E147" s="56" t="s">
        <v>2562</v>
      </c>
      <c r="F147" s="56" t="s">
        <v>2562</v>
      </c>
      <c r="G147" s="56" t="s">
        <v>2562</v>
      </c>
      <c r="H147" s="56" t="s">
        <v>2562</v>
      </c>
      <c r="I147" s="56" t="s">
        <v>2562</v>
      </c>
      <c r="J147" s="56" t="s">
        <v>2562</v>
      </c>
      <c r="K147" s="56" t="s">
        <v>2562</v>
      </c>
      <c r="L147" s="56" t="s">
        <v>2562</v>
      </c>
      <c r="M147" s="56" t="s">
        <v>2562</v>
      </c>
      <c r="N147" s="56" t="s">
        <v>2562</v>
      </c>
      <c r="O147" s="70" t="s">
        <v>2562</v>
      </c>
    </row>
    <row r="148" spans="2:15" x14ac:dyDescent="0.2">
      <c r="B148" s="59" t="s">
        <v>1528</v>
      </c>
      <c r="C148" s="56" t="s">
        <v>2562</v>
      </c>
      <c r="D148" s="56" t="s">
        <v>2562</v>
      </c>
      <c r="E148" s="56" t="s">
        <v>2562</v>
      </c>
      <c r="F148" s="56" t="s">
        <v>2562</v>
      </c>
      <c r="G148" s="56" t="s">
        <v>2562</v>
      </c>
      <c r="H148" s="56" t="s">
        <v>2562</v>
      </c>
      <c r="I148" s="56" t="s">
        <v>2562</v>
      </c>
      <c r="J148" s="56" t="s">
        <v>2562</v>
      </c>
      <c r="K148" s="56" t="s">
        <v>2562</v>
      </c>
      <c r="L148" s="22">
        <v>41913.038630000003</v>
      </c>
      <c r="M148" s="56" t="s">
        <v>2562</v>
      </c>
      <c r="N148" s="20">
        <v>7.0490969922000005E-2</v>
      </c>
      <c r="O148" s="63">
        <v>5.586077981E-3</v>
      </c>
    </row>
    <row r="149" spans="2:15" x14ac:dyDescent="0.2">
      <c r="B149" s="59" t="s">
        <v>1529</v>
      </c>
      <c r="C149" s="56" t="s">
        <v>2562</v>
      </c>
      <c r="D149" s="56" t="s">
        <v>2562</v>
      </c>
      <c r="E149" s="56" t="s">
        <v>2562</v>
      </c>
      <c r="F149" s="56" t="s">
        <v>2562</v>
      </c>
      <c r="G149" s="56" t="s">
        <v>2562</v>
      </c>
      <c r="H149" s="56" t="s">
        <v>2562</v>
      </c>
      <c r="I149" s="56" t="s">
        <v>2562</v>
      </c>
      <c r="J149" s="56" t="s">
        <v>2562</v>
      </c>
      <c r="K149" s="56" t="s">
        <v>2562</v>
      </c>
      <c r="L149" s="22">
        <v>14744.956529999999</v>
      </c>
      <c r="M149" s="56" t="s">
        <v>2562</v>
      </c>
      <c r="N149" s="20">
        <v>2.4798638352999999E-2</v>
      </c>
      <c r="O149" s="63">
        <v>1.9651755080000001E-3</v>
      </c>
    </row>
    <row r="150" spans="2:15" x14ac:dyDescent="0.2">
      <c r="B150" s="60" t="s">
        <v>1530</v>
      </c>
      <c r="C150" s="14" t="s">
        <v>1531</v>
      </c>
      <c r="D150" s="14" t="s">
        <v>218</v>
      </c>
      <c r="E150" s="14" t="s">
        <v>1068</v>
      </c>
      <c r="F150" s="21">
        <v>993</v>
      </c>
      <c r="G150" s="14" t="s">
        <v>1150</v>
      </c>
      <c r="H150" s="14" t="s">
        <v>50</v>
      </c>
      <c r="I150" s="23">
        <v>1333.33</v>
      </c>
      <c r="J150" s="26">
        <v>514</v>
      </c>
      <c r="K150" s="23">
        <v>0</v>
      </c>
      <c r="L150" s="23">
        <v>24.85698</v>
      </c>
      <c r="M150" s="13">
        <v>1.58029072E-4</v>
      </c>
      <c r="N150" s="13">
        <v>4.1805430644302997E-5</v>
      </c>
      <c r="O150" s="64">
        <v>3.3128838474961301E-6</v>
      </c>
    </row>
    <row r="151" spans="2:15" x14ac:dyDescent="0.2">
      <c r="B151" s="60" t="s">
        <v>1532</v>
      </c>
      <c r="C151" s="14" t="s">
        <v>1533</v>
      </c>
      <c r="D151" s="14" t="s">
        <v>218</v>
      </c>
      <c r="E151" s="14" t="s">
        <v>1068</v>
      </c>
      <c r="F151" s="21">
        <v>993</v>
      </c>
      <c r="G151" s="14" t="s">
        <v>1534</v>
      </c>
      <c r="H151" s="14" t="s">
        <v>50</v>
      </c>
      <c r="I151" s="23">
        <v>6000</v>
      </c>
      <c r="J151" s="26">
        <v>1916</v>
      </c>
      <c r="K151" s="23">
        <v>0</v>
      </c>
      <c r="L151" s="23">
        <v>416.95992000000001</v>
      </c>
      <c r="M151" s="13">
        <v>1.1972278599999999E-4</v>
      </c>
      <c r="N151" s="13">
        <v>7.0125932499999998E-4</v>
      </c>
      <c r="O151" s="64">
        <v>5.5571504825657697E-5</v>
      </c>
    </row>
    <row r="152" spans="2:15" x14ac:dyDescent="0.2">
      <c r="B152" s="60" t="s">
        <v>1535</v>
      </c>
      <c r="C152" s="14" t="s">
        <v>1536</v>
      </c>
      <c r="D152" s="14" t="s">
        <v>218</v>
      </c>
      <c r="E152" s="14" t="s">
        <v>1068</v>
      </c>
      <c r="F152" s="21">
        <v>993</v>
      </c>
      <c r="G152" s="14" t="s">
        <v>1537</v>
      </c>
      <c r="H152" s="14" t="s">
        <v>50</v>
      </c>
      <c r="I152" s="23">
        <v>3300</v>
      </c>
      <c r="J152" s="26">
        <v>2224</v>
      </c>
      <c r="K152" s="23">
        <v>0</v>
      </c>
      <c r="L152" s="23">
        <v>266.19278000000003</v>
      </c>
      <c r="M152" s="13">
        <v>3.9720234739365498E-5</v>
      </c>
      <c r="N152" s="13">
        <v>4.4769331600000002E-4</v>
      </c>
      <c r="O152" s="64">
        <v>3.5477590647861898E-5</v>
      </c>
    </row>
    <row r="153" spans="2:15" x14ac:dyDescent="0.2">
      <c r="B153" s="60" t="s">
        <v>1538</v>
      </c>
      <c r="C153" s="14" t="s">
        <v>1539</v>
      </c>
      <c r="D153" s="14" t="s">
        <v>1540</v>
      </c>
      <c r="E153" s="14" t="s">
        <v>1068</v>
      </c>
      <c r="F153" s="21">
        <v>993</v>
      </c>
      <c r="G153" s="14" t="s">
        <v>1541</v>
      </c>
      <c r="H153" s="14" t="s">
        <v>61</v>
      </c>
      <c r="I153" s="23">
        <v>116752.66</v>
      </c>
      <c r="J153" s="26">
        <v>695</v>
      </c>
      <c r="K153" s="23">
        <v>0</v>
      </c>
      <c r="L153" s="23">
        <v>3500.1075599999999</v>
      </c>
      <c r="M153" s="13">
        <v>7.1222114350000003E-3</v>
      </c>
      <c r="N153" s="13">
        <v>5.8866163080000004E-3</v>
      </c>
      <c r="O153" s="64">
        <v>4.6648666799999999E-4</v>
      </c>
    </row>
    <row r="154" spans="2:15" x14ac:dyDescent="0.2">
      <c r="B154" s="60" t="s">
        <v>1542</v>
      </c>
      <c r="C154" s="14" t="s">
        <v>1543</v>
      </c>
      <c r="D154" s="14" t="s">
        <v>218</v>
      </c>
      <c r="E154" s="14" t="s">
        <v>1068</v>
      </c>
      <c r="F154" s="21">
        <v>993</v>
      </c>
      <c r="G154" s="14" t="s">
        <v>1125</v>
      </c>
      <c r="H154" s="14" t="s">
        <v>50</v>
      </c>
      <c r="I154" s="23">
        <v>67000</v>
      </c>
      <c r="J154" s="26">
        <v>643</v>
      </c>
      <c r="K154" s="23">
        <v>0</v>
      </c>
      <c r="L154" s="23">
        <v>1562.5478700000001</v>
      </c>
      <c r="M154" s="13">
        <v>9.5205874099999995E-4</v>
      </c>
      <c r="N154" s="13">
        <v>2.62795346E-3</v>
      </c>
      <c r="O154" s="64">
        <v>2.08252957E-4</v>
      </c>
    </row>
    <row r="155" spans="2:15" x14ac:dyDescent="0.2">
      <c r="B155" s="60" t="s">
        <v>1544</v>
      </c>
      <c r="C155" s="14" t="s">
        <v>1545</v>
      </c>
      <c r="D155" s="14" t="s">
        <v>218</v>
      </c>
      <c r="E155" s="14" t="s">
        <v>1068</v>
      </c>
      <c r="F155" s="21">
        <v>994</v>
      </c>
      <c r="G155" s="14" t="s">
        <v>1125</v>
      </c>
      <c r="H155" s="14" t="s">
        <v>50</v>
      </c>
      <c r="I155" s="23">
        <v>18475.150000000001</v>
      </c>
      <c r="J155" s="26">
        <v>4653</v>
      </c>
      <c r="K155" s="23">
        <v>0</v>
      </c>
      <c r="L155" s="23">
        <v>3117.9459400000001</v>
      </c>
      <c r="M155" s="56" t="s">
        <v>2562</v>
      </c>
      <c r="N155" s="13">
        <v>5.2438821099999996E-3</v>
      </c>
      <c r="O155" s="64">
        <v>4.1555300500000002E-4</v>
      </c>
    </row>
    <row r="156" spans="2:15" x14ac:dyDescent="0.2">
      <c r="B156" s="60" t="s">
        <v>1546</v>
      </c>
      <c r="C156" s="14" t="s">
        <v>1547</v>
      </c>
      <c r="D156" s="14" t="s">
        <v>206</v>
      </c>
      <c r="E156" s="14" t="s">
        <v>1068</v>
      </c>
      <c r="F156" s="21">
        <v>993</v>
      </c>
      <c r="G156" s="14" t="s">
        <v>1125</v>
      </c>
      <c r="H156" s="14" t="s">
        <v>50</v>
      </c>
      <c r="I156" s="23">
        <v>122591</v>
      </c>
      <c r="J156" s="26">
        <v>533</v>
      </c>
      <c r="K156" s="23">
        <v>0</v>
      </c>
      <c r="L156" s="23">
        <v>2369.9181800000001</v>
      </c>
      <c r="M156" s="13">
        <v>1.5662217259999999E-3</v>
      </c>
      <c r="N156" s="13">
        <v>3.9858200830000003E-3</v>
      </c>
      <c r="O156" s="64">
        <v>3.15857503E-4</v>
      </c>
    </row>
    <row r="157" spans="2:15" x14ac:dyDescent="0.2">
      <c r="B157" s="60" t="s">
        <v>1548</v>
      </c>
      <c r="C157" s="14" t="s">
        <v>1549</v>
      </c>
      <c r="D157" s="14" t="s">
        <v>218</v>
      </c>
      <c r="E157" s="14" t="s">
        <v>1068</v>
      </c>
      <c r="F157" s="21">
        <v>993</v>
      </c>
      <c r="G157" s="14" t="s">
        <v>1125</v>
      </c>
      <c r="H157" s="14" t="s">
        <v>50</v>
      </c>
      <c r="I157" s="23">
        <v>20000</v>
      </c>
      <c r="J157" s="26">
        <v>433</v>
      </c>
      <c r="K157" s="23">
        <v>0</v>
      </c>
      <c r="L157" s="23">
        <v>314.09820000000002</v>
      </c>
      <c r="M157" s="13">
        <v>6.7060198263476205E-5</v>
      </c>
      <c r="N157" s="13">
        <v>5.2826250399999998E-4</v>
      </c>
      <c r="O157" s="64">
        <v>4.1862320093092901E-5</v>
      </c>
    </row>
    <row r="158" spans="2:15" x14ac:dyDescent="0.2">
      <c r="B158" s="60" t="s">
        <v>1550</v>
      </c>
      <c r="C158" s="14" t="s">
        <v>1551</v>
      </c>
      <c r="D158" s="14" t="s">
        <v>218</v>
      </c>
      <c r="E158" s="14" t="s">
        <v>1068</v>
      </c>
      <c r="F158" s="21">
        <v>993</v>
      </c>
      <c r="G158" s="14" t="s">
        <v>1552</v>
      </c>
      <c r="H158" s="14" t="s">
        <v>50</v>
      </c>
      <c r="I158" s="23">
        <v>186494.49</v>
      </c>
      <c r="J158" s="26">
        <v>218</v>
      </c>
      <c r="K158" s="23">
        <v>0</v>
      </c>
      <c r="L158" s="23">
        <v>1474.58582</v>
      </c>
      <c r="M158" s="13">
        <v>2.4062588059999999E-3</v>
      </c>
      <c r="N158" s="13">
        <v>2.4800154810000002E-3</v>
      </c>
      <c r="O158" s="64">
        <v>1.9652956800000001E-4</v>
      </c>
    </row>
    <row r="159" spans="2:15" x14ac:dyDescent="0.2">
      <c r="B159" s="60" t="s">
        <v>1553</v>
      </c>
      <c r="C159" s="14" t="s">
        <v>1545</v>
      </c>
      <c r="D159" s="14" t="s">
        <v>218</v>
      </c>
      <c r="E159" s="14" t="s">
        <v>1068</v>
      </c>
      <c r="F159" s="21">
        <v>994</v>
      </c>
      <c r="G159" s="14" t="s">
        <v>1552</v>
      </c>
      <c r="H159" s="14" t="s">
        <v>50</v>
      </c>
      <c r="I159" s="23">
        <v>5000</v>
      </c>
      <c r="J159" s="26">
        <v>4653</v>
      </c>
      <c r="K159" s="23">
        <v>0</v>
      </c>
      <c r="L159" s="23">
        <v>843.82155</v>
      </c>
      <c r="M159" s="13">
        <v>1.10613759E-4</v>
      </c>
      <c r="N159" s="13">
        <v>1.419171729E-3</v>
      </c>
      <c r="O159" s="64">
        <v>1.12462687E-4</v>
      </c>
    </row>
    <row r="160" spans="2:15" x14ac:dyDescent="0.2">
      <c r="B160" s="60" t="s">
        <v>1554</v>
      </c>
      <c r="C160" s="14" t="s">
        <v>1555</v>
      </c>
      <c r="D160" s="14" t="s">
        <v>218</v>
      </c>
      <c r="E160" s="14" t="s">
        <v>1068</v>
      </c>
      <c r="F160" s="21">
        <v>993</v>
      </c>
      <c r="G160" s="14" t="s">
        <v>1122</v>
      </c>
      <c r="H160" s="14" t="s">
        <v>50</v>
      </c>
      <c r="I160" s="23">
        <v>8590</v>
      </c>
      <c r="J160" s="26">
        <v>2724</v>
      </c>
      <c r="K160" s="23">
        <v>5.2342000000000004</v>
      </c>
      <c r="L160" s="23">
        <v>853.92173000000003</v>
      </c>
      <c r="M160" s="13">
        <v>4.3179759499999999E-4</v>
      </c>
      <c r="N160" s="13">
        <v>1.4361586020000001E-3</v>
      </c>
      <c r="O160" s="64">
        <v>1.1380881699999999E-4</v>
      </c>
    </row>
    <row r="161" spans="2:15" x14ac:dyDescent="0.2">
      <c r="B161" s="59" t="s">
        <v>1556</v>
      </c>
      <c r="C161" s="56" t="s">
        <v>2562</v>
      </c>
      <c r="D161" s="56" t="s">
        <v>2562</v>
      </c>
      <c r="E161" s="56" t="s">
        <v>2562</v>
      </c>
      <c r="F161" s="56" t="s">
        <v>2562</v>
      </c>
      <c r="G161" s="56" t="s">
        <v>2562</v>
      </c>
      <c r="H161" s="56" t="s">
        <v>2562</v>
      </c>
      <c r="I161" s="56" t="s">
        <v>2562</v>
      </c>
      <c r="J161" s="56" t="s">
        <v>2562</v>
      </c>
      <c r="K161" s="56" t="s">
        <v>2562</v>
      </c>
      <c r="L161" s="22">
        <v>27168.0821</v>
      </c>
      <c r="M161" s="56" t="s">
        <v>2562</v>
      </c>
      <c r="N161" s="20">
        <v>4.5692331569000003E-2</v>
      </c>
      <c r="O161" s="63">
        <v>3.6209024729999999E-3</v>
      </c>
    </row>
    <row r="162" spans="2:15" x14ac:dyDescent="0.2">
      <c r="B162" s="60" t="s">
        <v>1557</v>
      </c>
      <c r="C162" s="14" t="s">
        <v>1558</v>
      </c>
      <c r="D162" s="14" t="s">
        <v>1559</v>
      </c>
      <c r="E162" s="14" t="s">
        <v>1068</v>
      </c>
      <c r="F162" s="21">
        <v>994</v>
      </c>
      <c r="G162" s="14" t="s">
        <v>1534</v>
      </c>
      <c r="H162" s="14" t="s">
        <v>51</v>
      </c>
      <c r="I162" s="23">
        <v>3543</v>
      </c>
      <c r="J162" s="26">
        <v>28700</v>
      </c>
      <c r="K162" s="23">
        <v>0</v>
      </c>
      <c r="L162" s="23">
        <v>4079.1593600000001</v>
      </c>
      <c r="M162" s="13">
        <v>8.1338235513563796E-5</v>
      </c>
      <c r="N162" s="13">
        <v>6.8604880280000004E-3</v>
      </c>
      <c r="O162" s="64">
        <v>5.4366142400000001E-4</v>
      </c>
    </row>
    <row r="163" spans="2:15" x14ac:dyDescent="0.2">
      <c r="B163" s="60" t="s">
        <v>1560</v>
      </c>
      <c r="C163" s="14" t="s">
        <v>1561</v>
      </c>
      <c r="D163" s="14" t="s">
        <v>200</v>
      </c>
      <c r="E163" s="14" t="s">
        <v>1068</v>
      </c>
      <c r="F163" s="21">
        <v>994</v>
      </c>
      <c r="G163" s="14" t="s">
        <v>1158</v>
      </c>
      <c r="H163" s="14" t="s">
        <v>52</v>
      </c>
      <c r="I163" s="23">
        <v>36926</v>
      </c>
      <c r="J163" s="26">
        <v>1200</v>
      </c>
      <c r="K163" s="23">
        <v>0</v>
      </c>
      <c r="L163" s="23">
        <v>2047.5762400000001</v>
      </c>
      <c r="M163" s="13">
        <v>8.7174418199999996E-4</v>
      </c>
      <c r="N163" s="13">
        <v>3.4436929380000001E-3</v>
      </c>
      <c r="O163" s="64">
        <v>2.7289647600000001E-4</v>
      </c>
    </row>
    <row r="164" spans="2:15" x14ac:dyDescent="0.2">
      <c r="B164" s="60" t="s">
        <v>1562</v>
      </c>
      <c r="C164" s="14" t="s">
        <v>1563</v>
      </c>
      <c r="D164" s="14" t="s">
        <v>200</v>
      </c>
      <c r="E164" s="14" t="s">
        <v>1068</v>
      </c>
      <c r="F164" s="21">
        <v>994</v>
      </c>
      <c r="G164" s="14" t="s">
        <v>1086</v>
      </c>
      <c r="H164" s="14" t="s">
        <v>52</v>
      </c>
      <c r="I164" s="23">
        <v>7900</v>
      </c>
      <c r="J164" s="25">
        <v>144.19999999999999</v>
      </c>
      <c r="K164" s="23">
        <v>0</v>
      </c>
      <c r="L164" s="23">
        <v>52.640369999999997</v>
      </c>
      <c r="M164" s="13">
        <v>7.7880677025321798E-6</v>
      </c>
      <c r="N164" s="13">
        <v>8.8532610845140703E-5</v>
      </c>
      <c r="O164" s="64">
        <v>7.0157932097631996E-6</v>
      </c>
    </row>
    <row r="165" spans="2:15" x14ac:dyDescent="0.2">
      <c r="B165" s="60" t="s">
        <v>1564</v>
      </c>
      <c r="C165" s="14" t="s">
        <v>1565</v>
      </c>
      <c r="D165" s="14" t="s">
        <v>218</v>
      </c>
      <c r="E165" s="14" t="s">
        <v>1068</v>
      </c>
      <c r="F165" s="21">
        <v>994</v>
      </c>
      <c r="G165" s="14" t="s">
        <v>1537</v>
      </c>
      <c r="H165" s="14" t="s">
        <v>50</v>
      </c>
      <c r="I165" s="23">
        <v>85000</v>
      </c>
      <c r="J165" s="26">
        <v>172</v>
      </c>
      <c r="K165" s="23">
        <v>0</v>
      </c>
      <c r="L165" s="23">
        <v>530.26739999999995</v>
      </c>
      <c r="M165" s="13">
        <v>3.123315476E-3</v>
      </c>
      <c r="N165" s="13">
        <v>8.91824228E-4</v>
      </c>
      <c r="O165" s="64">
        <v>7.0672877570556293E-5</v>
      </c>
    </row>
    <row r="166" spans="2:15" x14ac:dyDescent="0.2">
      <c r="B166" s="60" t="s">
        <v>1566</v>
      </c>
      <c r="C166" s="14" t="s">
        <v>1567</v>
      </c>
      <c r="D166" s="14" t="s">
        <v>1568</v>
      </c>
      <c r="E166" s="14" t="s">
        <v>1068</v>
      </c>
      <c r="F166" s="21">
        <v>994</v>
      </c>
      <c r="G166" s="14" t="s">
        <v>1078</v>
      </c>
      <c r="H166" s="14" t="s">
        <v>53</v>
      </c>
      <c r="I166" s="23">
        <v>333.33</v>
      </c>
      <c r="J166" s="26">
        <v>376</v>
      </c>
      <c r="K166" s="23">
        <v>0</v>
      </c>
      <c r="L166" s="23">
        <v>3.4329700000000001</v>
      </c>
      <c r="M166" s="13">
        <v>1.96870088E-4</v>
      </c>
      <c r="N166" s="13">
        <v>5.7737017626024104E-6</v>
      </c>
      <c r="O166" s="64">
        <v>4.5753872199835901E-7</v>
      </c>
    </row>
    <row r="167" spans="2:15" x14ac:dyDescent="0.2">
      <c r="B167" s="60" t="s">
        <v>1569</v>
      </c>
      <c r="C167" s="14" t="s">
        <v>1570</v>
      </c>
      <c r="D167" s="14" t="s">
        <v>206</v>
      </c>
      <c r="E167" s="14" t="s">
        <v>1068</v>
      </c>
      <c r="F167" s="21">
        <v>994</v>
      </c>
      <c r="G167" s="14" t="s">
        <v>1102</v>
      </c>
      <c r="H167" s="14" t="s">
        <v>50</v>
      </c>
      <c r="I167" s="23">
        <v>63000</v>
      </c>
      <c r="J167" s="26">
        <v>2879</v>
      </c>
      <c r="K167" s="23">
        <v>0</v>
      </c>
      <c r="L167" s="23">
        <v>6578.5437899999997</v>
      </c>
      <c r="M167" s="13">
        <v>1.1157525448811899E-5</v>
      </c>
      <c r="N167" s="13">
        <v>1.1064049459999999E-2</v>
      </c>
      <c r="O167" s="64">
        <v>8.7677390600000003E-4</v>
      </c>
    </row>
    <row r="168" spans="2:15" x14ac:dyDescent="0.2">
      <c r="B168" s="60" t="s">
        <v>1571</v>
      </c>
      <c r="C168" s="14" t="s">
        <v>1572</v>
      </c>
      <c r="D168" s="14" t="s">
        <v>206</v>
      </c>
      <c r="E168" s="14" t="s">
        <v>1068</v>
      </c>
      <c r="F168" s="21">
        <v>994</v>
      </c>
      <c r="G168" s="14" t="s">
        <v>1102</v>
      </c>
      <c r="H168" s="14" t="s">
        <v>50</v>
      </c>
      <c r="I168" s="23">
        <v>34700</v>
      </c>
      <c r="J168" s="26">
        <v>1427</v>
      </c>
      <c r="K168" s="23">
        <v>0</v>
      </c>
      <c r="L168" s="23">
        <v>1795.9779599999999</v>
      </c>
      <c r="M168" s="13">
        <v>1.09644090384964E-5</v>
      </c>
      <c r="N168" s="13">
        <v>3.0205452159999999E-3</v>
      </c>
      <c r="O168" s="64">
        <v>2.3936400799999999E-4</v>
      </c>
    </row>
    <row r="169" spans="2:15" x14ac:dyDescent="0.2">
      <c r="B169" s="60" t="s">
        <v>1573</v>
      </c>
      <c r="C169" s="14" t="s">
        <v>1574</v>
      </c>
      <c r="D169" s="14" t="s">
        <v>218</v>
      </c>
      <c r="E169" s="14" t="s">
        <v>1068</v>
      </c>
      <c r="F169" s="21">
        <v>994</v>
      </c>
      <c r="G169" s="14" t="s">
        <v>1131</v>
      </c>
      <c r="H169" s="14" t="s">
        <v>50</v>
      </c>
      <c r="I169" s="23">
        <v>18100</v>
      </c>
      <c r="J169" s="25">
        <v>369.01</v>
      </c>
      <c r="K169" s="23">
        <v>3.9060999999999999</v>
      </c>
      <c r="L169" s="23">
        <v>246.15637000000001</v>
      </c>
      <c r="M169" s="13">
        <v>7.9432157400000005E-4</v>
      </c>
      <c r="N169" s="13">
        <v>4.1399530599999998E-4</v>
      </c>
      <c r="O169" s="64">
        <v>3.2807181810955301E-5</v>
      </c>
    </row>
    <row r="170" spans="2:15" x14ac:dyDescent="0.2">
      <c r="B170" s="60" t="s">
        <v>1575</v>
      </c>
      <c r="C170" s="14" t="s">
        <v>1576</v>
      </c>
      <c r="D170" s="14" t="s">
        <v>214</v>
      </c>
      <c r="E170" s="14" t="s">
        <v>1068</v>
      </c>
      <c r="F170" s="21">
        <v>994</v>
      </c>
      <c r="G170" s="14" t="s">
        <v>1541</v>
      </c>
      <c r="H170" s="14" t="s">
        <v>51</v>
      </c>
      <c r="I170" s="23">
        <v>32000</v>
      </c>
      <c r="J170" s="26">
        <v>2512</v>
      </c>
      <c r="K170" s="23">
        <v>0</v>
      </c>
      <c r="L170" s="23">
        <v>3224.6845400000002</v>
      </c>
      <c r="M170" s="13">
        <v>2.35190773E-4</v>
      </c>
      <c r="N170" s="13">
        <v>5.4233992170000002E-3</v>
      </c>
      <c r="O170" s="64">
        <v>4.2977889199999998E-4</v>
      </c>
    </row>
    <row r="171" spans="2:15" x14ac:dyDescent="0.2">
      <c r="B171" s="60" t="s">
        <v>1577</v>
      </c>
      <c r="C171" s="14" t="s">
        <v>1578</v>
      </c>
      <c r="D171" s="14" t="s">
        <v>218</v>
      </c>
      <c r="E171" s="14" t="s">
        <v>1068</v>
      </c>
      <c r="F171" s="21">
        <v>994</v>
      </c>
      <c r="G171" s="14" t="s">
        <v>1579</v>
      </c>
      <c r="H171" s="14" t="s">
        <v>50</v>
      </c>
      <c r="I171" s="23">
        <v>3810</v>
      </c>
      <c r="J171" s="26">
        <v>9360</v>
      </c>
      <c r="K171" s="23">
        <v>0</v>
      </c>
      <c r="L171" s="23">
        <v>1293.44623</v>
      </c>
      <c r="M171" s="13">
        <v>6.7064206620138405E-5</v>
      </c>
      <c r="N171" s="13">
        <v>2.1753679109999999E-3</v>
      </c>
      <c r="O171" s="64">
        <v>1.7238767999999999E-4</v>
      </c>
    </row>
    <row r="172" spans="2:15" x14ac:dyDescent="0.2">
      <c r="B172" s="60" t="s">
        <v>1580</v>
      </c>
      <c r="C172" s="14" t="s">
        <v>1581</v>
      </c>
      <c r="D172" s="14" t="s">
        <v>206</v>
      </c>
      <c r="E172" s="14" t="s">
        <v>1068</v>
      </c>
      <c r="F172" s="21">
        <v>994</v>
      </c>
      <c r="G172" s="14" t="s">
        <v>1579</v>
      </c>
      <c r="H172" s="14" t="s">
        <v>50</v>
      </c>
      <c r="I172" s="23">
        <v>4370</v>
      </c>
      <c r="J172" s="26">
        <v>10400</v>
      </c>
      <c r="K172" s="23">
        <v>5.6900399999999998</v>
      </c>
      <c r="L172" s="23">
        <v>1654.0889999999999</v>
      </c>
      <c r="M172" s="13">
        <v>8.4258600126560902E-7</v>
      </c>
      <c r="N172" s="13">
        <v>2.7819108739999998E-3</v>
      </c>
      <c r="O172" s="64">
        <v>2.2045335799999999E-4</v>
      </c>
    </row>
    <row r="173" spans="2:15" x14ac:dyDescent="0.2">
      <c r="B173" s="60" t="s">
        <v>1582</v>
      </c>
      <c r="C173" s="14" t="s">
        <v>1583</v>
      </c>
      <c r="D173" s="14" t="s">
        <v>206</v>
      </c>
      <c r="E173" s="14" t="s">
        <v>1068</v>
      </c>
      <c r="F173" s="21">
        <v>994</v>
      </c>
      <c r="G173" s="14" t="s">
        <v>1125</v>
      </c>
      <c r="H173" s="14" t="s">
        <v>50</v>
      </c>
      <c r="I173" s="23">
        <v>0.32</v>
      </c>
      <c r="J173" s="26">
        <v>8159</v>
      </c>
      <c r="K173" s="23">
        <v>0</v>
      </c>
      <c r="L173" s="23">
        <v>9.4700000000000006E-2</v>
      </c>
      <c r="M173" s="13">
        <v>2.9974981943351899E-9</v>
      </c>
      <c r="N173" s="13">
        <v>1.5927012380488299E-7</v>
      </c>
      <c r="O173" s="64">
        <v>1.2621408568453699E-8</v>
      </c>
    </row>
    <row r="174" spans="2:15" x14ac:dyDescent="0.2">
      <c r="B174" s="60" t="s">
        <v>1584</v>
      </c>
      <c r="C174" s="14" t="s">
        <v>1585</v>
      </c>
      <c r="D174" s="14" t="s">
        <v>214</v>
      </c>
      <c r="E174" s="14" t="s">
        <v>1068</v>
      </c>
      <c r="F174" s="21">
        <v>994</v>
      </c>
      <c r="G174" s="14" t="s">
        <v>1586</v>
      </c>
      <c r="H174" s="14" t="s">
        <v>50</v>
      </c>
      <c r="I174" s="23">
        <v>712500</v>
      </c>
      <c r="J174" s="25">
        <v>9.99</v>
      </c>
      <c r="K174" s="23">
        <v>0</v>
      </c>
      <c r="L174" s="23">
        <v>258.16532999999998</v>
      </c>
      <c r="M174" s="13">
        <v>1.3141195105E-2</v>
      </c>
      <c r="N174" s="13">
        <v>4.3419244E-4</v>
      </c>
      <c r="O174" s="64">
        <v>3.4407709695244803E-5</v>
      </c>
    </row>
    <row r="175" spans="2:15" x14ac:dyDescent="0.2">
      <c r="B175" s="60" t="s">
        <v>1587</v>
      </c>
      <c r="C175" s="14" t="s">
        <v>1588</v>
      </c>
      <c r="D175" s="14" t="s">
        <v>214</v>
      </c>
      <c r="E175" s="14" t="s">
        <v>1068</v>
      </c>
      <c r="F175" s="21">
        <v>994</v>
      </c>
      <c r="G175" s="14" t="s">
        <v>1552</v>
      </c>
      <c r="H175" s="14" t="s">
        <v>50</v>
      </c>
      <c r="I175" s="23">
        <v>33333.33</v>
      </c>
      <c r="J175" s="26">
        <v>305</v>
      </c>
      <c r="K175" s="23">
        <v>0</v>
      </c>
      <c r="L175" s="23">
        <v>368.74495999999999</v>
      </c>
      <c r="M175" s="13">
        <v>3.1925877680000002E-3</v>
      </c>
      <c r="N175" s="13">
        <v>6.2016953899999997E-4</v>
      </c>
      <c r="O175" s="64">
        <v>4.91455205672453E-5</v>
      </c>
    </row>
    <row r="176" spans="2:15" x14ac:dyDescent="0.2">
      <c r="B176" s="60" t="s">
        <v>1589</v>
      </c>
      <c r="C176" s="14" t="s">
        <v>1590</v>
      </c>
      <c r="D176" s="14" t="s">
        <v>218</v>
      </c>
      <c r="E176" s="14" t="s">
        <v>1068</v>
      </c>
      <c r="F176" s="21">
        <v>994</v>
      </c>
      <c r="G176" s="14" t="s">
        <v>1552</v>
      </c>
      <c r="H176" s="14" t="s">
        <v>50</v>
      </c>
      <c r="I176" s="23">
        <v>23</v>
      </c>
      <c r="J176" s="25">
        <v>12.94</v>
      </c>
      <c r="K176" s="23">
        <v>0</v>
      </c>
      <c r="L176" s="23">
        <v>1.0789999999999999E-2</v>
      </c>
      <c r="M176" s="13">
        <v>5.1260842894074904E-7</v>
      </c>
      <c r="N176" s="13">
        <v>1.8147039449363101E-8</v>
      </c>
      <c r="O176" s="64">
        <v>1.4380675655080901E-9</v>
      </c>
    </row>
    <row r="177" spans="2:15" ht="13.5" thickBot="1" x14ac:dyDescent="0.25">
      <c r="B177" s="60" t="s">
        <v>1591</v>
      </c>
      <c r="C177" s="14" t="s">
        <v>1592</v>
      </c>
      <c r="D177" s="14" t="s">
        <v>211</v>
      </c>
      <c r="E177" s="14" t="s">
        <v>1068</v>
      </c>
      <c r="F177" s="21">
        <v>994</v>
      </c>
      <c r="G177" s="14" t="s">
        <v>1161</v>
      </c>
      <c r="H177" s="14" t="s">
        <v>51</v>
      </c>
      <c r="I177" s="23">
        <v>29300</v>
      </c>
      <c r="J177" s="26">
        <v>4118</v>
      </c>
      <c r="K177" s="23">
        <v>0</v>
      </c>
      <c r="L177" s="23">
        <v>4840.2922600000002</v>
      </c>
      <c r="M177" s="13">
        <v>3.9390126992653603E-5</v>
      </c>
      <c r="N177" s="13">
        <v>8.1405907860000008E-3</v>
      </c>
      <c r="O177" s="64">
        <v>6.4510355000000003E-4</v>
      </c>
    </row>
    <row r="178" spans="2:15" x14ac:dyDescent="0.2">
      <c r="B178" s="74" t="s">
        <v>1593</v>
      </c>
      <c r="C178" s="75" t="s">
        <v>1594</v>
      </c>
      <c r="D178" s="75" t="s">
        <v>218</v>
      </c>
      <c r="E178" s="75" t="s">
        <v>1068</v>
      </c>
      <c r="F178" s="86">
        <v>994</v>
      </c>
      <c r="G178" s="75" t="s">
        <v>1161</v>
      </c>
      <c r="H178" s="75" t="s">
        <v>50</v>
      </c>
      <c r="I178" s="76">
        <v>301562.33</v>
      </c>
      <c r="J178" s="84">
        <v>17.809999999999999</v>
      </c>
      <c r="K178" s="76">
        <v>0</v>
      </c>
      <c r="L178" s="76">
        <v>194.79982999999999</v>
      </c>
      <c r="M178" s="77">
        <v>3.0248888060000001E-3</v>
      </c>
      <c r="N178" s="77">
        <v>3.2762189000000002E-4</v>
      </c>
      <c r="O178" s="78">
        <v>2.5962494651481799E-5</v>
      </c>
    </row>
    <row r="179" spans="2:15" ht="12.75" hidden="1" customHeight="1" x14ac:dyDescent="0.2"/>
    <row r="180" spans="2:15" ht="12.75" hidden="1" customHeight="1" x14ac:dyDescent="0.2"/>
    <row r="181" spans="2:15" ht="12.75" hidden="1" customHeight="1" x14ac:dyDescent="0.2"/>
    <row r="182" spans="2:15" ht="12.75" hidden="1" customHeight="1" x14ac:dyDescent="0.2"/>
    <row r="183" spans="2:15" ht="12.75" hidden="1" customHeight="1" x14ac:dyDescent="0.2"/>
    <row r="184" spans="2:15" ht="12.75" hidden="1" customHeight="1" x14ac:dyDescent="0.2"/>
    <row r="185" spans="2:15" ht="12.75" hidden="1" customHeight="1" x14ac:dyDescent="0.2"/>
    <row r="186" spans="2:15" ht="12.75" hidden="1" customHeight="1" x14ac:dyDescent="0.2"/>
    <row r="187" spans="2:15" ht="12.75" hidden="1" customHeight="1" x14ac:dyDescent="0.2"/>
    <row r="188" spans="2:15" ht="12.75" hidden="1" customHeight="1" x14ac:dyDescent="0.2"/>
    <row r="189" spans="2:15" ht="12.75" hidden="1" customHeight="1" x14ac:dyDescent="0.2"/>
    <row r="190" spans="2:15" ht="12.75" hidden="1" customHeight="1" x14ac:dyDescent="0.2"/>
    <row r="191" spans="2:15" ht="12.75" hidden="1" customHeight="1" x14ac:dyDescent="0.2"/>
    <row r="192" spans="2:15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3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12534</v>
      </c>
    </row>
    <row r="6" spans="2:14" ht="12.75" customHeight="1" x14ac:dyDescent="0.2">
      <c r="B6" s="47" t="s">
        <v>1595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9"/>
    </row>
    <row r="7" spans="2:14" ht="12.75" customHeight="1" x14ac:dyDescent="0.2">
      <c r="B7" s="50" t="s">
        <v>1596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ht="12.75" customHeight="1" x14ac:dyDescent="0.2">
      <c r="B8" s="4" t="s">
        <v>71</v>
      </c>
      <c r="C8" s="4" t="s">
        <v>72</v>
      </c>
      <c r="D8" s="4" t="s">
        <v>136</v>
      </c>
      <c r="E8" s="4" t="s">
        <v>73</v>
      </c>
      <c r="F8" s="4" t="s">
        <v>224</v>
      </c>
      <c r="G8" s="4" t="s">
        <v>76</v>
      </c>
      <c r="H8" s="4" t="s">
        <v>139</v>
      </c>
      <c r="I8" s="4" t="s">
        <v>140</v>
      </c>
      <c r="J8" s="4" t="s">
        <v>141</v>
      </c>
      <c r="K8" s="4" t="s">
        <v>79</v>
      </c>
      <c r="L8" s="4" t="s">
        <v>142</v>
      </c>
      <c r="M8" s="4" t="s">
        <v>80</v>
      </c>
      <c r="N8" s="4" t="s">
        <v>226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</row>
    <row r="11" spans="2:14" ht="12.75" customHeight="1" x14ac:dyDescent="0.2">
      <c r="B11" s="18" t="s">
        <v>1597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1598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1599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1600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1601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1602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1603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1604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1605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1606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1607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1608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1609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12534</v>
      </c>
    </row>
    <row r="5" spans="2:15" ht="12.75" customHeight="1" x14ac:dyDescent="0.2"/>
    <row r="6" spans="2:15" ht="12.75" customHeight="1" thickBot="1" x14ac:dyDescent="0.25">
      <c r="B6" s="65" t="s">
        <v>1610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  <c r="M6" s="67" t="s">
        <v>2572</v>
      </c>
      <c r="N6" s="67" t="s">
        <v>2573</v>
      </c>
      <c r="O6" s="67" t="s">
        <v>2574</v>
      </c>
    </row>
    <row r="7" spans="2:15" ht="12.75" customHeight="1" thickBot="1" x14ac:dyDescent="0.25">
      <c r="B7" s="73" t="s">
        <v>1611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  <c r="M7" s="79" t="s">
        <v>2562</v>
      </c>
      <c r="N7" s="79" t="s">
        <v>2562</v>
      </c>
      <c r="O7" s="79" t="s">
        <v>2562</v>
      </c>
    </row>
    <row r="8" spans="2:15" ht="12.75" customHeight="1" x14ac:dyDescent="0.2">
      <c r="B8" s="58" t="s">
        <v>71</v>
      </c>
      <c r="C8" s="4" t="s">
        <v>72</v>
      </c>
      <c r="D8" s="4" t="s">
        <v>136</v>
      </c>
      <c r="E8" s="4" t="s">
        <v>73</v>
      </c>
      <c r="F8" s="4" t="s">
        <v>224</v>
      </c>
      <c r="G8" s="4" t="s">
        <v>74</v>
      </c>
      <c r="H8" s="4" t="s">
        <v>75</v>
      </c>
      <c r="I8" s="4" t="s">
        <v>76</v>
      </c>
      <c r="J8" s="4" t="s">
        <v>139</v>
      </c>
      <c r="K8" s="4" t="s">
        <v>140</v>
      </c>
      <c r="L8" s="4" t="s">
        <v>79</v>
      </c>
      <c r="M8" s="4" t="s">
        <v>142</v>
      </c>
      <c r="N8" s="4" t="s">
        <v>80</v>
      </c>
      <c r="O8" s="61" t="s">
        <v>226</v>
      </c>
    </row>
    <row r="9" spans="2:15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55" t="s">
        <v>2562</v>
      </c>
      <c r="H9" s="55" t="s">
        <v>2562</v>
      </c>
      <c r="I9" s="55" t="s">
        <v>2562</v>
      </c>
      <c r="J9" s="6" t="s">
        <v>146</v>
      </c>
      <c r="K9" s="6" t="s">
        <v>147</v>
      </c>
      <c r="L9" s="6" t="s">
        <v>11</v>
      </c>
      <c r="M9" s="6" t="s">
        <v>12</v>
      </c>
      <c r="N9" s="6" t="s">
        <v>12</v>
      </c>
      <c r="O9" s="62" t="s">
        <v>12</v>
      </c>
    </row>
    <row r="10" spans="2:15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2" t="s">
        <v>150</v>
      </c>
    </row>
    <row r="11" spans="2:15" ht="12.75" customHeight="1" x14ac:dyDescent="0.2">
      <c r="B11" s="59" t="s">
        <v>1612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56" t="s">
        <v>2562</v>
      </c>
      <c r="J11" s="56" t="s">
        <v>2562</v>
      </c>
      <c r="K11" s="56" t="s">
        <v>2562</v>
      </c>
      <c r="L11" s="22">
        <v>874.53788999999995</v>
      </c>
      <c r="M11" s="56" t="s">
        <v>2562</v>
      </c>
      <c r="N11" s="20">
        <v>1</v>
      </c>
      <c r="O11" s="63">
        <v>1.16556494E-4</v>
      </c>
    </row>
    <row r="12" spans="2:15" ht="12.75" customHeight="1" x14ac:dyDescent="0.2">
      <c r="B12" s="59" t="s">
        <v>1613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56" t="s">
        <v>2562</v>
      </c>
      <c r="J12" s="56" t="s">
        <v>2562</v>
      </c>
      <c r="K12" s="56" t="s">
        <v>2562</v>
      </c>
      <c r="L12" s="56" t="s">
        <v>2562</v>
      </c>
      <c r="M12" s="56" t="s">
        <v>2562</v>
      </c>
      <c r="N12" s="56" t="s">
        <v>2562</v>
      </c>
      <c r="O12" s="70" t="s">
        <v>2562</v>
      </c>
    </row>
    <row r="13" spans="2:15" ht="12.75" customHeight="1" x14ac:dyDescent="0.2">
      <c r="B13" s="59" t="s">
        <v>1614</v>
      </c>
      <c r="C13" s="56" t="s">
        <v>2562</v>
      </c>
      <c r="D13" s="56" t="s">
        <v>2562</v>
      </c>
      <c r="E13" s="56" t="s">
        <v>2562</v>
      </c>
      <c r="F13" s="56" t="s">
        <v>2562</v>
      </c>
      <c r="G13" s="56" t="s">
        <v>2562</v>
      </c>
      <c r="H13" s="56" t="s">
        <v>2562</v>
      </c>
      <c r="I13" s="56" t="s">
        <v>2562</v>
      </c>
      <c r="J13" s="56" t="s">
        <v>2562</v>
      </c>
      <c r="K13" s="56" t="s">
        <v>2562</v>
      </c>
      <c r="L13" s="56" t="s">
        <v>2562</v>
      </c>
      <c r="M13" s="56" t="s">
        <v>2562</v>
      </c>
      <c r="N13" s="56" t="s">
        <v>2562</v>
      </c>
      <c r="O13" s="70" t="s">
        <v>2562</v>
      </c>
    </row>
    <row r="14" spans="2:15" ht="12.75" customHeight="1" x14ac:dyDescent="0.2">
      <c r="B14" s="59" t="s">
        <v>1615</v>
      </c>
      <c r="C14" s="56" t="s">
        <v>2562</v>
      </c>
      <c r="D14" s="56" t="s">
        <v>2562</v>
      </c>
      <c r="E14" s="56" t="s">
        <v>2562</v>
      </c>
      <c r="F14" s="56" t="s">
        <v>2562</v>
      </c>
      <c r="G14" s="56" t="s">
        <v>2562</v>
      </c>
      <c r="H14" s="56" t="s">
        <v>2562</v>
      </c>
      <c r="I14" s="56" t="s">
        <v>2562</v>
      </c>
      <c r="J14" s="56" t="s">
        <v>2562</v>
      </c>
      <c r="K14" s="56" t="s">
        <v>2562</v>
      </c>
      <c r="L14" s="56" t="s">
        <v>2562</v>
      </c>
      <c r="M14" s="56" t="s">
        <v>2562</v>
      </c>
      <c r="N14" s="56" t="s">
        <v>2562</v>
      </c>
      <c r="O14" s="70" t="s">
        <v>2562</v>
      </c>
    </row>
    <row r="15" spans="2:15" ht="12.75" customHeight="1" x14ac:dyDescent="0.2">
      <c r="B15" s="59" t="s">
        <v>1616</v>
      </c>
      <c r="C15" s="56" t="s">
        <v>2562</v>
      </c>
      <c r="D15" s="56" t="s">
        <v>2562</v>
      </c>
      <c r="E15" s="56" t="s">
        <v>2562</v>
      </c>
      <c r="F15" s="56" t="s">
        <v>2562</v>
      </c>
      <c r="G15" s="56" t="s">
        <v>2562</v>
      </c>
      <c r="H15" s="56" t="s">
        <v>2562</v>
      </c>
      <c r="I15" s="56" t="s">
        <v>2562</v>
      </c>
      <c r="J15" s="56" t="s">
        <v>2562</v>
      </c>
      <c r="K15" s="56" t="s">
        <v>2562</v>
      </c>
      <c r="L15" s="56" t="s">
        <v>2562</v>
      </c>
      <c r="M15" s="56" t="s">
        <v>2562</v>
      </c>
      <c r="N15" s="56" t="s">
        <v>2562</v>
      </c>
      <c r="O15" s="70" t="s">
        <v>2562</v>
      </c>
    </row>
    <row r="16" spans="2:15" ht="12.75" customHeight="1" x14ac:dyDescent="0.2">
      <c r="B16" s="59" t="s">
        <v>1617</v>
      </c>
      <c r="C16" s="56" t="s">
        <v>2562</v>
      </c>
      <c r="D16" s="56" t="s">
        <v>2562</v>
      </c>
      <c r="E16" s="56" t="s">
        <v>2562</v>
      </c>
      <c r="F16" s="56" t="s">
        <v>2562</v>
      </c>
      <c r="G16" s="56" t="s">
        <v>2562</v>
      </c>
      <c r="H16" s="56" t="s">
        <v>2562</v>
      </c>
      <c r="I16" s="56" t="s">
        <v>2562</v>
      </c>
      <c r="J16" s="56" t="s">
        <v>2562</v>
      </c>
      <c r="K16" s="56" t="s">
        <v>2562</v>
      </c>
      <c r="L16" s="56" t="s">
        <v>2562</v>
      </c>
      <c r="M16" s="56" t="s">
        <v>2562</v>
      </c>
      <c r="N16" s="56" t="s">
        <v>2562</v>
      </c>
      <c r="O16" s="70" t="s">
        <v>2562</v>
      </c>
    </row>
    <row r="17" spans="2:15" ht="12.75" customHeight="1" x14ac:dyDescent="0.2">
      <c r="B17" s="59" t="s">
        <v>1618</v>
      </c>
      <c r="C17" s="56" t="s">
        <v>2562</v>
      </c>
      <c r="D17" s="56" t="s">
        <v>2562</v>
      </c>
      <c r="E17" s="56" t="s">
        <v>2562</v>
      </c>
      <c r="F17" s="56" t="s">
        <v>2562</v>
      </c>
      <c r="G17" s="56" t="s">
        <v>2562</v>
      </c>
      <c r="H17" s="56" t="s">
        <v>2562</v>
      </c>
      <c r="I17" s="56" t="s">
        <v>2562</v>
      </c>
      <c r="J17" s="56" t="s">
        <v>2562</v>
      </c>
      <c r="K17" s="56" t="s">
        <v>2562</v>
      </c>
      <c r="L17" s="22">
        <v>874.53788999999995</v>
      </c>
      <c r="M17" s="56" t="s">
        <v>2562</v>
      </c>
      <c r="N17" s="20">
        <v>1</v>
      </c>
      <c r="O17" s="63">
        <v>1.16556494E-4</v>
      </c>
    </row>
    <row r="18" spans="2:15" ht="12.75" customHeight="1" x14ac:dyDescent="0.2">
      <c r="B18" s="59" t="s">
        <v>1619</v>
      </c>
      <c r="C18" s="56" t="s">
        <v>2562</v>
      </c>
      <c r="D18" s="56" t="s">
        <v>2562</v>
      </c>
      <c r="E18" s="56" t="s">
        <v>2562</v>
      </c>
      <c r="F18" s="56" t="s">
        <v>2562</v>
      </c>
      <c r="G18" s="56" t="s">
        <v>2562</v>
      </c>
      <c r="H18" s="56" t="s">
        <v>2562</v>
      </c>
      <c r="I18" s="56" t="s">
        <v>2562</v>
      </c>
      <c r="J18" s="56" t="s">
        <v>2562</v>
      </c>
      <c r="K18" s="56" t="s">
        <v>2562</v>
      </c>
      <c r="L18" s="56" t="s">
        <v>2562</v>
      </c>
      <c r="M18" s="56" t="s">
        <v>2562</v>
      </c>
      <c r="N18" s="56" t="s">
        <v>2562</v>
      </c>
      <c r="O18" s="70" t="s">
        <v>2562</v>
      </c>
    </row>
    <row r="19" spans="2:15" ht="12.75" customHeight="1" x14ac:dyDescent="0.2">
      <c r="B19" s="59" t="s">
        <v>1620</v>
      </c>
      <c r="C19" s="56" t="s">
        <v>2562</v>
      </c>
      <c r="D19" s="56" t="s">
        <v>2562</v>
      </c>
      <c r="E19" s="56" t="s">
        <v>2562</v>
      </c>
      <c r="F19" s="56" t="s">
        <v>2562</v>
      </c>
      <c r="G19" s="56" t="s">
        <v>2562</v>
      </c>
      <c r="H19" s="56" t="s">
        <v>2562</v>
      </c>
      <c r="I19" s="56" t="s">
        <v>2562</v>
      </c>
      <c r="J19" s="56" t="s">
        <v>2562</v>
      </c>
      <c r="K19" s="56" t="s">
        <v>2562</v>
      </c>
      <c r="L19" s="56" t="s">
        <v>2562</v>
      </c>
      <c r="M19" s="56" t="s">
        <v>2562</v>
      </c>
      <c r="N19" s="56" t="s">
        <v>2562</v>
      </c>
      <c r="O19" s="70" t="s">
        <v>2562</v>
      </c>
    </row>
    <row r="20" spans="2:15" ht="12.75" customHeight="1" x14ac:dyDescent="0.2">
      <c r="B20" s="59" t="s">
        <v>1621</v>
      </c>
      <c r="C20" s="56" t="s">
        <v>2562</v>
      </c>
      <c r="D20" s="56" t="s">
        <v>2562</v>
      </c>
      <c r="E20" s="56" t="s">
        <v>2562</v>
      </c>
      <c r="F20" s="56" t="s">
        <v>2562</v>
      </c>
      <c r="G20" s="56" t="s">
        <v>2562</v>
      </c>
      <c r="H20" s="56" t="s">
        <v>2562</v>
      </c>
      <c r="I20" s="56" t="s">
        <v>2562</v>
      </c>
      <c r="J20" s="56" t="s">
        <v>2562</v>
      </c>
      <c r="K20" s="56" t="s">
        <v>2562</v>
      </c>
      <c r="L20" s="56" t="s">
        <v>2562</v>
      </c>
      <c r="M20" s="56" t="s">
        <v>2562</v>
      </c>
      <c r="N20" s="56" t="s">
        <v>2562</v>
      </c>
      <c r="O20" s="70" t="s">
        <v>2562</v>
      </c>
    </row>
    <row r="21" spans="2:15" ht="12.75" customHeight="1" thickBot="1" x14ac:dyDescent="0.25">
      <c r="B21" s="59" t="s">
        <v>1622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56" t="s">
        <v>2562</v>
      </c>
      <c r="J21" s="56" t="s">
        <v>2562</v>
      </c>
      <c r="K21" s="56" t="s">
        <v>2562</v>
      </c>
      <c r="L21" s="22">
        <v>874.53788999999995</v>
      </c>
      <c r="M21" s="56" t="s">
        <v>2562</v>
      </c>
      <c r="N21" s="20">
        <v>1</v>
      </c>
      <c r="O21" s="63">
        <v>1.16556494E-4</v>
      </c>
    </row>
    <row r="22" spans="2:15" ht="12.75" customHeight="1" x14ac:dyDescent="0.2">
      <c r="B22" s="74" t="s">
        <v>1623</v>
      </c>
      <c r="C22" s="75" t="s">
        <v>1624</v>
      </c>
      <c r="D22" s="75" t="s">
        <v>214</v>
      </c>
      <c r="E22" s="86">
        <v>994</v>
      </c>
      <c r="F22" s="75" t="s">
        <v>65</v>
      </c>
      <c r="G22" s="75" t="s">
        <v>237</v>
      </c>
      <c r="H22" s="75" t="s">
        <v>238</v>
      </c>
      <c r="I22" s="75" t="s">
        <v>50</v>
      </c>
      <c r="J22" s="76">
        <v>200</v>
      </c>
      <c r="K22" s="76">
        <v>120559.4</v>
      </c>
      <c r="L22" s="76">
        <v>874.53788999999995</v>
      </c>
      <c r="M22" s="77">
        <v>5.1638222609999996E-3</v>
      </c>
      <c r="N22" s="77">
        <v>1</v>
      </c>
      <c r="O22" s="78">
        <v>1.16556494E-4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9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12534</v>
      </c>
    </row>
    <row r="5" spans="2:12" ht="12.75" customHeight="1" x14ac:dyDescent="0.2"/>
    <row r="6" spans="2:12" ht="12.75" customHeight="1" thickBot="1" x14ac:dyDescent="0.25">
      <c r="B6" s="65" t="s">
        <v>1625</v>
      </c>
      <c r="C6" s="67" t="s">
        <v>2562</v>
      </c>
      <c r="D6" s="67" t="s">
        <v>2563</v>
      </c>
      <c r="E6" s="67" t="s">
        <v>2564</v>
      </c>
      <c r="F6" s="67" t="s">
        <v>2565</v>
      </c>
      <c r="G6" s="67" t="s">
        <v>2566</v>
      </c>
      <c r="H6" s="67" t="s">
        <v>2567</v>
      </c>
      <c r="I6" s="67" t="s">
        <v>2568</v>
      </c>
      <c r="J6" s="67" t="s">
        <v>2569</v>
      </c>
      <c r="K6" s="67" t="s">
        <v>2570</v>
      </c>
      <c r="L6" s="67" t="s">
        <v>2571</v>
      </c>
    </row>
    <row r="7" spans="2:12" ht="12.75" customHeight="1" thickBot="1" x14ac:dyDescent="0.25">
      <c r="B7" s="73" t="s">
        <v>1626</v>
      </c>
      <c r="C7" s="79" t="s">
        <v>2562</v>
      </c>
      <c r="D7" s="79" t="s">
        <v>2562</v>
      </c>
      <c r="E7" s="79" t="s">
        <v>2562</v>
      </c>
      <c r="F7" s="79" t="s">
        <v>2562</v>
      </c>
      <c r="G7" s="79" t="s">
        <v>2562</v>
      </c>
      <c r="H7" s="79" t="s">
        <v>2562</v>
      </c>
      <c r="I7" s="79" t="s">
        <v>2562</v>
      </c>
      <c r="J7" s="79" t="s">
        <v>2562</v>
      </c>
      <c r="K7" s="79" t="s">
        <v>2562</v>
      </c>
      <c r="L7" s="79" t="s">
        <v>2562</v>
      </c>
    </row>
    <row r="8" spans="2:12" ht="12.75" customHeight="1" x14ac:dyDescent="0.2">
      <c r="B8" s="58" t="s">
        <v>71</v>
      </c>
      <c r="C8" s="4" t="s">
        <v>72</v>
      </c>
      <c r="D8" s="4" t="s">
        <v>136</v>
      </c>
      <c r="E8" s="4" t="s">
        <v>224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61" t="s">
        <v>226</v>
      </c>
    </row>
    <row r="9" spans="2:12" ht="12.75" customHeight="1" x14ac:dyDescent="0.2">
      <c r="B9" s="69" t="s">
        <v>2562</v>
      </c>
      <c r="C9" s="55" t="s">
        <v>2562</v>
      </c>
      <c r="D9" s="55" t="s">
        <v>2562</v>
      </c>
      <c r="E9" s="55" t="s">
        <v>2562</v>
      </c>
      <c r="F9" s="55" t="s">
        <v>2562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2" t="s">
        <v>12</v>
      </c>
    </row>
    <row r="10" spans="2:12" ht="12.75" customHeight="1" x14ac:dyDescent="0.2">
      <c r="B10" s="69" t="s">
        <v>2562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2" t="s">
        <v>89</v>
      </c>
    </row>
    <row r="11" spans="2:12" ht="12.75" customHeight="1" x14ac:dyDescent="0.2">
      <c r="B11" s="59" t="s">
        <v>1627</v>
      </c>
      <c r="C11" s="56" t="s">
        <v>2562</v>
      </c>
      <c r="D11" s="56" t="s">
        <v>2562</v>
      </c>
      <c r="E11" s="56" t="s">
        <v>2562</v>
      </c>
      <c r="F11" s="56" t="s">
        <v>2562</v>
      </c>
      <c r="G11" s="56" t="s">
        <v>2562</v>
      </c>
      <c r="H11" s="56" t="s">
        <v>2562</v>
      </c>
      <c r="I11" s="22">
        <v>655.74153000000001</v>
      </c>
      <c r="J11" s="56" t="s">
        <v>2562</v>
      </c>
      <c r="K11" s="20">
        <v>1</v>
      </c>
      <c r="L11" s="63">
        <v>8.7395794777539204E-5</v>
      </c>
    </row>
    <row r="12" spans="2:12" ht="12.75" customHeight="1" x14ac:dyDescent="0.2">
      <c r="B12" s="59" t="s">
        <v>1628</v>
      </c>
      <c r="C12" s="56" t="s">
        <v>2562</v>
      </c>
      <c r="D12" s="56" t="s">
        <v>2562</v>
      </c>
      <c r="E12" s="56" t="s">
        <v>2562</v>
      </c>
      <c r="F12" s="56" t="s">
        <v>2562</v>
      </c>
      <c r="G12" s="56" t="s">
        <v>2562</v>
      </c>
      <c r="H12" s="56" t="s">
        <v>2562</v>
      </c>
      <c r="I12" s="22">
        <v>625.81605999999999</v>
      </c>
      <c r="J12" s="56" t="s">
        <v>2562</v>
      </c>
      <c r="K12" s="20">
        <v>0.95436392445600005</v>
      </c>
      <c r="L12" s="63">
        <v>8.3407393684899197E-5</v>
      </c>
    </row>
    <row r="13" spans="2:12" ht="12.75" customHeight="1" x14ac:dyDescent="0.2">
      <c r="B13" s="60" t="s">
        <v>1629</v>
      </c>
      <c r="C13" s="14" t="s">
        <v>1630</v>
      </c>
      <c r="D13" s="14" t="s">
        <v>160</v>
      </c>
      <c r="E13" s="14" t="s">
        <v>516</v>
      </c>
      <c r="F13" s="14" t="s">
        <v>49</v>
      </c>
      <c r="G13" s="23">
        <v>44122</v>
      </c>
      <c r="H13" s="23">
        <v>1</v>
      </c>
      <c r="I13" s="23">
        <v>0.44122</v>
      </c>
      <c r="J13" s="13">
        <v>2.4373186732E-2</v>
      </c>
      <c r="K13" s="13">
        <v>6.7285657499999998E-4</v>
      </c>
      <c r="L13" s="64">
        <v>5.8804835148607801E-8</v>
      </c>
    </row>
    <row r="14" spans="2:12" ht="12.75" customHeight="1" x14ac:dyDescent="0.2">
      <c r="B14" s="60" t="s">
        <v>1631</v>
      </c>
      <c r="C14" s="14" t="s">
        <v>1632</v>
      </c>
      <c r="D14" s="14" t="s">
        <v>160</v>
      </c>
      <c r="E14" s="14" t="s">
        <v>236</v>
      </c>
      <c r="F14" s="14" t="s">
        <v>49</v>
      </c>
      <c r="G14" s="23">
        <v>136800</v>
      </c>
      <c r="H14" s="23">
        <v>17.8</v>
      </c>
      <c r="I14" s="23">
        <v>24.3504</v>
      </c>
      <c r="J14" s="13">
        <v>1.3132789493000001E-2</v>
      </c>
      <c r="K14" s="13">
        <v>3.7134143387000003E-2</v>
      </c>
      <c r="L14" s="64">
        <v>3.2453679747125198E-6</v>
      </c>
    </row>
    <row r="15" spans="2:12" ht="12.75" customHeight="1" x14ac:dyDescent="0.2">
      <c r="B15" s="60" t="s">
        <v>1633</v>
      </c>
      <c r="C15" s="14" t="s">
        <v>1634</v>
      </c>
      <c r="D15" s="14" t="s">
        <v>160</v>
      </c>
      <c r="E15" s="14" t="s">
        <v>1470</v>
      </c>
      <c r="F15" s="14" t="s">
        <v>49</v>
      </c>
      <c r="G15" s="23">
        <v>33700</v>
      </c>
      <c r="H15" s="23">
        <v>90</v>
      </c>
      <c r="I15" s="23">
        <v>30.33</v>
      </c>
      <c r="J15" s="13">
        <v>1.0212121212E-2</v>
      </c>
      <c r="K15" s="13">
        <v>4.6252980194000003E-2</v>
      </c>
      <c r="L15" s="64">
        <v>4.0423159649546097E-6</v>
      </c>
    </row>
    <row r="16" spans="2:12" ht="12.75" customHeight="1" x14ac:dyDescent="0.2">
      <c r="B16" s="60" t="s">
        <v>1635</v>
      </c>
      <c r="C16" s="14" t="s">
        <v>1636</v>
      </c>
      <c r="D16" s="14" t="s">
        <v>160</v>
      </c>
      <c r="E16" s="14" t="s">
        <v>1478</v>
      </c>
      <c r="F16" s="14" t="s">
        <v>49</v>
      </c>
      <c r="G16" s="23">
        <v>388635</v>
      </c>
      <c r="H16" s="23">
        <v>27.8</v>
      </c>
      <c r="I16" s="23">
        <v>108.04053</v>
      </c>
      <c r="J16" s="13">
        <v>1.4009843281E-2</v>
      </c>
      <c r="K16" s="13">
        <v>0.16476084715799999</v>
      </c>
      <c r="L16" s="64">
        <v>1.4399405185663E-5</v>
      </c>
    </row>
    <row r="17" spans="2:12" ht="12.75" customHeight="1" x14ac:dyDescent="0.2">
      <c r="B17" s="60" t="s">
        <v>1637</v>
      </c>
      <c r="C17" s="14" t="s">
        <v>1638</v>
      </c>
      <c r="D17" s="14" t="s">
        <v>160</v>
      </c>
      <c r="E17" s="14" t="s">
        <v>1385</v>
      </c>
      <c r="F17" s="14" t="s">
        <v>49</v>
      </c>
      <c r="G17" s="23">
        <v>110000</v>
      </c>
      <c r="H17" s="23">
        <v>251.2</v>
      </c>
      <c r="I17" s="23">
        <v>276.32</v>
      </c>
      <c r="J17" s="13">
        <v>2.7704354242E-2</v>
      </c>
      <c r="K17" s="13">
        <v>0.42138554195200001</v>
      </c>
      <c r="L17" s="64">
        <v>3.68273243467279E-5</v>
      </c>
    </row>
    <row r="18" spans="2:12" ht="12.75" customHeight="1" x14ac:dyDescent="0.2">
      <c r="B18" s="60" t="s">
        <v>1639</v>
      </c>
      <c r="C18" s="14" t="s">
        <v>1640</v>
      </c>
      <c r="D18" s="14" t="s">
        <v>160</v>
      </c>
      <c r="E18" s="14" t="s">
        <v>1040</v>
      </c>
      <c r="F18" s="14" t="s">
        <v>49</v>
      </c>
      <c r="G18" s="23">
        <v>88002</v>
      </c>
      <c r="H18" s="23">
        <v>95.4</v>
      </c>
      <c r="I18" s="23">
        <v>83.953909999999993</v>
      </c>
      <c r="J18" s="13">
        <v>4.0741666666000001E-2</v>
      </c>
      <c r="K18" s="13">
        <v>0.12802896592499999</v>
      </c>
      <c r="L18" s="64">
        <v>1.11891932315649E-5</v>
      </c>
    </row>
    <row r="19" spans="2:12" ht="12.75" customHeight="1" x14ac:dyDescent="0.2">
      <c r="B19" s="60" t="s">
        <v>1641</v>
      </c>
      <c r="C19" s="14" t="s">
        <v>1642</v>
      </c>
      <c r="D19" s="14" t="s">
        <v>160</v>
      </c>
      <c r="E19" s="14" t="s">
        <v>1040</v>
      </c>
      <c r="F19" s="14" t="s">
        <v>49</v>
      </c>
      <c r="G19" s="23">
        <v>49600</v>
      </c>
      <c r="H19" s="23">
        <v>50</v>
      </c>
      <c r="I19" s="23">
        <v>24.8</v>
      </c>
      <c r="J19" s="13">
        <v>1.9662783265999999E-2</v>
      </c>
      <c r="K19" s="13">
        <v>3.7819779386999999E-2</v>
      </c>
      <c r="L19" s="64">
        <v>3.3052896779055198E-6</v>
      </c>
    </row>
    <row r="20" spans="2:12" ht="12.75" customHeight="1" x14ac:dyDescent="0.2">
      <c r="B20" s="60" t="s">
        <v>1643</v>
      </c>
      <c r="C20" s="14" t="s">
        <v>1644</v>
      </c>
      <c r="D20" s="14" t="s">
        <v>160</v>
      </c>
      <c r="E20" s="14" t="s">
        <v>1040</v>
      </c>
      <c r="F20" s="14" t="s">
        <v>49</v>
      </c>
      <c r="G20" s="23">
        <v>129300</v>
      </c>
      <c r="H20" s="23">
        <v>60</v>
      </c>
      <c r="I20" s="23">
        <v>77.58</v>
      </c>
      <c r="J20" s="13">
        <v>2.3582840883999999E-2</v>
      </c>
      <c r="K20" s="13">
        <v>0.118308809875</v>
      </c>
      <c r="L20" s="64">
        <v>1.03396924682222E-5</v>
      </c>
    </row>
    <row r="21" spans="2:12" ht="12.75" customHeight="1" x14ac:dyDescent="0.2">
      <c r="B21" s="59" t="s">
        <v>1645</v>
      </c>
      <c r="C21" s="56" t="s">
        <v>2562</v>
      </c>
      <c r="D21" s="56" t="s">
        <v>2562</v>
      </c>
      <c r="E21" s="56" t="s">
        <v>2562</v>
      </c>
      <c r="F21" s="56" t="s">
        <v>2562</v>
      </c>
      <c r="G21" s="56" t="s">
        <v>2562</v>
      </c>
      <c r="H21" s="56" t="s">
        <v>2562</v>
      </c>
      <c r="I21" s="22">
        <v>29.925470000000001</v>
      </c>
      <c r="J21" s="56" t="s">
        <v>2562</v>
      </c>
      <c r="K21" s="20">
        <v>4.5636075542999997E-2</v>
      </c>
      <c r="L21" s="63">
        <v>3.9884010926399698E-6</v>
      </c>
    </row>
    <row r="22" spans="2:12" ht="12.75" customHeight="1" x14ac:dyDescent="0.2">
      <c r="B22" s="60" t="s">
        <v>1646</v>
      </c>
      <c r="C22" s="14" t="s">
        <v>1647</v>
      </c>
      <c r="D22" s="14" t="s">
        <v>218</v>
      </c>
      <c r="E22" s="14" t="s">
        <v>1158</v>
      </c>
      <c r="F22" s="14" t="s">
        <v>50</v>
      </c>
      <c r="G22" s="23">
        <v>5000</v>
      </c>
      <c r="H22" s="23">
        <v>5.0199999999999996</v>
      </c>
      <c r="I22" s="23">
        <v>0.91037999999999997</v>
      </c>
      <c r="J22" s="13">
        <v>1.052392298E-3</v>
      </c>
      <c r="K22" s="13">
        <v>1.388321401E-3</v>
      </c>
      <c r="L22" s="64">
        <v>1.2133345229724299E-7</v>
      </c>
    </row>
    <row r="23" spans="2:12" ht="12.75" customHeight="1" x14ac:dyDescent="0.2">
      <c r="B23" s="60" t="s">
        <v>1648</v>
      </c>
      <c r="C23" s="14" t="s">
        <v>1649</v>
      </c>
      <c r="D23" s="14" t="s">
        <v>218</v>
      </c>
      <c r="E23" s="14" t="s">
        <v>1118</v>
      </c>
      <c r="F23" s="14" t="s">
        <v>50</v>
      </c>
      <c r="G23" s="23">
        <v>37500</v>
      </c>
      <c r="H23" s="23">
        <v>12</v>
      </c>
      <c r="I23" s="23">
        <v>16.3215</v>
      </c>
      <c r="J23" s="13">
        <v>1.1227796689999999E-3</v>
      </c>
      <c r="K23" s="13">
        <v>2.4890142309E-2</v>
      </c>
      <c r="L23" s="64">
        <v>2.1752937692715701E-6</v>
      </c>
    </row>
    <row r="24" spans="2:12" ht="12.75" customHeight="1" x14ac:dyDescent="0.2">
      <c r="B24" s="60" t="s">
        <v>1650</v>
      </c>
      <c r="C24" s="14" t="s">
        <v>1651</v>
      </c>
      <c r="D24" s="14" t="s">
        <v>218</v>
      </c>
      <c r="E24" s="14" t="s">
        <v>1118</v>
      </c>
      <c r="F24" s="14" t="s">
        <v>50</v>
      </c>
      <c r="G24" s="23">
        <v>2500</v>
      </c>
      <c r="H24" s="23">
        <v>6.49</v>
      </c>
      <c r="I24" s="23">
        <v>0.58848</v>
      </c>
      <c r="J24" s="13">
        <v>5.0000000000000002E-5</v>
      </c>
      <c r="K24" s="13">
        <v>8.9742676499999998E-4</v>
      </c>
      <c r="L24" s="64">
        <v>7.8431325389267699E-8</v>
      </c>
    </row>
    <row r="25" spans="2:12" ht="12.75" customHeight="1" thickBot="1" x14ac:dyDescent="0.25">
      <c r="B25" s="60" t="s">
        <v>1652</v>
      </c>
      <c r="C25" s="14" t="s">
        <v>1653</v>
      </c>
      <c r="D25" s="14" t="s">
        <v>206</v>
      </c>
      <c r="E25" s="14" t="s">
        <v>1125</v>
      </c>
      <c r="F25" s="14" t="s">
        <v>50</v>
      </c>
      <c r="G25" s="23">
        <v>6250</v>
      </c>
      <c r="H25" s="23">
        <v>3</v>
      </c>
      <c r="I25" s="23">
        <v>0.68006</v>
      </c>
      <c r="J25" s="13">
        <v>5.2546788122556103E-5</v>
      </c>
      <c r="K25" s="13">
        <v>1.03708545E-3</v>
      </c>
      <c r="L25" s="64">
        <v>9.0636907191791394E-8</v>
      </c>
    </row>
    <row r="26" spans="2:12" ht="12.75" customHeight="1" x14ac:dyDescent="0.2">
      <c r="B26" s="74" t="s">
        <v>1548</v>
      </c>
      <c r="C26" s="75" t="s">
        <v>1654</v>
      </c>
      <c r="D26" s="75" t="s">
        <v>218</v>
      </c>
      <c r="E26" s="75" t="s">
        <v>1125</v>
      </c>
      <c r="F26" s="75" t="s">
        <v>50</v>
      </c>
      <c r="G26" s="76">
        <v>7000</v>
      </c>
      <c r="H26" s="76">
        <v>45</v>
      </c>
      <c r="I26" s="76">
        <v>11.425050000000001</v>
      </c>
      <c r="J26" s="77">
        <v>2.580513657363E-5</v>
      </c>
      <c r="K26" s="77">
        <v>1.7423099615999998E-2</v>
      </c>
      <c r="L26" s="78">
        <v>1.5227056384901E-6</v>
      </c>
    </row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1_4_12534_2023_Q4</dc:title>
  <cp:lastModifiedBy>Artiom Zelensky</cp:lastModifiedBy>
  <dcterms:created xsi:type="dcterms:W3CDTF">2024-03-18T07:52:52Z</dcterms:created>
  <dcterms:modified xsi:type="dcterms:W3CDTF">2024-04-02T07:32:39Z</dcterms:modified>
  <dc:language>עברית</dc:language>
</cp:coreProperties>
</file>