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C2A182CB-E3ED-42EF-A665-6F4DCAA3829C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Q14" i="22" l="1"/>
  <c r="N14" i="12" l="1"/>
  <c r="N13" i="12" s="1"/>
  <c r="N12" i="12" s="1"/>
  <c r="N11" i="12" s="1"/>
  <c r="R13" i="5"/>
  <c r="R12" i="5" s="1"/>
  <c r="R11" i="5" s="1"/>
  <c r="R224" i="5"/>
  <c r="T514" i="5" l="1"/>
  <c r="T502" i="5"/>
  <c r="T490" i="5"/>
  <c r="T478" i="5"/>
  <c r="T466" i="5"/>
  <c r="T453" i="5"/>
  <c r="T438" i="5"/>
  <c r="T426" i="5"/>
  <c r="T413" i="5"/>
  <c r="T401" i="5"/>
  <c r="T389" i="5"/>
  <c r="T377" i="5"/>
  <c r="T365" i="5"/>
  <c r="T353" i="5"/>
  <c r="T341" i="5"/>
  <c r="T329" i="5"/>
  <c r="T317" i="5"/>
  <c r="T305" i="5"/>
  <c r="T293" i="5"/>
  <c r="T281" i="5"/>
  <c r="T269" i="5"/>
  <c r="T257" i="5"/>
  <c r="T245" i="5"/>
  <c r="T233" i="5"/>
  <c r="T220" i="5"/>
  <c r="T208" i="5"/>
  <c r="T196" i="5"/>
  <c r="T184" i="5"/>
  <c r="T172" i="5"/>
  <c r="T160" i="5"/>
  <c r="T148" i="5"/>
  <c r="T136" i="5"/>
  <c r="T124" i="5"/>
  <c r="T112" i="5"/>
  <c r="T100" i="5"/>
  <c r="T88" i="5"/>
  <c r="T76" i="5"/>
  <c r="T64" i="5"/>
  <c r="T52" i="5"/>
  <c r="T40" i="5"/>
  <c r="T28" i="5"/>
  <c r="T16" i="5"/>
  <c r="T202" i="5"/>
  <c r="T130" i="5"/>
  <c r="T70" i="5"/>
  <c r="T358" i="5"/>
  <c r="T262" i="5"/>
  <c r="T165" i="5"/>
  <c r="T81" i="5"/>
  <c r="T20" i="5"/>
  <c r="T115" i="5"/>
  <c r="T173" i="5"/>
  <c r="T513" i="5"/>
  <c r="T501" i="5"/>
  <c r="T489" i="5"/>
  <c r="T477" i="5"/>
  <c r="T465" i="5"/>
  <c r="T452" i="5"/>
  <c r="T437" i="5"/>
  <c r="T424" i="5"/>
  <c r="T412" i="5"/>
  <c r="T400" i="5"/>
  <c r="T388" i="5"/>
  <c r="T376" i="5"/>
  <c r="T364" i="5"/>
  <c r="T352" i="5"/>
  <c r="T340" i="5"/>
  <c r="T328" i="5"/>
  <c r="T316" i="5"/>
  <c r="T304" i="5"/>
  <c r="T292" i="5"/>
  <c r="T280" i="5"/>
  <c r="T268" i="5"/>
  <c r="T256" i="5"/>
  <c r="T244" i="5"/>
  <c r="T232" i="5"/>
  <c r="T219" i="5"/>
  <c r="T207" i="5"/>
  <c r="T195" i="5"/>
  <c r="T183" i="5"/>
  <c r="T171" i="5"/>
  <c r="T159" i="5"/>
  <c r="T147" i="5"/>
  <c r="T135" i="5"/>
  <c r="T123" i="5"/>
  <c r="T111" i="5"/>
  <c r="T99" i="5"/>
  <c r="T87" i="5"/>
  <c r="T75" i="5"/>
  <c r="T63" i="5"/>
  <c r="T51" i="5"/>
  <c r="T39" i="5"/>
  <c r="T27" i="5"/>
  <c r="T15" i="5"/>
  <c r="T239" i="5"/>
  <c r="T118" i="5"/>
  <c r="T34" i="5"/>
  <c r="T382" i="5"/>
  <c r="T213" i="5"/>
  <c r="T117" i="5"/>
  <c r="T21" i="5"/>
  <c r="T44" i="5"/>
  <c r="T67" i="5"/>
  <c r="T31" i="5"/>
  <c r="T78" i="5"/>
  <c r="T89" i="5"/>
  <c r="T41" i="5"/>
  <c r="T524" i="5"/>
  <c r="T512" i="5"/>
  <c r="T500" i="5"/>
  <c r="T488" i="5"/>
  <c r="T476" i="5"/>
  <c r="T463" i="5"/>
  <c r="T451" i="5"/>
  <c r="T436" i="5"/>
  <c r="T423" i="5"/>
  <c r="T411" i="5"/>
  <c r="T399" i="5"/>
  <c r="T387" i="5"/>
  <c r="T375" i="5"/>
  <c r="T363" i="5"/>
  <c r="T351" i="5"/>
  <c r="T339" i="5"/>
  <c r="T327" i="5"/>
  <c r="T315" i="5"/>
  <c r="T303" i="5"/>
  <c r="T291" i="5"/>
  <c r="T279" i="5"/>
  <c r="T267" i="5"/>
  <c r="T255" i="5"/>
  <c r="T243" i="5"/>
  <c r="T231" i="5"/>
  <c r="T218" i="5"/>
  <c r="T206" i="5"/>
  <c r="T194" i="5"/>
  <c r="T182" i="5"/>
  <c r="T170" i="5"/>
  <c r="T158" i="5"/>
  <c r="T146" i="5"/>
  <c r="T134" i="5"/>
  <c r="T122" i="5"/>
  <c r="T110" i="5"/>
  <c r="T98" i="5"/>
  <c r="T86" i="5"/>
  <c r="T74" i="5"/>
  <c r="T62" i="5"/>
  <c r="T50" i="5"/>
  <c r="T38" i="5"/>
  <c r="T26" i="5"/>
  <c r="T14" i="5"/>
  <c r="T227" i="5"/>
  <c r="T142" i="5"/>
  <c r="T58" i="5"/>
  <c r="T394" i="5"/>
  <c r="T226" i="5"/>
  <c r="T129" i="5"/>
  <c r="T33" i="5"/>
  <c r="T32" i="5"/>
  <c r="T91" i="5"/>
  <c r="T54" i="5"/>
  <c r="T18" i="5"/>
  <c r="T113" i="5"/>
  <c r="T29" i="5"/>
  <c r="T523" i="5"/>
  <c r="T511" i="5"/>
  <c r="T499" i="5"/>
  <c r="T487" i="5"/>
  <c r="T475" i="5"/>
  <c r="T462" i="5"/>
  <c r="T450" i="5"/>
  <c r="T435" i="5"/>
  <c r="T422" i="5"/>
  <c r="T410" i="5"/>
  <c r="T398" i="5"/>
  <c r="T386" i="5"/>
  <c r="T374" i="5"/>
  <c r="T362" i="5"/>
  <c r="T350" i="5"/>
  <c r="T338" i="5"/>
  <c r="T326" i="5"/>
  <c r="T314" i="5"/>
  <c r="T302" i="5"/>
  <c r="T290" i="5"/>
  <c r="T278" i="5"/>
  <c r="T266" i="5"/>
  <c r="T254" i="5"/>
  <c r="T242" i="5"/>
  <c r="T230" i="5"/>
  <c r="T217" i="5"/>
  <c r="T205" i="5"/>
  <c r="T193" i="5"/>
  <c r="T181" i="5"/>
  <c r="T169" i="5"/>
  <c r="T157" i="5"/>
  <c r="T145" i="5"/>
  <c r="T133" i="5"/>
  <c r="T121" i="5"/>
  <c r="T109" i="5"/>
  <c r="T97" i="5"/>
  <c r="T85" i="5"/>
  <c r="T73" i="5"/>
  <c r="T61" i="5"/>
  <c r="T49" i="5"/>
  <c r="T37" i="5"/>
  <c r="T25" i="5"/>
  <c r="C15" i="1"/>
  <c r="T178" i="5"/>
  <c r="T46" i="5"/>
  <c r="T346" i="5"/>
  <c r="T238" i="5"/>
  <c r="T153" i="5"/>
  <c r="T57" i="5"/>
  <c r="T139" i="5"/>
  <c r="T125" i="5"/>
  <c r="T522" i="5"/>
  <c r="T510" i="5"/>
  <c r="T498" i="5"/>
  <c r="T486" i="5"/>
  <c r="T474" i="5"/>
  <c r="T461" i="5"/>
  <c r="T449" i="5"/>
  <c r="T434" i="5"/>
  <c r="T421" i="5"/>
  <c r="T409" i="5"/>
  <c r="T397" i="5"/>
  <c r="T385" i="5"/>
  <c r="T373" i="5"/>
  <c r="T361" i="5"/>
  <c r="T349" i="5"/>
  <c r="T337" i="5"/>
  <c r="T325" i="5"/>
  <c r="T313" i="5"/>
  <c r="T301" i="5"/>
  <c r="T289" i="5"/>
  <c r="T277" i="5"/>
  <c r="T265" i="5"/>
  <c r="T253" i="5"/>
  <c r="T241" i="5"/>
  <c r="T229" i="5"/>
  <c r="T216" i="5"/>
  <c r="T204" i="5"/>
  <c r="T192" i="5"/>
  <c r="T180" i="5"/>
  <c r="T168" i="5"/>
  <c r="T156" i="5"/>
  <c r="T144" i="5"/>
  <c r="T132" i="5"/>
  <c r="T120" i="5"/>
  <c r="T108" i="5"/>
  <c r="T96" i="5"/>
  <c r="T84" i="5"/>
  <c r="T72" i="5"/>
  <c r="T60" i="5"/>
  <c r="T48" i="5"/>
  <c r="T36" i="5"/>
  <c r="T24" i="5"/>
  <c r="T251" i="5"/>
  <c r="T106" i="5"/>
  <c r="T56" i="5"/>
  <c r="T43" i="5"/>
  <c r="T66" i="5"/>
  <c r="T101" i="5"/>
  <c r="T521" i="5"/>
  <c r="T509" i="5"/>
  <c r="T497" i="5"/>
  <c r="T485" i="5"/>
  <c r="T473" i="5"/>
  <c r="T460" i="5"/>
  <c r="T448" i="5"/>
  <c r="T433" i="5"/>
  <c r="T420" i="5"/>
  <c r="T408" i="5"/>
  <c r="T396" i="5"/>
  <c r="T384" i="5"/>
  <c r="T372" i="5"/>
  <c r="T360" i="5"/>
  <c r="T348" i="5"/>
  <c r="T336" i="5"/>
  <c r="T324" i="5"/>
  <c r="T312" i="5"/>
  <c r="T300" i="5"/>
  <c r="T288" i="5"/>
  <c r="T276" i="5"/>
  <c r="T264" i="5"/>
  <c r="T252" i="5"/>
  <c r="T240" i="5"/>
  <c r="T228" i="5"/>
  <c r="T215" i="5"/>
  <c r="T203" i="5"/>
  <c r="T191" i="5"/>
  <c r="T179" i="5"/>
  <c r="T167" i="5"/>
  <c r="T155" i="5"/>
  <c r="T143" i="5"/>
  <c r="T131" i="5"/>
  <c r="T119" i="5"/>
  <c r="T107" i="5"/>
  <c r="T95" i="5"/>
  <c r="T83" i="5"/>
  <c r="T71" i="5"/>
  <c r="T59" i="5"/>
  <c r="T47" i="5"/>
  <c r="T35" i="5"/>
  <c r="T23" i="5"/>
  <c r="T190" i="5"/>
  <c r="T154" i="5"/>
  <c r="T82" i="5"/>
  <c r="T22" i="5"/>
  <c r="T406" i="5"/>
  <c r="T201" i="5"/>
  <c r="T93" i="5"/>
  <c r="T65" i="5"/>
  <c r="T520" i="5"/>
  <c r="T508" i="5"/>
  <c r="T496" i="5"/>
  <c r="T484" i="5"/>
  <c r="T472" i="5"/>
  <c r="T459" i="5"/>
  <c r="T447" i="5"/>
  <c r="T432" i="5"/>
  <c r="T419" i="5"/>
  <c r="T407" i="5"/>
  <c r="T395" i="5"/>
  <c r="T383" i="5"/>
  <c r="T371" i="5"/>
  <c r="T359" i="5"/>
  <c r="T347" i="5"/>
  <c r="T335" i="5"/>
  <c r="T323" i="5"/>
  <c r="T311" i="5"/>
  <c r="T299" i="5"/>
  <c r="T287" i="5"/>
  <c r="T275" i="5"/>
  <c r="T263" i="5"/>
  <c r="T214" i="5"/>
  <c r="T166" i="5"/>
  <c r="T94" i="5"/>
  <c r="T322" i="5"/>
  <c r="T177" i="5"/>
  <c r="T69" i="5"/>
  <c r="T79" i="5"/>
  <c r="T185" i="5"/>
  <c r="T519" i="5"/>
  <c r="T507" i="5"/>
  <c r="T495" i="5"/>
  <c r="T483" i="5"/>
  <c r="T471" i="5"/>
  <c r="T458" i="5"/>
  <c r="T446" i="5"/>
  <c r="T431" i="5"/>
  <c r="T418" i="5"/>
  <c r="T370" i="5"/>
  <c r="T334" i="5"/>
  <c r="T310" i="5"/>
  <c r="T298" i="5"/>
  <c r="T286" i="5"/>
  <c r="T274" i="5"/>
  <c r="T250" i="5"/>
  <c r="T189" i="5"/>
  <c r="T141" i="5"/>
  <c r="T105" i="5"/>
  <c r="T45" i="5"/>
  <c r="T151" i="5"/>
  <c r="T197" i="5"/>
  <c r="T518" i="5"/>
  <c r="T506" i="5"/>
  <c r="T494" i="5"/>
  <c r="T482" i="5"/>
  <c r="T470" i="5"/>
  <c r="T457" i="5"/>
  <c r="T445" i="5"/>
  <c r="T430" i="5"/>
  <c r="T417" i="5"/>
  <c r="T405" i="5"/>
  <c r="T393" i="5"/>
  <c r="T381" i="5"/>
  <c r="T369" i="5"/>
  <c r="T357" i="5"/>
  <c r="T345" i="5"/>
  <c r="T333" i="5"/>
  <c r="T321" i="5"/>
  <c r="T309" i="5"/>
  <c r="T297" i="5"/>
  <c r="T285" i="5"/>
  <c r="T273" i="5"/>
  <c r="T261" i="5"/>
  <c r="T249" i="5"/>
  <c r="T237" i="5"/>
  <c r="T225" i="5"/>
  <c r="T212" i="5"/>
  <c r="T200" i="5"/>
  <c r="T188" i="5"/>
  <c r="T176" i="5"/>
  <c r="T164" i="5"/>
  <c r="T152" i="5"/>
  <c r="T140" i="5"/>
  <c r="T128" i="5"/>
  <c r="T116" i="5"/>
  <c r="T104" i="5"/>
  <c r="T92" i="5"/>
  <c r="T80" i="5"/>
  <c r="T68" i="5"/>
  <c r="T103" i="5"/>
  <c r="T19" i="5"/>
  <c r="T30" i="5"/>
  <c r="T149" i="5"/>
  <c r="T17" i="5"/>
  <c r="T517" i="5"/>
  <c r="T505" i="5"/>
  <c r="T493" i="5"/>
  <c r="T481" i="5"/>
  <c r="T469" i="5"/>
  <c r="T456" i="5"/>
  <c r="T444" i="5"/>
  <c r="T429" i="5"/>
  <c r="T416" i="5"/>
  <c r="T404" i="5"/>
  <c r="T392" i="5"/>
  <c r="T380" i="5"/>
  <c r="T368" i="5"/>
  <c r="T356" i="5"/>
  <c r="T344" i="5"/>
  <c r="T332" i="5"/>
  <c r="T320" i="5"/>
  <c r="T308" i="5"/>
  <c r="T296" i="5"/>
  <c r="T284" i="5"/>
  <c r="T272" i="5"/>
  <c r="T260" i="5"/>
  <c r="T248" i="5"/>
  <c r="T236" i="5"/>
  <c r="T223" i="5"/>
  <c r="T211" i="5"/>
  <c r="T199" i="5"/>
  <c r="T187" i="5"/>
  <c r="T175" i="5"/>
  <c r="T163" i="5"/>
  <c r="T127" i="5"/>
  <c r="T55" i="5"/>
  <c r="T161" i="5"/>
  <c r="T516" i="5"/>
  <c r="T504" i="5"/>
  <c r="T492" i="5"/>
  <c r="T480" i="5"/>
  <c r="T468" i="5"/>
  <c r="T455" i="5"/>
  <c r="T440" i="5"/>
  <c r="T428" i="5"/>
  <c r="T415" i="5"/>
  <c r="T403" i="5"/>
  <c r="T391" i="5"/>
  <c r="T379" i="5"/>
  <c r="T367" i="5"/>
  <c r="T355" i="5"/>
  <c r="T343" i="5"/>
  <c r="T331" i="5"/>
  <c r="T319" i="5"/>
  <c r="T307" i="5"/>
  <c r="T295" i="5"/>
  <c r="T283" i="5"/>
  <c r="T271" i="5"/>
  <c r="T259" i="5"/>
  <c r="T247" i="5"/>
  <c r="T235" i="5"/>
  <c r="T222" i="5"/>
  <c r="T210" i="5"/>
  <c r="T198" i="5"/>
  <c r="T186" i="5"/>
  <c r="T174" i="5"/>
  <c r="T162" i="5"/>
  <c r="T150" i="5"/>
  <c r="T138" i="5"/>
  <c r="T126" i="5"/>
  <c r="T114" i="5"/>
  <c r="T102" i="5"/>
  <c r="T90" i="5"/>
  <c r="T42" i="5"/>
  <c r="T77" i="5"/>
  <c r="T515" i="5"/>
  <c r="T503" i="5"/>
  <c r="T491" i="5"/>
  <c r="T479" i="5"/>
  <c r="T467" i="5"/>
  <c r="T454" i="5"/>
  <c r="T439" i="5"/>
  <c r="T427" i="5"/>
  <c r="T414" i="5"/>
  <c r="T402" i="5"/>
  <c r="T390" i="5"/>
  <c r="T378" i="5"/>
  <c r="T366" i="5"/>
  <c r="T354" i="5"/>
  <c r="T342" i="5"/>
  <c r="T330" i="5"/>
  <c r="T318" i="5"/>
  <c r="T306" i="5"/>
  <c r="T294" i="5"/>
  <c r="T282" i="5"/>
  <c r="T270" i="5"/>
  <c r="T258" i="5"/>
  <c r="T246" i="5"/>
  <c r="T234" i="5"/>
  <c r="T221" i="5"/>
  <c r="T209" i="5"/>
  <c r="T137" i="5"/>
  <c r="T53" i="5"/>
  <c r="C22" i="1"/>
  <c r="P17" i="12"/>
  <c r="P18" i="12"/>
  <c r="P15" i="12"/>
  <c r="P16" i="12"/>
  <c r="T464" i="5" l="1"/>
  <c r="T425" i="5"/>
  <c r="T443" i="5"/>
  <c r="T442" i="5" s="1"/>
  <c r="T13" i="5"/>
  <c r="T12" i="5"/>
  <c r="T224" i="5"/>
  <c r="C42" i="1"/>
  <c r="D15" i="1" s="1"/>
  <c r="D22" i="1" l="1"/>
  <c r="D42" i="1"/>
  <c r="D29" i="1"/>
  <c r="D16" i="1"/>
  <c r="D41" i="1"/>
  <c r="D28" i="1"/>
  <c r="D40" i="1"/>
  <c r="D27" i="1"/>
  <c r="D14" i="1"/>
  <c r="D39" i="1"/>
  <c r="D26" i="1"/>
  <c r="D13" i="1"/>
  <c r="D37" i="1"/>
  <c r="D25" i="1"/>
  <c r="D11" i="1"/>
  <c r="D36" i="1"/>
  <c r="D24" i="1"/>
  <c r="D35" i="1"/>
  <c r="D34" i="1"/>
  <c r="D21" i="1"/>
  <c r="Q16" i="12"/>
  <c r="D33" i="1"/>
  <c r="D20" i="1"/>
  <c r="Q17" i="12"/>
  <c r="D32" i="1"/>
  <c r="D19" i="1"/>
  <c r="Q18" i="12"/>
  <c r="D31" i="1"/>
  <c r="D18" i="1"/>
  <c r="Q15" i="12"/>
  <c r="D30" i="1"/>
  <c r="D17" i="1"/>
  <c r="U45" i="5"/>
  <c r="U366" i="5"/>
  <c r="U140" i="5"/>
  <c r="U374" i="5"/>
  <c r="U77" i="5"/>
  <c r="U328" i="5"/>
  <c r="U461" i="5"/>
  <c r="U231" i="5"/>
  <c r="U303" i="5"/>
  <c r="U496" i="5"/>
  <c r="U250" i="5"/>
  <c r="U194" i="5"/>
  <c r="U146" i="5"/>
  <c r="U467" i="5"/>
  <c r="U500" i="5"/>
  <c r="U359" i="5"/>
  <c r="U501" i="5"/>
  <c r="U456" i="5"/>
  <c r="U212" i="5"/>
  <c r="U119" i="5"/>
  <c r="U409" i="5"/>
  <c r="U485" i="5"/>
  <c r="U489" i="5"/>
  <c r="U314" i="5"/>
  <c r="U109" i="5"/>
  <c r="U399" i="5"/>
  <c r="U310" i="5"/>
  <c r="U354" i="5"/>
  <c r="U117" i="5"/>
  <c r="U37" i="5"/>
  <c r="U508" i="5"/>
  <c r="U48" i="5"/>
  <c r="U274" i="5"/>
  <c r="U229" i="5"/>
  <c r="U285" i="5"/>
  <c r="U79" i="5"/>
  <c r="U195" i="5"/>
  <c r="U405" i="5"/>
  <c r="U133" i="5"/>
  <c r="U343" i="5"/>
  <c r="U190" i="5"/>
  <c r="U19" i="5"/>
  <c r="U431" i="5"/>
  <c r="U324" i="5"/>
  <c r="U60" i="5"/>
  <c r="U304" i="5"/>
  <c r="U128" i="5"/>
  <c r="U191" i="5"/>
  <c r="U522" i="5"/>
  <c r="U239" i="5"/>
  <c r="U272" i="5"/>
  <c r="U51" i="5"/>
  <c r="U433" i="5"/>
  <c r="U122" i="5"/>
  <c r="U373" i="5"/>
  <c r="U42" i="5"/>
  <c r="U232" i="5"/>
  <c r="U432" i="5"/>
  <c r="U257" i="5"/>
  <c r="U113" i="5"/>
  <c r="U197" i="5"/>
  <c r="U67" i="5"/>
  <c r="U480" i="5"/>
  <c r="U292" i="5"/>
  <c r="U114" i="5"/>
  <c r="U319" i="5"/>
  <c r="U414" i="5"/>
  <c r="U59" i="5"/>
  <c r="U188" i="5"/>
  <c r="U337" i="5"/>
  <c r="U99" i="5"/>
  <c r="U162" i="5"/>
  <c r="U28" i="5"/>
  <c r="U125" i="5"/>
  <c r="U395" i="5"/>
  <c r="U521" i="5"/>
  <c r="U185" i="5"/>
  <c r="U218" i="5"/>
  <c r="U88" i="5"/>
  <c r="U202" i="5"/>
  <c r="U428" i="5"/>
  <c r="U332" i="5"/>
  <c r="U44" i="5"/>
  <c r="U255" i="5"/>
  <c r="U307" i="5"/>
  <c r="U520" i="5"/>
  <c r="U487" i="5"/>
  <c r="U283" i="5"/>
  <c r="U200" i="5"/>
  <c r="U513" i="5"/>
  <c r="U308" i="5"/>
  <c r="U375" i="5"/>
  <c r="U380" i="5"/>
  <c r="U137" i="5"/>
  <c r="U305" i="5"/>
  <c r="U135" i="5"/>
  <c r="U186" i="5"/>
  <c r="U368" i="5"/>
  <c r="U120" i="5"/>
  <c r="U422" i="5"/>
  <c r="U329" i="5"/>
  <c r="U406" i="5"/>
  <c r="U353" i="5"/>
  <c r="U27" i="5"/>
  <c r="U408" i="5"/>
  <c r="U378" i="5"/>
  <c r="U439" i="5"/>
  <c r="U367" i="5"/>
  <c r="U82" i="5"/>
  <c r="U356" i="5"/>
  <c r="U391" i="5"/>
  <c r="U41" i="5"/>
  <c r="U124" i="5"/>
  <c r="U516" i="5"/>
  <c r="U144" i="5"/>
  <c r="U175" i="5"/>
  <c r="U470" i="5"/>
  <c r="U289" i="5"/>
  <c r="U330" i="5"/>
  <c r="U254" i="5"/>
  <c r="U112" i="5"/>
  <c r="U36" i="5"/>
  <c r="U438" i="5"/>
  <c r="U369" i="5"/>
  <c r="U267" i="5"/>
  <c r="U207" i="5"/>
  <c r="U46" i="5"/>
  <c r="U84" i="5"/>
  <c r="U74" i="5"/>
  <c r="U81" i="5"/>
  <c r="U58" i="5"/>
  <c r="U56" i="5"/>
  <c r="U392" i="5"/>
  <c r="U21" i="5"/>
  <c r="U290" i="5"/>
  <c r="U131" i="5"/>
  <c r="U252" i="5"/>
  <c r="U83" i="5"/>
  <c r="U421" i="5"/>
  <c r="U402" i="5"/>
  <c r="U170" i="5"/>
  <c r="U246" i="5"/>
  <c r="U259" i="5"/>
  <c r="U441" i="5"/>
  <c r="U287" i="5"/>
  <c r="U457" i="5"/>
  <c r="U523" i="5"/>
  <c r="U26" i="5"/>
  <c r="U183" i="5"/>
  <c r="U376" i="5"/>
  <c r="U43" i="5"/>
  <c r="U515" i="5"/>
  <c r="U276" i="5"/>
  <c r="U182" i="5"/>
  <c r="U219" i="5"/>
  <c r="U454" i="5"/>
  <c r="U320" i="5"/>
  <c r="U503" i="5"/>
  <c r="U370" i="5"/>
  <c r="U327" i="5"/>
  <c r="U184" i="5"/>
  <c r="U430" i="5"/>
  <c r="U417" i="5"/>
  <c r="U179" i="5"/>
  <c r="U494" i="5"/>
  <c r="U318" i="5"/>
  <c r="U363" i="5"/>
  <c r="U147" i="5"/>
  <c r="U244" i="5"/>
  <c r="U313" i="5"/>
  <c r="U251" i="5"/>
  <c r="U297" i="5"/>
  <c r="U427" i="5"/>
  <c r="U193" i="5"/>
  <c r="U418" i="5"/>
  <c r="U284" i="5"/>
  <c r="U196" i="5"/>
  <c r="U347" i="5"/>
  <c r="U397" i="5"/>
  <c r="U152" i="5"/>
  <c r="U365" i="5"/>
  <c r="U517" i="5"/>
  <c r="U53" i="5"/>
  <c r="U387" i="5"/>
  <c r="U23" i="5"/>
  <c r="U484" i="5"/>
  <c r="U130" i="5"/>
  <c r="U413" i="5"/>
  <c r="U306" i="5"/>
  <c r="U248" i="5"/>
  <c r="U247" i="5"/>
  <c r="U101" i="5"/>
  <c r="U481" i="5"/>
  <c r="U93" i="5"/>
  <c r="U299" i="5"/>
  <c r="U448" i="5"/>
  <c r="U80" i="5"/>
  <c r="U436" i="5"/>
  <c r="U400" i="5"/>
  <c r="U90" i="5"/>
  <c r="U100" i="5"/>
  <c r="U111" i="5"/>
  <c r="U225" i="5"/>
  <c r="U203" i="5"/>
  <c r="U294" i="5"/>
  <c r="U116" i="5"/>
  <c r="U295" i="5"/>
  <c r="U315" i="5"/>
  <c r="U357" i="5"/>
  <c r="U495" i="5"/>
  <c r="U474" i="5"/>
  <c r="U506" i="5"/>
  <c r="U434" i="5"/>
  <c r="U123" i="5"/>
  <c r="U76" i="5"/>
  <c r="U300" i="5"/>
  <c r="U71" i="5"/>
  <c r="U256" i="5"/>
  <c r="U16" i="5"/>
  <c r="U264" i="5"/>
  <c r="U502" i="5"/>
  <c r="U75" i="5"/>
  <c r="U460" i="5"/>
  <c r="U385" i="5"/>
  <c r="U78" i="5"/>
  <c r="U510" i="5"/>
  <c r="U509" i="5"/>
  <c r="U323" i="5"/>
  <c r="U201" i="5"/>
  <c r="U155" i="5"/>
  <c r="U187" i="5"/>
  <c r="U524" i="5"/>
  <c r="U519" i="5"/>
  <c r="U349" i="5"/>
  <c r="U55" i="5"/>
  <c r="U243" i="5"/>
  <c r="U177" i="5"/>
  <c r="U208" i="5"/>
  <c r="U358" i="5"/>
  <c r="U410" i="5"/>
  <c r="U499" i="5"/>
  <c r="U32" i="5"/>
  <c r="U178" i="5"/>
  <c r="U280" i="5"/>
  <c r="U22" i="5"/>
  <c r="U192" i="5"/>
  <c r="U471" i="5"/>
  <c r="U321" i="5"/>
  <c r="U360" i="5"/>
  <c r="U167" i="5"/>
  <c r="U64" i="5"/>
  <c r="U245" i="5"/>
  <c r="U266" i="5"/>
  <c r="U96" i="5"/>
  <c r="U468" i="5"/>
  <c r="U47" i="5"/>
  <c r="U149" i="5"/>
  <c r="U444" i="5"/>
  <c r="U121" i="5"/>
  <c r="U70" i="5"/>
  <c r="U389" i="5"/>
  <c r="U166" i="5"/>
  <c r="U336" i="5"/>
  <c r="U497" i="5"/>
  <c r="U309" i="5"/>
  <c r="U466" i="5"/>
  <c r="U476" i="5"/>
  <c r="U426" i="5"/>
  <c r="U355" i="5"/>
  <c r="U85" i="5"/>
  <c r="U462" i="5"/>
  <c r="U171" i="5"/>
  <c r="U72" i="5"/>
  <c r="U220" i="5"/>
  <c r="U30" i="5"/>
  <c r="U15" i="5"/>
  <c r="U394" i="5"/>
  <c r="U341" i="5"/>
  <c r="U158" i="5"/>
  <c r="U52" i="5"/>
  <c r="U221" i="5"/>
  <c r="U104" i="5"/>
  <c r="U253" i="5"/>
  <c r="U514" i="5"/>
  <c r="U68" i="5"/>
  <c r="U35" i="5"/>
  <c r="U103" i="5"/>
  <c r="U63" i="5"/>
  <c r="U472" i="5"/>
  <c r="U288" i="5"/>
  <c r="U165" i="5"/>
  <c r="U419" i="5"/>
  <c r="U386" i="5"/>
  <c r="U382" i="5"/>
  <c r="U351" i="5"/>
  <c r="U234" i="5"/>
  <c r="U384" i="5"/>
  <c r="U282" i="5"/>
  <c r="U97" i="5"/>
  <c r="U49" i="5"/>
  <c r="U105" i="5"/>
  <c r="U361" i="5"/>
  <c r="U39" i="5"/>
  <c r="U156" i="5"/>
  <c r="U362" i="5"/>
  <c r="U505" i="5"/>
  <c r="U169" i="5"/>
  <c r="U486" i="5"/>
  <c r="U237" i="5"/>
  <c r="U160" i="5"/>
  <c r="U34" i="5"/>
  <c r="U163" i="5"/>
  <c r="U293" i="5"/>
  <c r="U331" i="5"/>
  <c r="U38" i="5"/>
  <c r="U150" i="5"/>
  <c r="U412" i="5"/>
  <c r="U498" i="5"/>
  <c r="U210" i="5"/>
  <c r="U338" i="5"/>
  <c r="U222" i="5"/>
  <c r="U291" i="5"/>
  <c r="U65" i="5"/>
  <c r="U110" i="5"/>
  <c r="U278" i="5"/>
  <c r="U390" i="5"/>
  <c r="U236" i="5"/>
  <c r="U435" i="5"/>
  <c r="U424" i="5"/>
  <c r="U73" i="5"/>
  <c r="U286" i="5"/>
  <c r="U211" i="5"/>
  <c r="U227" i="5"/>
  <c r="U118" i="5"/>
  <c r="U452" i="5"/>
  <c r="U20" i="5"/>
  <c r="U126" i="5"/>
  <c r="U213" i="5"/>
  <c r="U415" i="5"/>
  <c r="U180" i="5"/>
  <c r="U437" i="5"/>
  <c r="U69" i="5"/>
  <c r="U483" i="5"/>
  <c r="U458" i="5"/>
  <c r="U346" i="5"/>
  <c r="U469" i="5"/>
  <c r="U449" i="5"/>
  <c r="U423" i="5"/>
  <c r="U204" i="5"/>
  <c r="U379" i="5"/>
  <c r="U199" i="5"/>
  <c r="U518" i="5"/>
  <c r="U31" i="5"/>
  <c r="U311" i="5"/>
  <c r="U233" i="5"/>
  <c r="U296" i="5"/>
  <c r="U451" i="5"/>
  <c r="U33" i="5"/>
  <c r="U241" i="5"/>
  <c r="U317" i="5"/>
  <c r="U189" i="5"/>
  <c r="U106" i="5"/>
  <c r="U139" i="5"/>
  <c r="U504" i="5"/>
  <c r="U91" i="5"/>
  <c r="U511" i="5"/>
  <c r="U29" i="5"/>
  <c r="U145" i="5"/>
  <c r="U89" i="5"/>
  <c r="U340" i="5"/>
  <c r="U348" i="5"/>
  <c r="U92" i="5"/>
  <c r="U273" i="5"/>
  <c r="U136" i="5"/>
  <c r="U316" i="5"/>
  <c r="U396" i="5"/>
  <c r="U209" i="5"/>
  <c r="U269" i="5"/>
  <c r="U302" i="5"/>
  <c r="U176" i="5"/>
  <c r="U335" i="5"/>
  <c r="U420" i="5"/>
  <c r="U157" i="5"/>
  <c r="U215" i="5"/>
  <c r="U279" i="5"/>
  <c r="U401" i="5"/>
  <c r="U277" i="5"/>
  <c r="U325" i="5"/>
  <c r="U377" i="5"/>
  <c r="U465" i="5"/>
  <c r="U87" i="5"/>
  <c r="U492" i="5"/>
  <c r="U263" i="5"/>
  <c r="U217" i="5"/>
  <c r="U258" i="5"/>
  <c r="U352" i="5"/>
  <c r="U344" i="5"/>
  <c r="U127" i="5"/>
  <c r="U416" i="5"/>
  <c r="U450" i="5"/>
  <c r="U271" i="5"/>
  <c r="U372" i="5"/>
  <c r="U312" i="5"/>
  <c r="U364" i="5"/>
  <c r="U455" i="5"/>
  <c r="U383" i="5"/>
  <c r="U214" i="5"/>
  <c r="U141" i="5"/>
  <c r="U151" i="5"/>
  <c r="U350" i="5"/>
  <c r="U242" i="5"/>
  <c r="U403" i="5"/>
  <c r="U491" i="5"/>
  <c r="U148" i="5"/>
  <c r="U142" i="5"/>
  <c r="U54" i="5"/>
  <c r="U216" i="5"/>
  <c r="U445" i="5"/>
  <c r="U453" i="5"/>
  <c r="U95" i="5"/>
  <c r="U102" i="5"/>
  <c r="U98" i="5"/>
  <c r="U333" i="5"/>
  <c r="U473" i="5"/>
  <c r="U107" i="5"/>
  <c r="U161" i="5"/>
  <c r="U168" i="5"/>
  <c r="U198" i="5"/>
  <c r="U261" i="5"/>
  <c r="U138" i="5"/>
  <c r="U275" i="5"/>
  <c r="U270" i="5"/>
  <c r="U493" i="5"/>
  <c r="U238" i="5"/>
  <c r="U40" i="5"/>
  <c r="U159" i="5"/>
  <c r="U108" i="5"/>
  <c r="U17" i="5"/>
  <c r="U86" i="5"/>
  <c r="U447" i="5"/>
  <c r="U326" i="5"/>
  <c r="U154" i="5"/>
  <c r="U228" i="5"/>
  <c r="U173" i="5"/>
  <c r="U407" i="5"/>
  <c r="U475" i="5"/>
  <c r="U393" i="5"/>
  <c r="U14" i="5"/>
  <c r="U265" i="5"/>
  <c r="U172" i="5"/>
  <c r="U512" i="5"/>
  <c r="U281" i="5"/>
  <c r="U50" i="5"/>
  <c r="U388" i="5"/>
  <c r="U268" i="5"/>
  <c r="U164" i="5"/>
  <c r="U25" i="5"/>
  <c r="U181" i="5"/>
  <c r="U298" i="5"/>
  <c r="U61" i="5"/>
  <c r="U132" i="5"/>
  <c r="U429" i="5"/>
  <c r="U226" i="5"/>
  <c r="U143" i="5"/>
  <c r="U129" i="5"/>
  <c r="U477" i="5"/>
  <c r="U345" i="5"/>
  <c r="U440" i="5"/>
  <c r="U249" i="5"/>
  <c r="U490" i="5"/>
  <c r="U230" i="5"/>
  <c r="U339" i="5"/>
  <c r="U62" i="5"/>
  <c r="U398" i="5"/>
  <c r="U371" i="5"/>
  <c r="U463" i="5"/>
  <c r="U115" i="5"/>
  <c r="U24" i="5"/>
  <c r="U153" i="5"/>
  <c r="U404" i="5"/>
  <c r="U381" i="5"/>
  <c r="U206" i="5"/>
  <c r="U240" i="5"/>
  <c r="U94" i="5"/>
  <c r="U479" i="5"/>
  <c r="U66" i="5"/>
  <c r="U478" i="5"/>
  <c r="U57" i="5"/>
  <c r="U411" i="5"/>
  <c r="U174" i="5"/>
  <c r="U260" i="5"/>
  <c r="U459" i="5"/>
  <c r="U134" i="5"/>
  <c r="U235" i="5"/>
  <c r="U488" i="5"/>
  <c r="U342" i="5"/>
  <c r="U301" i="5"/>
  <c r="U18" i="5"/>
  <c r="U507" i="5"/>
  <c r="U262" i="5"/>
  <c r="U322" i="5"/>
  <c r="U205" i="5"/>
  <c r="U446" i="5"/>
  <c r="U334" i="5"/>
  <c r="U482" i="5"/>
  <c r="U223" i="5"/>
  <c r="T11" i="5"/>
  <c r="U13" i="5" l="1"/>
  <c r="U12" i="5"/>
  <c r="U425" i="5"/>
  <c r="U224" i="5"/>
  <c r="Q14" i="12"/>
  <c r="Q13" i="12" s="1"/>
  <c r="Q12" i="12" s="1"/>
  <c r="Q11" i="12" s="1"/>
  <c r="U464" i="5"/>
  <c r="U443" i="5"/>
  <c r="U442" i="5" l="1"/>
  <c r="U11" i="5" s="1"/>
</calcChain>
</file>

<file path=xl/sharedStrings.xml><?xml version="1.0" encoding="utf-8"?>
<sst xmlns="http://schemas.openxmlformats.org/spreadsheetml/2006/main" count="12776" uniqueCount="2763">
  <si>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</si>
  <si>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</si>
  <si>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</si>
  <si>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</si>
  <si>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</si>
  <si>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השתלמות - כללי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</si>
  <si>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</si>
  <si>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</si>
  <si>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</si>
  <si>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</si>
  <si>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</si>
  <si>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</si>
  <si>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</si>
  <si>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</si>
  <si>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</si>
  <si>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</si>
  <si>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</si>
  <si>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</si>
  <si>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</si>
  <si>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</si>
  <si>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</si>
  <si>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</si>
  <si>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</si>
  <si>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</si>
  <si>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</si>
  <si>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</si>
  <si>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</si>
  <si>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</si>
  <si>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</si>
  <si>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</si>
  <si>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</si>
  <si>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</si>
  <si>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</si>
  <si>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</si>
  <si>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</si>
  <si>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</si>
  <si>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</si>
  <si>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</si>
  <si>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</si>
  <si>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</si>
  <si>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</si>
  <si>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</si>
  <si>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</si>
  <si>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</si>
  <si>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</si>
  <si>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</si>
  <si>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</si>
  <si>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</si>
  <si>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</si>
  <si>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</si>
  <si>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</si>
  <si>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</si>
  <si>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</si>
  <si>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</si>
  <si>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</si>
  <si>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</si>
  <si>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</si>
  <si>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</si>
  <si>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</si>
  <si>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</si>
  <si>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</si>
  <si>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</si>
  <si>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</si>
  <si>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</si>
  <si>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</si>
  <si>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</si>
  <si>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17:28:20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</si>
  <si>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</si>
  <si>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</si>
  <si>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</si>
  <si>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</si>
  <si>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</si>
  <si>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</si>
  <si>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</si>
  <si>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</si>
  <si>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</si>
  <si>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</si>
  <si>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</si>
  <si>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</si>
  <si>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</si>
  <si>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</si>
  <si>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</si>
  <si>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</si>
  <si>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</si>
  <si>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</si>
  <si>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</si>
  <si>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</si>
  <si>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</si>
  <si>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</si>
  <si>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</si>
  <si>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</si>
  <si>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</si>
  <si>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</si>
  <si>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</si>
  <si>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</si>
  <si>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</si>
  <si>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</si>
  <si>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</si>
  <si>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</si>
  <si>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</si>
  <si>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</si>
  <si>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</si>
  <si>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</si>
  <si>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</si>
  <si>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</si>
  <si>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</si>
  <si>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</si>
  <si>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</si>
  <si>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</si>
  <si>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</si>
  <si>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</si>
  <si>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</si>
  <si>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</si>
  <si>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</si>
  <si>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</si>
  <si>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</si>
  <si>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</si>
  <si>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</si>
  <si>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</si>
  <si>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</si>
  <si>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</si>
  <si>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</si>
  <si>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</si>
  <si>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</si>
  <si>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</si>
  <si>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</si>
  <si>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</si>
  <si>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</si>
  <si>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</si>
  <si>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</si>
  <si>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</si>
  <si>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</si>
  <si>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</si>
  <si>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</si>
  <si>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</si>
  <si>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</si>
  <si>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</si>
  <si>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</si>
  <si>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</si>
  <si>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</si>
  <si>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</si>
  <si>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</si>
  <si>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</si>
  <si>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</si>
  <si>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</si>
  <si>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</si>
  <si>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</si>
  <si>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</si>
  <si>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</si>
  <si>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</si>
  <si>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</si>
  <si>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</si>
  <si>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</si>
  <si>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</si>
  <si>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</si>
  <si>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</si>
  <si>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</si>
  <si>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</si>
  <si>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</si>
  <si>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</si>
  <si>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גליל 5904</t>
  </si>
  <si>
    <t>9590431</t>
  </si>
  <si>
    <t>TASE</t>
  </si>
  <si>
    <t>RF</t>
  </si>
  <si>
    <t xml:space="preserve"> </t>
  </si>
  <si>
    <t>ממשלתית צמודה 0.5% 0529</t>
  </si>
  <si>
    <t>1157023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</si>
  <si>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</si>
  <si>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</si>
  <si>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</si>
  <si>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</si>
  <si>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</si>
  <si>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</si>
  <si>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</si>
  <si>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</si>
  <si>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1% 0545</t>
  </si>
  <si>
    <t>1134865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</si>
  <si>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</si>
  <si>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</si>
  <si>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</si>
  <si>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</si>
  <si>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</si>
  <si>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</si>
  <si>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1214</t>
  </si>
  <si>
    <t>8241218</t>
  </si>
  <si>
    <t>מלווה קצר מועד 214</t>
  </si>
  <si>
    <t>8240210</t>
  </si>
  <si>
    <t>מלווה קצר מועד 414</t>
  </si>
  <si>
    <t>8240418</t>
  </si>
  <si>
    <t>מלווה קצר מועד 814</t>
  </si>
  <si>
    <t>8240814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</si>
  <si>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</si>
  <si>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</si>
  <si>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</si>
  <si>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1.00% 03/30</t>
  </si>
  <si>
    <t>1160985</t>
  </si>
  <si>
    <t>ממשלתית שקלית 1.3% 04/32</t>
  </si>
  <si>
    <t>1180660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</si>
  <si>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</si>
  <si>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</si>
  <si>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</si>
  <si>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</si>
  <si>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</si>
  <si>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</si>
  <si>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t>ממשלתית שקלית 3.75% 03/47</t>
  </si>
  <si>
    <t>1140193</t>
  </si>
  <si>
    <t>ממשלתית שקלית 5.5% 01/42</t>
  </si>
  <si>
    <t>1125400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</si>
  <si>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</si>
  <si>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</si>
  <si>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</si>
  <si>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</si>
  <si>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</si>
  <si>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</si>
  <si>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</si>
  <si>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</si>
  <si>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</si>
  <si>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</si>
  <si>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</si>
  <si>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</si>
  <si>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</si>
  <si>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</si>
  <si>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</si>
  <si>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</si>
  <si>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</si>
  <si>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</si>
  <si>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</si>
  <si>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</si>
  <si>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</si>
  <si>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</si>
  <si>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</si>
  <si>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</si>
  <si>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0.375% 07/24</t>
  </si>
  <si>
    <t>US91282CCL37</t>
  </si>
  <si>
    <t>T 1.75 07/24</t>
  </si>
  <si>
    <t>US912828Y875</t>
  </si>
  <si>
    <t>NASDAQ</t>
  </si>
  <si>
    <t>T 1.875% 08/24</t>
  </si>
  <si>
    <t>US9128282U35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</si>
  <si>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</si>
  <si>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</si>
  <si>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</si>
  <si>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</si>
  <si>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</si>
  <si>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</si>
  <si>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</si>
  <si>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</si>
  <si>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</si>
  <si>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</si>
  <si>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</si>
  <si>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</si>
  <si>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</si>
  <si>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</si>
  <si>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</si>
  <si>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</si>
  <si>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</si>
  <si>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</si>
  <si>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</si>
  <si>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</si>
  <si>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</si>
  <si>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</si>
  <si>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</si>
  <si>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</si>
  <si>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</si>
  <si>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</si>
  <si>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</si>
  <si>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</si>
  <si>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</si>
  <si>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</si>
  <si>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</si>
  <si>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</si>
  <si>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</si>
  <si>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</si>
  <si>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בינל הנפקות אגח יב</t>
  </si>
  <si>
    <t>1182385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</si>
  <si>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</si>
  <si>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</si>
  <si>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</si>
  <si>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</si>
  <si>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</si>
  <si>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</si>
  <si>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</si>
  <si>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</si>
  <si>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</si>
  <si>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</si>
  <si>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</si>
  <si>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</si>
  <si>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</si>
  <si>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</si>
  <si>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</si>
  <si>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</si>
  <si>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</si>
  <si>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</si>
  <si>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</si>
  <si>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</si>
  <si>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</si>
  <si>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</si>
  <si>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</si>
  <si>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</si>
  <si>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</si>
  <si>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</si>
  <si>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</si>
  <si>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</si>
  <si>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</si>
  <si>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</si>
  <si>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</si>
  <si>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</si>
  <si>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</si>
  <si>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</si>
  <si>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</si>
  <si>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</si>
  <si>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</si>
  <si>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</si>
  <si>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</si>
  <si>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</si>
  <si>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</si>
  <si>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</si>
  <si>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</si>
  <si>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</si>
  <si>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</si>
  <si>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</si>
  <si>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</si>
  <si>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</si>
  <si>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</si>
  <si>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</si>
  <si>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</si>
  <si>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</si>
  <si>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</si>
  <si>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</si>
  <si>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</si>
  <si>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</si>
  <si>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</si>
  <si>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</si>
  <si>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</si>
  <si>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</si>
  <si>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</si>
  <si>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</si>
  <si>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</si>
  <si>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</si>
  <si>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</si>
  <si>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</si>
  <si>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</si>
  <si>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</si>
  <si>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</si>
  <si>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</si>
  <si>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</si>
  <si>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</si>
  <si>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</si>
  <si>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</si>
  <si>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</si>
  <si>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</si>
  <si>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</si>
  <si>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</si>
  <si>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</si>
  <si>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</si>
  <si>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</si>
  <si>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</si>
  <si>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</si>
  <si>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</si>
  <si>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</si>
  <si>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</si>
  <si>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</si>
  <si>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</si>
  <si>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</si>
  <si>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</si>
  <si>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</si>
  <si>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</si>
  <si>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</si>
  <si>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</si>
  <si>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</si>
  <si>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</si>
  <si>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</si>
  <si>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</si>
  <si>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</si>
  <si>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</si>
  <si>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</si>
  <si>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</si>
  <si>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</si>
  <si>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</si>
  <si>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</si>
  <si>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</si>
  <si>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</si>
  <si>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</si>
  <si>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</si>
  <si>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</si>
  <si>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</si>
  <si>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</si>
  <si>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</si>
  <si>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</si>
  <si>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</si>
  <si>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</si>
  <si>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</si>
  <si>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</si>
  <si>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</si>
  <si>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</si>
  <si>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</si>
  <si>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</si>
  <si>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</si>
  <si>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</si>
  <si>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</si>
  <si>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</si>
  <si>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</si>
  <si>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</si>
  <si>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</si>
  <si>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</si>
  <si>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</si>
  <si>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</si>
  <si>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</si>
  <si>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</si>
  <si>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</si>
  <si>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</si>
  <si>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</si>
  <si>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כד</t>
  </si>
  <si>
    <t>2260552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</si>
  <si>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</si>
  <si>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</si>
  <si>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</si>
  <si>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</si>
  <si>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</si>
  <si>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</si>
  <si>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</si>
  <si>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</si>
  <si>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</si>
  <si>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</si>
  <si>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</si>
  <si>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</si>
  <si>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</si>
  <si>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</si>
  <si>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</si>
  <si>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</si>
  <si>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</si>
  <si>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</si>
  <si>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</si>
  <si>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</si>
  <si>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</si>
  <si>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</si>
  <si>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 נדח י</t>
  </si>
  <si>
    <t>1199892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</si>
  <si>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</si>
  <si>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</si>
  <si>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</si>
  <si>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</si>
  <si>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</si>
  <si>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</si>
  <si>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</si>
  <si>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</si>
  <si>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</si>
  <si>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</si>
  <si>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</si>
  <si>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</si>
  <si>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</si>
  <si>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</si>
  <si>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</si>
  <si>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</si>
  <si>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</si>
  <si>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</si>
  <si>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</si>
  <si>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</si>
  <si>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</si>
  <si>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</si>
  <si>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</si>
  <si>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</si>
  <si>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</si>
  <si>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</si>
  <si>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</si>
  <si>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</si>
  <si>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</si>
  <si>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</si>
  <si>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</si>
  <si>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</si>
  <si>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</si>
  <si>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</si>
  <si>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</si>
  <si>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</si>
  <si>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</si>
  <si>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</si>
  <si>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</si>
  <si>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</si>
  <si>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</si>
  <si>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ביג אגח יח</t>
  </si>
  <si>
    <t>1174226</t>
  </si>
  <si>
    <t>Aa3.il</t>
  </si>
  <si>
    <t>ביג אגח כ</t>
  </si>
  <si>
    <t>1186188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</si>
  <si>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</si>
  <si>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</si>
  <si>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</si>
  <si>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</si>
  <si>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</si>
  <si>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</si>
  <si>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</si>
  <si>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</si>
  <si>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</si>
  <si>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</si>
  <si>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</si>
  <si>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</si>
  <si>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</si>
  <si>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</si>
  <si>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ג</t>
  </si>
  <si>
    <t>1160670</t>
  </si>
  <si>
    <t>מסחר</t>
  </si>
  <si>
    <t>יוניברסל אגח ה</t>
  </si>
  <si>
    <t>1192608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</si>
  <si>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</si>
  <si>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</si>
  <si>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</si>
  <si>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</si>
  <si>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</si>
  <si>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</si>
  <si>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</si>
  <si>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</si>
  <si>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</si>
  <si>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</si>
  <si>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</si>
  <si>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</si>
  <si>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</si>
  <si>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</si>
  <si>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</si>
  <si>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</si>
  <si>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</si>
  <si>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</si>
  <si>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</si>
  <si>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</si>
  <si>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</si>
  <si>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</si>
  <si>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</si>
  <si>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</si>
  <si>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</si>
  <si>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</si>
  <si>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</si>
  <si>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</si>
  <si>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</si>
  <si>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</si>
  <si>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</si>
  <si>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</si>
  <si>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</si>
  <si>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</si>
  <si>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</si>
  <si>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</si>
  <si>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</si>
  <si>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</si>
  <si>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</si>
  <si>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</si>
  <si>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</si>
  <si>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</si>
  <si>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</si>
  <si>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</si>
  <si>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</si>
  <si>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אלון רבוע כחול אגח ט</t>
  </si>
  <si>
    <t>1197284</t>
  </si>
  <si>
    <t>השקעה ואחזקות</t>
  </si>
  <si>
    <t>אשטרום נכסים אגח 12</t>
  </si>
  <si>
    <t>2510279</t>
  </si>
  <si>
    <t>ג'נריישן קפיטל אגח ב</t>
  </si>
  <si>
    <t>1177526</t>
  </si>
  <si>
    <t>ג'נריישן קפיטל אגח ג</t>
  </si>
  <si>
    <t>1184555</t>
  </si>
  <si>
    <t>מגה אור אגח ז</t>
  </si>
  <si>
    <t>1141696</t>
  </si>
  <si>
    <t>מגה אור אגח ט</t>
  </si>
  <si>
    <t>1165141</t>
  </si>
  <si>
    <t>מגה אור אגח י</t>
  </si>
  <si>
    <t>1178367</t>
  </si>
  <si>
    <t>מגה אור אגח יא</t>
  </si>
  <si>
    <t>1178375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</si>
  <si>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</si>
  <si>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</si>
  <si>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</si>
  <si>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</si>
  <si>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</si>
  <si>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</si>
  <si>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</si>
  <si>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</si>
  <si>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</si>
  <si>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</si>
  <si>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</si>
  <si>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</si>
  <si>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</si>
  <si>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</si>
  <si>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</si>
  <si>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</si>
  <si>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פז נפט אגח ז</t>
  </si>
  <si>
    <t>1142595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</si>
  <si>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</si>
  <si>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</si>
  <si>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</si>
  <si>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</si>
  <si>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</si>
  <si>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</si>
  <si>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</si>
  <si>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</si>
  <si>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</si>
  <si>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</si>
  <si>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</si>
  <si>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</si>
  <si>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</si>
  <si>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</si>
  <si>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</si>
  <si>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</si>
  <si>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</si>
  <si>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</si>
  <si>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</si>
  <si>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</si>
  <si>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</si>
  <si>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</si>
  <si>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</si>
  <si>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</si>
  <si>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</si>
  <si>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</si>
  <si>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</si>
  <si>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</si>
  <si>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</si>
  <si>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</si>
  <si>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</si>
  <si>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</si>
  <si>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</si>
  <si>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</si>
  <si>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</si>
  <si>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</si>
  <si>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</si>
  <si>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</si>
  <si>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</si>
  <si>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</si>
  <si>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</si>
  <si>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</si>
  <si>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</si>
  <si>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</si>
  <si>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</si>
  <si>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</si>
  <si>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</si>
  <si>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</si>
  <si>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</si>
  <si>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</si>
  <si>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</si>
  <si>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</si>
  <si>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</si>
  <si>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</si>
  <si>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</si>
  <si>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</si>
  <si>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</si>
  <si>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</si>
  <si>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</si>
  <si>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</si>
  <si>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</si>
  <si>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</si>
  <si>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</si>
  <si>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</si>
  <si>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</si>
  <si>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</si>
  <si>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</si>
  <si>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</si>
  <si>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</si>
  <si>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</si>
  <si>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</si>
  <si>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</si>
  <si>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הכשרת הישוב אגח 24</t>
  </si>
  <si>
    <t>1191519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</si>
  <si>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</si>
  <si>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</si>
  <si>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</si>
  <si>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</si>
  <si>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</si>
  <si>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</si>
  <si>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</si>
  <si>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</si>
  <si>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</si>
  <si>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</si>
  <si>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</si>
  <si>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</si>
  <si>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ב</t>
  </si>
  <si>
    <t>1128347</t>
  </si>
  <si>
    <t>ilBBB+</t>
  </si>
  <si>
    <t>בראק אן וי אגח ג</t>
  </si>
  <si>
    <t>1133040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</si>
  <si>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</si>
  <si>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</si>
  <si>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</si>
  <si>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</si>
  <si>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</si>
  <si>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</si>
  <si>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</si>
  <si>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</si>
  <si>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</si>
  <si>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</si>
  <si>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</si>
  <si>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</si>
  <si>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</si>
  <si>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</si>
  <si>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</si>
  <si>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</si>
  <si>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</si>
  <si>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</si>
  <si>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</si>
  <si>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</si>
  <si>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</si>
  <si>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</si>
  <si>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</si>
  <si>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</si>
  <si>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</si>
  <si>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</si>
  <si>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</si>
  <si>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</si>
  <si>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</si>
  <si>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</si>
  <si>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</si>
  <si>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</si>
  <si>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</si>
  <si>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</si>
  <si>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</si>
  <si>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</si>
  <si>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</si>
  <si>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</si>
  <si>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</si>
  <si>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</si>
  <si>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</si>
  <si>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</si>
  <si>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</si>
  <si>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</si>
  <si>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</si>
  <si>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</si>
  <si>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</si>
  <si>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</si>
  <si>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</si>
  <si>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</si>
  <si>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</si>
  <si>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</si>
  <si>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</si>
  <si>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</si>
  <si>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</si>
  <si>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</si>
  <si>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</si>
  <si>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</si>
  <si>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</si>
  <si>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</si>
  <si>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</si>
  <si>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</si>
  <si>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</si>
  <si>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</si>
  <si>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</si>
  <si>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</si>
  <si>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</si>
  <si>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</si>
  <si>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</si>
  <si>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</si>
  <si>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</si>
  <si>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</si>
  <si>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</si>
  <si>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</si>
  <si>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</si>
  <si>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</si>
  <si>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</si>
  <si>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</si>
  <si>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</si>
  <si>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</si>
  <si>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</si>
  <si>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</si>
  <si>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</si>
  <si>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</si>
  <si>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</si>
  <si>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</si>
  <si>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</si>
  <si>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</si>
  <si>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</si>
  <si>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</si>
  <si>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</si>
  <si>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</si>
  <si>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</si>
  <si>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</si>
  <si>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</si>
  <si>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</si>
  <si>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</si>
  <si>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מנורה מבטחים אגח ג</t>
  </si>
  <si>
    <t>5660063</t>
  </si>
  <si>
    <t>נמקו אגח ג</t>
  </si>
  <si>
    <t>1198761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</si>
  <si>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</si>
  <si>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</si>
  <si>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</si>
  <si>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</si>
  <si>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</si>
  <si>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</si>
  <si>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</si>
  <si>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</si>
  <si>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</si>
  <si>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</si>
  <si>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</si>
  <si>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</si>
  <si>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</si>
  <si>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שופרסל אגח ה</t>
  </si>
  <si>
    <t>7770209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</si>
  <si>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</si>
  <si>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</si>
  <si>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</si>
  <si>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</si>
  <si>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</si>
  <si>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</si>
  <si>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יא</t>
  </si>
  <si>
    <t>3900487</t>
  </si>
  <si>
    <t>אלוני חץ אגח יב</t>
  </si>
  <si>
    <t>3900495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</si>
  <si>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</si>
  <si>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</si>
  <si>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</si>
  <si>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</si>
  <si>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</si>
  <si>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</si>
  <si>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</si>
  <si>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</si>
  <si>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</si>
  <si>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</si>
  <si>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</si>
  <si>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</si>
  <si>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ד</t>
  </si>
  <si>
    <t>1172253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</si>
  <si>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</si>
  <si>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</si>
  <si>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</si>
  <si>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</si>
  <si>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</si>
  <si>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</si>
  <si>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</si>
  <si>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</si>
  <si>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ביטוח אגח ג</t>
  </si>
  <si>
    <t>1201391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</si>
  <si>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</si>
  <si>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</si>
  <si>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</si>
  <si>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</si>
  <si>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</si>
  <si>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</si>
  <si>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</si>
  <si>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</si>
  <si>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</si>
  <si>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</si>
  <si>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</si>
  <si>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</si>
  <si>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</si>
  <si>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</si>
  <si>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</si>
  <si>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</si>
  <si>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</si>
  <si>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ח</t>
  </si>
  <si>
    <t>1139815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</si>
  <si>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</si>
  <si>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</si>
  <si>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</si>
  <si>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</si>
  <si>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</si>
  <si>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</si>
  <si>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פסיפיק אגח ב'</t>
  </si>
  <si>
    <t>1163062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</si>
  <si>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</si>
  <si>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</si>
  <si>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</si>
  <si>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</si>
  <si>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</si>
  <si>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</si>
  <si>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</si>
  <si>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</si>
  <si>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</si>
  <si>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</si>
  <si>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</si>
  <si>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</si>
  <si>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</si>
  <si>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</si>
  <si>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</si>
  <si>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</si>
  <si>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</si>
  <si>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</si>
  <si>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</si>
  <si>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</si>
  <si>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</si>
  <si>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</si>
  <si>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</si>
  <si>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</si>
  <si>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</si>
  <si>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</si>
  <si>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ז</t>
  </si>
  <si>
    <t>1141191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</si>
  <si>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</si>
  <si>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</si>
  <si>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</si>
  <si>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</si>
  <si>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</si>
  <si>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</si>
  <si>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</si>
  <si>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</si>
  <si>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</si>
  <si>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</si>
  <si>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</si>
  <si>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</si>
  <si>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</si>
  <si>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</si>
  <si>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</si>
  <si>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</si>
  <si>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מגדל הון אגח י</t>
  </si>
  <si>
    <t>1192079</t>
  </si>
  <si>
    <t>ממן אגח ב</t>
  </si>
  <si>
    <t>2380046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</si>
  <si>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</si>
  <si>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</si>
  <si>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</si>
  <si>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</si>
  <si>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</si>
  <si>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</si>
  <si>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</si>
  <si>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</si>
  <si>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</si>
  <si>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</si>
  <si>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</si>
  <si>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</si>
  <si>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</si>
  <si>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</si>
  <si>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</si>
  <si>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</si>
  <si>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</si>
  <si>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</si>
  <si>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</si>
  <si>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</si>
  <si>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</si>
  <si>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</si>
  <si>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</si>
  <si>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</si>
  <si>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</si>
  <si>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</si>
  <si>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</si>
  <si>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</si>
  <si>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</si>
  <si>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</si>
  <si>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</si>
  <si>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א'</t>
  </si>
  <si>
    <t>1161751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</si>
  <si>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</si>
  <si>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</si>
  <si>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</si>
  <si>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</si>
  <si>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</si>
  <si>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</si>
  <si>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אשדר אגח ה</t>
  </si>
  <si>
    <t>1157783</t>
  </si>
  <si>
    <t>אשטרום קב אגח ג</t>
  </si>
  <si>
    <t>1140102</t>
  </si>
  <si>
    <t>אשטרום קבוצה אגח ב</t>
  </si>
  <si>
    <t>1132331</t>
  </si>
  <si>
    <t>דה לסר אגח ו</t>
  </si>
  <si>
    <t>1167477</t>
  </si>
  <si>
    <t>דה לסר אגח ח</t>
  </si>
  <si>
    <t>1193192</t>
  </si>
  <si>
    <t>דור אלון אגח ז</t>
  </si>
  <si>
    <t>1157700</t>
  </si>
  <si>
    <t>יצוא אגח א</t>
  </si>
  <si>
    <t>7040082</t>
  </si>
  <si>
    <t>נכסים ובנין אגח ט</t>
  </si>
  <si>
    <t>6990212</t>
  </si>
  <si>
    <t>ספנסר אגח ב</t>
  </si>
  <si>
    <t>1139898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</si>
  <si>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</si>
  <si>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</si>
  <si>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</si>
  <si>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</si>
  <si>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</si>
  <si>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</si>
  <si>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</si>
  <si>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</si>
  <si>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</si>
  <si>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</si>
  <si>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</si>
  <si>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</si>
  <si>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 אגח ג</t>
  </si>
  <si>
    <t>1161785</t>
  </si>
  <si>
    <t>פתאל החזקות אגח להמרה 1</t>
  </si>
  <si>
    <t>1169721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</si>
  <si>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</si>
  <si>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</si>
  <si>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</si>
  <si>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</si>
  <si>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</si>
  <si>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</si>
  <si>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</si>
  <si>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</si>
  <si>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</si>
  <si>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</si>
  <si>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</si>
  <si>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</si>
  <si>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</si>
  <si>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</si>
  <si>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</si>
  <si>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</si>
  <si>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ה</t>
  </si>
  <si>
    <t>1138593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</si>
  <si>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</si>
  <si>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</si>
  <si>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</si>
  <si>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</si>
  <si>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</si>
  <si>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</si>
  <si>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</si>
  <si>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</si>
  <si>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</si>
  <si>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</si>
  <si>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</si>
  <si>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</si>
  <si>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</si>
  <si>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</si>
  <si>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</si>
  <si>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</si>
  <si>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</si>
  <si>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</si>
  <si>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</si>
  <si>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</si>
  <si>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</si>
  <si>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</si>
  <si>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</si>
  <si>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</si>
  <si>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קרדן נדלן אגח ה</t>
  </si>
  <si>
    <t>1172725</t>
  </si>
  <si>
    <t>שיכון ובינוי אנרגיה אגח א</t>
  </si>
  <si>
    <t>1198571</t>
  </si>
  <si>
    <t>שלמה נדלן אגח ג</t>
  </si>
  <si>
    <t>1137439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</si>
  <si>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</si>
  <si>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</si>
  <si>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</si>
  <si>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</si>
  <si>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</si>
  <si>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</si>
  <si>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</si>
  <si>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</si>
  <si>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</si>
  <si>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מלרן אגח ב</t>
  </si>
  <si>
    <t>1170323</t>
  </si>
  <si>
    <t>מלרן אגח ד</t>
  </si>
  <si>
    <t>1186865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</si>
  <si>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</si>
  <si>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</si>
  <si>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</si>
  <si>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</si>
  <si>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</si>
  <si>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</si>
  <si>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</si>
  <si>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</si>
  <si>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</si>
  <si>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</si>
  <si>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</si>
  <si>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</si>
  <si>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</si>
  <si>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</si>
  <si>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</si>
  <si>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</si>
  <si>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</si>
  <si>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</si>
  <si>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</si>
  <si>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</si>
  <si>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</si>
  <si>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</si>
  <si>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</si>
  <si>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</si>
  <si>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</si>
  <si>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</si>
  <si>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</si>
  <si>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</si>
  <si>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</si>
  <si>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</si>
  <si>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</si>
  <si>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</si>
  <si>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</si>
  <si>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</si>
  <si>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</si>
  <si>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דלק קבוצה אגח לו</t>
  </si>
  <si>
    <t>1181122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</si>
  <si>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</si>
  <si>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</si>
  <si>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</si>
  <si>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</si>
  <si>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</si>
  <si>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</si>
  <si>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</si>
  <si>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חג'ג' נדלן מניות רגילות   0823</t>
  </si>
  <si>
    <t>8230130</t>
  </si>
  <si>
    <t>חנן מוןר אגח יג</t>
  </si>
  <si>
    <t>1181502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</si>
  <si>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</si>
  <si>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</si>
  <si>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</si>
  <si>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</si>
  <si>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</si>
  <si>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</si>
  <si>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</si>
  <si>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</si>
  <si>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</si>
  <si>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</si>
  <si>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</si>
  <si>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</si>
  <si>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</si>
  <si>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</si>
  <si>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</si>
  <si>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</si>
  <si>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</si>
  <si>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</si>
  <si>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</si>
  <si>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</si>
  <si>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</si>
  <si>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</si>
  <si>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</si>
  <si>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</si>
  <si>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</si>
  <si>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</si>
  <si>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</si>
  <si>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</si>
  <si>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</si>
  <si>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</si>
  <si>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</si>
  <si>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</si>
  <si>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</si>
  <si>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</si>
  <si>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</si>
  <si>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</si>
  <si>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</si>
  <si>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</si>
  <si>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</si>
  <si>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</si>
  <si>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</si>
  <si>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</si>
  <si>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</si>
  <si>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</si>
  <si>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</si>
  <si>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</si>
  <si>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</si>
  <si>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</si>
  <si>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</si>
  <si>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</si>
  <si>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</si>
  <si>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</si>
  <si>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</si>
  <si>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</si>
  <si>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</si>
  <si>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</si>
  <si>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</si>
  <si>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</si>
  <si>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</si>
  <si>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</si>
  <si>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</si>
  <si>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</si>
  <si>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</si>
  <si>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</si>
  <si>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נאוויטס פטר אג ד ליהש</t>
  </si>
  <si>
    <t>1181627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</si>
  <si>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</si>
  <si>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</si>
  <si>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</si>
  <si>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</si>
  <si>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</si>
  <si>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</si>
  <si>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</si>
  <si>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</si>
  <si>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</si>
  <si>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</si>
  <si>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</si>
  <si>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</si>
  <si>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</si>
  <si>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</si>
  <si>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</si>
  <si>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</si>
  <si>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</si>
  <si>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</si>
  <si>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</si>
  <si>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</si>
  <si>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</si>
  <si>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</si>
  <si>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</si>
  <si>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</si>
  <si>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</si>
  <si>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</si>
  <si>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</si>
  <si>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</si>
  <si>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</si>
  <si>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</si>
  <si>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</si>
  <si>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</si>
  <si>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</si>
  <si>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</si>
  <si>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</si>
  <si>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</si>
  <si>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</si>
  <si>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</si>
  <si>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</si>
  <si>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</si>
  <si>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</si>
  <si>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</si>
  <si>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</si>
  <si>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</si>
  <si>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</si>
  <si>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</si>
  <si>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</si>
  <si>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</si>
  <si>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</si>
  <si>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</si>
  <si>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</si>
  <si>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</si>
  <si>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</si>
  <si>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</si>
  <si>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</si>
  <si>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</si>
  <si>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</si>
  <si>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</si>
  <si>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</si>
  <si>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</si>
  <si>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</si>
  <si>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</si>
  <si>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</si>
  <si>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</si>
  <si>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</si>
  <si>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</si>
  <si>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</si>
  <si>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</si>
  <si>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</si>
  <si>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</si>
  <si>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</si>
  <si>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</si>
  <si>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</si>
  <si>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</si>
  <si>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</si>
  <si>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</si>
  <si>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</si>
  <si>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</si>
  <si>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</si>
  <si>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</si>
  <si>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</si>
  <si>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</si>
  <si>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</si>
  <si>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</si>
  <si>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</si>
  <si>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</si>
  <si>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</si>
  <si>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</si>
  <si>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</si>
  <si>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</si>
  <si>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</si>
  <si>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</si>
  <si>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</si>
  <si>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CVS 5.3 15/6/33</t>
  </si>
  <si>
    <t>US126650DY37</t>
  </si>
  <si>
    <t>DELL 5.75 02/33</t>
  </si>
  <si>
    <t>US24703DBL47</t>
  </si>
  <si>
    <t>DG 5.45 07/33</t>
  </si>
  <si>
    <t>US256677AP01</t>
  </si>
  <si>
    <t>Consumer Durables &amp; Apparel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</si>
  <si>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</si>
  <si>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</si>
  <si>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</si>
  <si>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</si>
  <si>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</si>
  <si>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</si>
  <si>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</si>
  <si>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</si>
  <si>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</si>
  <si>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</si>
  <si>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</si>
  <si>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</si>
  <si>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</si>
  <si>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</si>
  <si>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</si>
  <si>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</si>
  <si>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</si>
  <si>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</si>
  <si>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</si>
  <si>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</si>
  <si>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</si>
  <si>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</si>
  <si>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</si>
  <si>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</si>
  <si>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</si>
  <si>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</si>
  <si>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</si>
  <si>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</si>
  <si>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</si>
  <si>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</si>
  <si>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</si>
  <si>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</si>
  <si>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</si>
  <si>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</si>
  <si>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</si>
  <si>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</si>
  <si>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</si>
  <si>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</si>
  <si>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</si>
  <si>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</si>
  <si>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</si>
  <si>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</si>
  <si>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</si>
  <si>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</si>
  <si>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</si>
  <si>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</si>
  <si>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</si>
  <si>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</si>
  <si>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</si>
  <si>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</si>
  <si>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</si>
  <si>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</si>
  <si>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</si>
  <si>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</si>
  <si>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</si>
  <si>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</si>
  <si>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</si>
  <si>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</si>
  <si>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</si>
  <si>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</si>
  <si>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</si>
  <si>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</si>
  <si>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</si>
  <si>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</si>
  <si>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</si>
  <si>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</si>
  <si>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</si>
  <si>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</si>
  <si>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</si>
  <si>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</si>
  <si>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</si>
  <si>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</si>
  <si>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</si>
  <si>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</si>
  <si>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</si>
  <si>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</si>
  <si>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</si>
  <si>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</si>
  <si>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</si>
  <si>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</si>
  <si>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</si>
  <si>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</si>
  <si>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</si>
  <si>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</si>
  <si>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</si>
  <si>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</si>
  <si>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</si>
  <si>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</si>
  <si>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</si>
  <si>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</si>
  <si>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</si>
  <si>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</si>
  <si>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</si>
  <si>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</si>
  <si>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</si>
  <si>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</si>
  <si>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</si>
  <si>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</si>
  <si>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</si>
  <si>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</si>
  <si>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</si>
  <si>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</si>
  <si>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</si>
  <si>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</si>
  <si>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</si>
  <si>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</si>
  <si>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</si>
  <si>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</si>
  <si>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</si>
  <si>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</si>
  <si>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</si>
  <si>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</si>
  <si>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</si>
  <si>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</si>
  <si>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</si>
  <si>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</si>
  <si>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</si>
  <si>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</si>
  <si>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</si>
  <si>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</si>
  <si>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</si>
  <si>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</si>
  <si>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</si>
  <si>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</si>
  <si>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</si>
  <si>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</si>
  <si>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</si>
  <si>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>אנרג'יאן</t>
  </si>
  <si>
    <t>1155290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</si>
  <si>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</si>
  <si>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</si>
  <si>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</si>
  <si>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</si>
  <si>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</si>
  <si>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</si>
  <si>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</si>
  <si>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</si>
  <si>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</si>
  <si>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</si>
  <si>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</si>
  <si>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</si>
  <si>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</si>
  <si>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</si>
  <si>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</si>
  <si>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</si>
  <si>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</si>
  <si>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</si>
  <si>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</si>
  <si>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</si>
  <si>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</si>
  <si>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</si>
  <si>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</si>
  <si>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</si>
  <si>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</si>
  <si>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</si>
  <si>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</si>
  <si>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</si>
  <si>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</si>
  <si>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</si>
  <si>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</si>
  <si>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</si>
  <si>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</si>
  <si>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נקסט ויז'ן</t>
  </si>
  <si>
    <t>1176593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</si>
  <si>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</si>
  <si>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</si>
  <si>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</si>
  <si>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</si>
  <si>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</si>
  <si>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</si>
  <si>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</si>
  <si>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</si>
  <si>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משק אנרגיה</t>
  </si>
  <si>
    <t>1166974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</si>
  <si>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</si>
  <si>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</si>
  <si>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</si>
  <si>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</si>
  <si>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</si>
  <si>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</si>
  <si>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</si>
  <si>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</si>
  <si>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</si>
  <si>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</si>
  <si>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</si>
  <si>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</si>
  <si>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</si>
  <si>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</si>
  <si>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</si>
  <si>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</si>
  <si>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</si>
  <si>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</si>
  <si>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</si>
  <si>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</si>
  <si>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</si>
  <si>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</si>
  <si>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</si>
  <si>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</si>
  <si>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</si>
  <si>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</si>
  <si>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</si>
  <si>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</si>
  <si>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</si>
  <si>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</si>
  <si>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</si>
  <si>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</si>
  <si>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</si>
  <si>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</si>
  <si>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</si>
  <si>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</si>
  <si>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</si>
  <si>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</si>
  <si>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</si>
  <si>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</si>
  <si>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</si>
  <si>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</si>
  <si>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>סאמיט        1 שח</t>
  </si>
  <si>
    <t>1081686</t>
  </si>
  <si>
    <t xml:space="preserve">איי אי אס מר 1 שח        </t>
  </si>
  <si>
    <t>431015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</si>
  <si>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</si>
  <si>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</si>
  <si>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</si>
  <si>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</si>
  <si>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</si>
  <si>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</si>
  <si>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</si>
  <si>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</si>
  <si>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</si>
  <si>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</si>
  <si>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</si>
  <si>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</si>
  <si>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</si>
  <si>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</si>
  <si>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</si>
  <si>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</si>
  <si>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</si>
  <si>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אלקטרה צריכה</t>
  </si>
  <si>
    <t>5010129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</si>
  <si>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</si>
  <si>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</si>
  <si>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</si>
  <si>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</si>
  <si>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</si>
  <si>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</si>
  <si>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</si>
  <si>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</si>
  <si>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</si>
  <si>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</si>
  <si>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</si>
  <si>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</si>
  <si>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</si>
  <si>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</si>
  <si>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</si>
  <si>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</si>
  <si>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</si>
  <si>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</si>
  <si>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</si>
  <si>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</si>
  <si>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</si>
  <si>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</si>
  <si>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</si>
  <si>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</si>
  <si>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</si>
  <si>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</si>
  <si>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</si>
  <si>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</si>
  <si>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</si>
  <si>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</si>
  <si>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</si>
  <si>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</si>
  <si>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</si>
  <si>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</si>
  <si>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</si>
  <si>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</si>
  <si>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</si>
  <si>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</si>
  <si>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</si>
  <si>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</si>
  <si>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</si>
  <si>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</si>
  <si>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</si>
  <si>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</si>
  <si>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</si>
  <si>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</si>
  <si>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</si>
  <si>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</si>
  <si>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</si>
  <si>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</si>
  <si>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</si>
  <si>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ג'נריישן קפיטל</t>
  </si>
  <si>
    <t>1156926</t>
  </si>
  <si>
    <t>להב אל.אר.רילאסטייט  1 שח</t>
  </si>
  <si>
    <t>136010</t>
  </si>
  <si>
    <t>ביג-טק 50 יהש</t>
  </si>
  <si>
    <t>1172295</t>
  </si>
  <si>
    <t>השקעות בהייטק</t>
  </si>
  <si>
    <t>אלמדה יהש</t>
  </si>
  <si>
    <t>1168962</t>
  </si>
  <si>
    <t>השקעות במדעי החיים</t>
  </si>
  <si>
    <t xml:space="preserve">מרחביה אחזקות והשקעות    </t>
  </si>
  <si>
    <t>257014</t>
  </si>
  <si>
    <t>קונטיניואל</t>
  </si>
  <si>
    <t>1182260</t>
  </si>
  <si>
    <t>חברות ללא פעילות ומעטפת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</si>
  <si>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</si>
  <si>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</si>
  <si>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</si>
  <si>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</si>
  <si>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</si>
  <si>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</si>
  <si>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</si>
  <si>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</si>
  <si>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</si>
  <si>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</si>
  <si>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</si>
  <si>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</si>
  <si>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</si>
  <si>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</si>
  <si>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</si>
  <si>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</si>
  <si>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</si>
  <si>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</si>
  <si>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</si>
  <si>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</si>
  <si>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</si>
  <si>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</si>
  <si>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</si>
  <si>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</si>
  <si>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</si>
  <si>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</si>
  <si>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</si>
  <si>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</si>
  <si>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</si>
  <si>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</si>
  <si>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</si>
  <si>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</si>
  <si>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</si>
  <si>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</si>
  <si>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</si>
  <si>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</si>
  <si>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</si>
  <si>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</si>
  <si>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</si>
  <si>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</si>
  <si>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</si>
  <si>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</si>
  <si>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</si>
  <si>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</si>
  <si>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</si>
  <si>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</si>
  <si>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</si>
  <si>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</si>
  <si>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</si>
  <si>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</si>
  <si>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</si>
  <si>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</si>
  <si>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</si>
  <si>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</si>
  <si>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</si>
  <si>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</si>
  <si>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</si>
  <si>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</si>
  <si>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</si>
  <si>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</si>
  <si>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</si>
  <si>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</si>
  <si>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</si>
  <si>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</si>
  <si>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</si>
  <si>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</si>
  <si>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אקסל סולושנס גרופ 1שח ע.נ</t>
  </si>
  <si>
    <t>770016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</si>
  <si>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</si>
  <si>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</si>
  <si>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</si>
  <si>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</si>
  <si>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</si>
  <si>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</si>
  <si>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</si>
  <si>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</si>
  <si>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</si>
  <si>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</si>
  <si>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</si>
  <si>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</si>
  <si>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</si>
  <si>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</si>
  <si>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</si>
  <si>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</si>
  <si>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</si>
  <si>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</si>
  <si>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</si>
  <si>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</si>
  <si>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</si>
  <si>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</si>
  <si>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</si>
  <si>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</si>
  <si>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</si>
  <si>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</si>
  <si>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</si>
  <si>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</si>
  <si>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</si>
  <si>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</si>
  <si>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</si>
  <si>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</si>
  <si>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</si>
  <si>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</si>
  <si>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</si>
  <si>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</si>
  <si>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</si>
  <si>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</si>
  <si>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</si>
  <si>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</si>
  <si>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</si>
  <si>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</si>
  <si>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BRENMILLER ENER</t>
  </si>
  <si>
    <t>IL0012008152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</si>
  <si>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</si>
  <si>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</si>
  <si>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</si>
  <si>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</si>
  <si>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</si>
  <si>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</si>
  <si>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</si>
  <si>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</si>
  <si>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</si>
  <si>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</si>
  <si>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</si>
  <si>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</si>
  <si>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</si>
  <si>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</si>
  <si>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</si>
  <si>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</si>
  <si>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</si>
  <si>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</si>
  <si>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</si>
  <si>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PAYTON PLANAR MAGNETICS</t>
  </si>
  <si>
    <t>IL0010830391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</si>
  <si>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</si>
  <si>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</si>
  <si>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</si>
  <si>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</si>
  <si>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</si>
  <si>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</si>
  <si>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</si>
  <si>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</si>
  <si>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</si>
  <si>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</si>
  <si>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</si>
  <si>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</si>
  <si>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</si>
  <si>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</si>
  <si>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</si>
  <si>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</si>
  <si>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</si>
  <si>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NOVARATIS AG SPONSORED ADR</t>
  </si>
  <si>
    <t>US66987V1098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</si>
  <si>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</si>
  <si>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</si>
  <si>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</si>
  <si>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</si>
  <si>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</si>
  <si>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</si>
  <si>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</si>
  <si>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</si>
  <si>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</si>
  <si>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</si>
  <si>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</si>
  <si>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</si>
  <si>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</si>
  <si>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</si>
  <si>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</si>
  <si>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</si>
  <si>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</si>
  <si>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</si>
  <si>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</si>
  <si>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</si>
  <si>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</si>
  <si>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</si>
  <si>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</si>
  <si>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</si>
  <si>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</si>
  <si>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</si>
  <si>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</si>
  <si>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</si>
  <si>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</si>
  <si>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</si>
  <si>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</si>
  <si>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</si>
  <si>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</si>
  <si>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</si>
  <si>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</si>
  <si>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</si>
  <si>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</si>
  <si>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</si>
  <si>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</si>
  <si>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</si>
  <si>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</si>
  <si>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</si>
  <si>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</si>
  <si>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</si>
  <si>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</si>
  <si>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</si>
  <si>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</si>
  <si>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</si>
  <si>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</si>
  <si>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</si>
  <si>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</si>
  <si>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</si>
  <si>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</si>
  <si>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</si>
  <si>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</si>
  <si>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</si>
  <si>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</si>
  <si>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</si>
  <si>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</si>
  <si>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</si>
  <si>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</si>
  <si>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</si>
  <si>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</si>
  <si>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</si>
  <si>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גרופ 107 אפ 1</t>
  </si>
  <si>
    <t>1180199</t>
  </si>
  <si>
    <t>השקעות ואחזקות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</si>
  <si>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</si>
  <si>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</si>
  <si>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</si>
  <si>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</si>
  <si>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</si>
  <si>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</si>
  <si>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</si>
  <si>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</si>
  <si>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</si>
  <si>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</si>
  <si>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</si>
  <si>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</si>
  <si>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</si>
  <si>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</si>
  <si>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</si>
  <si>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</si>
  <si>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</si>
  <si>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</si>
  <si>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</si>
  <si>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</si>
  <si>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</si>
  <si>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</si>
  <si>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</si>
  <si>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</si>
  <si>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</si>
  <si>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</si>
  <si>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</si>
  <si>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</si>
  <si>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</si>
  <si>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</si>
  <si>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</si>
  <si>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</si>
  <si>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</si>
  <si>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</si>
  <si>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</si>
  <si>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</si>
  <si>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</si>
  <si>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</si>
  <si>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</si>
  <si>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</si>
  <si>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</si>
  <si>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</si>
  <si>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</si>
  <si>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</si>
  <si>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</si>
  <si>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</si>
  <si>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</si>
  <si>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</si>
  <si>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</si>
  <si>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</si>
  <si>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</si>
  <si>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</si>
  <si>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</si>
  <si>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</si>
  <si>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</si>
  <si>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</si>
  <si>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</si>
  <si>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</si>
  <si>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</si>
  <si>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</si>
  <si>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</si>
  <si>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</si>
  <si>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</si>
  <si>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</si>
  <si>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</si>
  <si>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</si>
  <si>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</si>
  <si>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</si>
  <si>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</si>
  <si>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</si>
  <si>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</si>
  <si>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</si>
  <si>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</si>
  <si>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</si>
  <si>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</si>
  <si>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</si>
  <si>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</si>
  <si>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</si>
  <si>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</si>
  <si>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</si>
  <si>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</si>
  <si>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</si>
  <si>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</si>
  <si>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</si>
  <si>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</si>
  <si>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</si>
  <si>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</si>
  <si>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</si>
  <si>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</si>
  <si>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</si>
  <si>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</si>
  <si>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</si>
  <si>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</si>
  <si>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</si>
  <si>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</si>
  <si>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</si>
  <si>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</si>
  <si>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</si>
  <si>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</si>
  <si>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</si>
  <si>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</si>
  <si>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</si>
  <si>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</si>
  <si>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</si>
  <si>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</si>
  <si>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</si>
  <si>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אספן גרופ נעמ1</t>
  </si>
  <si>
    <t>3130374</t>
  </si>
  <si>
    <t xml:space="preserve"> אחר</t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</si>
  <si>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</si>
  <si>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</si>
  <si>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</si>
  <si>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</si>
  <si>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</si>
  <si>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</si>
  <si>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</si>
  <si>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</si>
  <si>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</si>
  <si>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</si>
  <si>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</si>
  <si>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</si>
  <si>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</si>
  <si>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</si>
  <si>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</si>
  <si>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</si>
  <si>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</si>
  <si>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</si>
  <si>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</si>
  <si>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</si>
  <si>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</si>
  <si>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</si>
  <si>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</si>
  <si>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</si>
  <si>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</si>
  <si>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</si>
  <si>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</si>
  <si>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</si>
  <si>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</si>
  <si>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</si>
  <si>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</si>
  <si>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</si>
  <si>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</si>
  <si>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</si>
  <si>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</si>
  <si>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</si>
  <si>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</si>
  <si>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</si>
  <si>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</si>
  <si>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</si>
  <si>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</si>
  <si>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</si>
  <si>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</si>
  <si>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</si>
  <si>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</si>
  <si>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</si>
  <si>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</si>
  <si>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</si>
  <si>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</si>
  <si>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</si>
  <si>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</si>
  <si>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</si>
  <si>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</si>
  <si>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</si>
  <si>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</si>
  <si>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</si>
  <si>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</si>
  <si>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</si>
  <si>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</si>
  <si>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</si>
  <si>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</si>
  <si>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</si>
  <si>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</si>
  <si>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</si>
  <si>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</si>
  <si>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</si>
  <si>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</si>
  <si>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</si>
  <si>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</si>
  <si>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</si>
  <si>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</si>
  <si>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</si>
  <si>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</si>
  <si>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</si>
  <si>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</si>
  <si>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</si>
  <si>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</si>
  <si>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</si>
  <si>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</si>
  <si>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</si>
  <si>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</si>
  <si>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</si>
  <si>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</si>
  <si>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</si>
  <si>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</si>
  <si>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</si>
  <si>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</si>
  <si>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</si>
  <si>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</si>
  <si>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</si>
  <si>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</si>
  <si>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</si>
  <si>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</si>
  <si>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</si>
  <si>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</si>
  <si>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</si>
  <si>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</si>
  <si>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</si>
  <si>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</si>
  <si>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</si>
  <si>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</si>
  <si>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</si>
  <si>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</si>
  <si>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</si>
  <si>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</si>
  <si>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</si>
  <si>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</si>
  <si>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</si>
  <si>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</si>
  <si>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</si>
  <si>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</si>
  <si>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</si>
  <si>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</si>
  <si>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</si>
  <si>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</si>
  <si>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</si>
  <si>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</si>
  <si>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</si>
  <si>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</si>
  <si>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</si>
  <si>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</si>
  <si>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</si>
  <si>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</si>
  <si>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</si>
  <si>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</si>
  <si>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</si>
  <si>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</si>
  <si>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</si>
  <si>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</si>
  <si>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</si>
  <si>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</si>
  <si>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</si>
  <si>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</si>
  <si>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</si>
  <si>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</si>
  <si>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</si>
  <si>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</si>
  <si>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SIXGILL SAFE</t>
  </si>
  <si>
    <t>11020503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</si>
  <si>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</si>
  <si>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</si>
  <si>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</si>
  <si>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</si>
  <si>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</si>
  <si>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</si>
  <si>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</si>
  <si>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</si>
  <si>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</si>
  <si>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</si>
  <si>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</si>
  <si>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</si>
  <si>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</si>
  <si>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</si>
  <si>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</si>
  <si>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</si>
  <si>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</si>
  <si>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</si>
  <si>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</si>
  <si>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</si>
  <si>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</si>
  <si>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</si>
  <si>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</si>
  <si>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</si>
  <si>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</si>
  <si>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</si>
  <si>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</si>
  <si>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</si>
  <si>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</si>
  <si>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</si>
  <si>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</si>
  <si>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</si>
  <si>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</si>
  <si>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</si>
  <si>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</si>
  <si>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</si>
  <si>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</si>
  <si>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</si>
  <si>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</si>
  <si>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</si>
  <si>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</si>
  <si>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</si>
  <si>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</si>
  <si>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</si>
  <si>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</si>
  <si>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</si>
  <si>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</si>
  <si>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</si>
  <si>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</si>
  <si>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</si>
  <si>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</si>
  <si>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</si>
  <si>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</si>
  <si>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</si>
  <si>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</si>
  <si>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</si>
  <si>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</si>
  <si>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</si>
  <si>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 xml:space="preserve"> AP PARTNERS II LIMITED</t>
  </si>
  <si>
    <t>11020123</t>
  </si>
  <si>
    <t>Jesselson Group</t>
  </si>
  <si>
    <t>11019994</t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</si>
  <si>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</si>
  <si>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</si>
  <si>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</si>
  <si>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</si>
  <si>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</si>
  <si>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</si>
  <si>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</si>
  <si>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</si>
  <si>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</si>
  <si>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</si>
  <si>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</si>
  <si>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</si>
  <si>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</si>
  <si>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</si>
  <si>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</si>
  <si>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</si>
  <si>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</si>
  <si>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</si>
  <si>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</si>
  <si>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</si>
  <si>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</si>
  <si>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</si>
  <si>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3</t>
  </si>
  <si>
    <t>11020011</t>
  </si>
  <si>
    <t>HANACO II L.P</t>
  </si>
  <si>
    <t>11019162</t>
  </si>
  <si>
    <t>HANACO III LP</t>
  </si>
  <si>
    <t>11020019</t>
  </si>
  <si>
    <t>HPS CAPRICORN</t>
  </si>
  <si>
    <t>11019350</t>
  </si>
  <si>
    <t>HV GONDOR FEEDER</t>
  </si>
  <si>
    <t>11020502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</si>
  <si>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</si>
  <si>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</si>
  <si>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</si>
  <si>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</si>
  <si>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</si>
  <si>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</si>
  <si>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</si>
  <si>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</si>
  <si>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GLOBAL BOHRIUM</t>
  </si>
  <si>
    <t>11020481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</si>
  <si>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</si>
  <si>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</si>
  <si>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</si>
  <si>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</si>
  <si>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</si>
  <si>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</si>
  <si>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</si>
  <si>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</si>
  <si>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</si>
  <si>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</si>
  <si>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</si>
  <si>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</si>
  <si>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</si>
  <si>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</si>
  <si>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</si>
  <si>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HENDERSON PARK REAL</t>
  </si>
  <si>
    <t>11020471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</si>
  <si>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</si>
  <si>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</si>
  <si>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</si>
  <si>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</si>
  <si>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</si>
  <si>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</si>
  <si>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</si>
  <si>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</si>
  <si>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</si>
  <si>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</si>
  <si>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</si>
  <si>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</si>
  <si>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</si>
  <si>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</si>
  <si>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</si>
  <si>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</si>
  <si>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</si>
  <si>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</si>
  <si>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</si>
  <si>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</si>
  <si>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</si>
  <si>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</si>
  <si>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</si>
  <si>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</si>
  <si>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</si>
  <si>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</si>
  <si>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</si>
  <si>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</si>
  <si>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</si>
  <si>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</si>
  <si>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</si>
  <si>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</si>
  <si>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</si>
  <si>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</si>
  <si>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</si>
  <si>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</si>
  <si>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</si>
  <si>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</si>
  <si>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</si>
  <si>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</si>
  <si>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</si>
  <si>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</si>
  <si>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</si>
  <si>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</si>
  <si>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</si>
  <si>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</si>
  <si>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</si>
  <si>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</si>
  <si>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</si>
  <si>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</si>
  <si>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</si>
  <si>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</si>
  <si>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</si>
  <si>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</si>
  <si>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</si>
  <si>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</si>
  <si>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</si>
  <si>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</si>
  <si>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</si>
  <si>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</si>
  <si>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</si>
  <si>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</si>
  <si>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</si>
  <si>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</si>
  <si>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</si>
  <si>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</si>
  <si>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</si>
  <si>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</si>
  <si>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</si>
  <si>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</si>
  <si>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</si>
  <si>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</si>
  <si>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</si>
  <si>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</si>
  <si>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</si>
  <si>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</si>
  <si>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</si>
  <si>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</si>
  <si>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</si>
  <si>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</si>
  <si>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</si>
  <si>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</si>
  <si>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</si>
  <si>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</si>
  <si>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SHEVA GROWTH 2</t>
  </si>
  <si>
    <t>11020475</t>
  </si>
  <si>
    <t>SHEVA GROWTH INVESTMENTS S1</t>
  </si>
  <si>
    <t>11020002</t>
  </si>
  <si>
    <t>TARGET GLOBAL GROWTH FUND II</t>
  </si>
  <si>
    <t>11019295</t>
  </si>
  <si>
    <t>TARGET THE VETS</t>
  </si>
  <si>
    <t>11019470</t>
  </si>
  <si>
    <t>VERTEX VENTURES OB LIMITED</t>
  </si>
  <si>
    <t>11019475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</si>
  <si>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</si>
  <si>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</si>
  <si>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</si>
  <si>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</si>
  <si>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</si>
  <si>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</si>
  <si>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</si>
  <si>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</si>
  <si>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</si>
  <si>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</si>
  <si>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</si>
  <si>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</si>
  <si>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</si>
  <si>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</si>
  <si>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</si>
  <si>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</si>
  <si>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</si>
  <si>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</si>
  <si>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</si>
  <si>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</si>
  <si>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</si>
  <si>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</si>
  <si>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</si>
  <si>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</si>
  <si>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</si>
  <si>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</si>
  <si>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</si>
  <si>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</si>
  <si>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</si>
  <si>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</si>
  <si>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אפולו פוואר אופציה לא סחי</t>
  </si>
  <si>
    <t>11019912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</si>
  <si>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</si>
  <si>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</si>
  <si>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</si>
  <si>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</si>
  <si>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</si>
  <si>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</si>
  <si>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</si>
  <si>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</si>
  <si>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t>אפסי ברנ אופ2לס</t>
  </si>
  <si>
    <t>11019037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</si>
  <si>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</si>
  <si>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</si>
  <si>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</si>
  <si>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</si>
  <si>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</si>
  <si>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</si>
  <si>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</si>
  <si>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</si>
  <si>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</si>
  <si>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</si>
  <si>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</si>
  <si>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</si>
  <si>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</si>
  <si>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</si>
  <si>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</si>
  <si>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</si>
  <si>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</si>
  <si>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</si>
  <si>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</si>
  <si>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</si>
  <si>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</si>
  <si>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</si>
  <si>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</si>
  <si>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</si>
  <si>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</si>
  <si>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</si>
  <si>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</si>
  <si>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</si>
  <si>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</si>
  <si>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</si>
  <si>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</si>
  <si>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</si>
  <si>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</si>
  <si>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</si>
  <si>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</si>
  <si>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</si>
  <si>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t>EQUITY SWAP 03/24 -0.5</t>
  </si>
  <si>
    <t>11020610</t>
  </si>
  <si>
    <t>11020611</t>
  </si>
  <si>
    <t>11020614</t>
  </si>
  <si>
    <t>11020615</t>
  </si>
  <si>
    <t>11020616</t>
  </si>
  <si>
    <t>11020618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</si>
  <si>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</si>
  <si>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</si>
  <si>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11020595</t>
  </si>
  <si>
    <t>11020596</t>
  </si>
  <si>
    <t>Currency Swap $/ILS 4/27</t>
  </si>
  <si>
    <t>11020590</t>
  </si>
  <si>
    <t>11020592</t>
  </si>
  <si>
    <t>Currency Swap $/ILS 5/38</t>
  </si>
  <si>
    <t>11020593</t>
  </si>
  <si>
    <t>11020594</t>
  </si>
  <si>
    <t>Currency Swap $/ILS 6/30</t>
  </si>
  <si>
    <t>11020601</t>
  </si>
  <si>
    <t>11020602</t>
  </si>
  <si>
    <t>Currency Swap 5/30 5.2 EURILS</t>
  </si>
  <si>
    <t>11020581</t>
  </si>
  <si>
    <t>11020582</t>
  </si>
  <si>
    <t>Currency Swap EURILS 5/27</t>
  </si>
  <si>
    <t>11020599</t>
  </si>
  <si>
    <t>11020600</t>
  </si>
  <si>
    <t>Currency Swap EURILS 5/30</t>
  </si>
  <si>
    <t>11020579</t>
  </si>
  <si>
    <t>11020580</t>
  </si>
  <si>
    <t>11020584</t>
  </si>
  <si>
    <t>11020585</t>
  </si>
  <si>
    <t>11020588</t>
  </si>
  <si>
    <t>11020589</t>
  </si>
  <si>
    <t>11020597</t>
  </si>
  <si>
    <t>11020598</t>
  </si>
  <si>
    <t>Currency Swap EURILS 9/27</t>
  </si>
  <si>
    <t>11020586</t>
  </si>
  <si>
    <t>11020587</t>
  </si>
  <si>
    <t>DIL#8946344</t>
  </si>
  <si>
    <t>11020277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</si>
  <si>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</si>
  <si>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</si>
  <si>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</si>
  <si>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11020632</t>
  </si>
  <si>
    <t>11020634</t>
  </si>
  <si>
    <t>IR Swap 03/24 2.6525</t>
  </si>
  <si>
    <t>11020630</t>
  </si>
  <si>
    <t>11020631</t>
  </si>
  <si>
    <t>IR Swap 10/24 0.709</t>
  </si>
  <si>
    <t>11020621</t>
  </si>
  <si>
    <t>11020622</t>
  </si>
  <si>
    <t>IR Swap 11/24 0.4725</t>
  </si>
  <si>
    <t>11020626</t>
  </si>
  <si>
    <t>11020627</t>
  </si>
  <si>
    <t>IR Swap 11/24 1%</t>
  </si>
  <si>
    <t>11020628</t>
  </si>
  <si>
    <t>11020629</t>
  </si>
  <si>
    <t>IR Swap 15/24 0.7750000</t>
  </si>
  <si>
    <t>11020623</t>
  </si>
  <si>
    <t>11020624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</si>
  <si>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</si>
  <si>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</si>
  <si>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</si>
  <si>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</si>
  <si>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</si>
  <si>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</si>
  <si>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</si>
  <si>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</si>
  <si>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</si>
  <si>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</si>
  <si>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</si>
  <si>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</si>
  <si>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</si>
  <si>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</si>
  <si>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</si>
  <si>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</si>
  <si>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</si>
  <si>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</si>
  <si>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</si>
  <si>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</si>
  <si>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</si>
  <si>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</si>
  <si>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</si>
  <si>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</si>
  <si>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</si>
  <si>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</si>
  <si>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</si>
  <si>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</si>
  <si>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</si>
  <si>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</si>
  <si>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</si>
  <si>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</si>
  <si>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</si>
  <si>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</si>
  <si>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</si>
  <si>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</si>
  <si>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</si>
  <si>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</si>
  <si>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</si>
  <si>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</si>
  <si>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פיגורים 12535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</si>
  <si>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</si>
  <si>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</si>
  <si>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</si>
  <si>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</si>
  <si>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</si>
  <si>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</si>
  <si>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</si>
  <si>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</si>
  <si>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</si>
  <si>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</si>
  <si>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</si>
  <si>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</si>
  <si>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</si>
  <si>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</si>
  <si>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</si>
  <si>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</si>
  <si>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</si>
  <si>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</si>
  <si>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</si>
  <si>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</si>
  <si>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</si>
  <si>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</si>
  <si>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</si>
  <si>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</si>
  <si>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</si>
  <si>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t>פקדון לאומי2.2</t>
  </si>
  <si>
    <t>11020110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</si>
  <si>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</si>
  <si>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</si>
  <si>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</si>
  <si>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</si>
  <si>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</si>
  <si>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</si>
  <si>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</si>
  <si>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</si>
  <si>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</si>
  <si>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</si>
  <si>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</si>
  <si>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</si>
  <si>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</si>
  <si>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</si>
  <si>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</si>
  <si>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</si>
  <si>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</si>
  <si>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</si>
  <si>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</si>
  <si>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כנפי רוח בניית ירושלים 2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</si>
  <si>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</si>
  <si>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</si>
  <si>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</si>
  <si>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</si>
  <si>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</si>
  <si>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</si>
  <si>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</si>
  <si>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</si>
  <si>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</si>
  <si>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</si>
  <si>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</si>
  <si>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</si>
  <si>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</si>
  <si>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</si>
  <si>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</si>
  <si>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</si>
  <si>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</si>
  <si>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</si>
  <si>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</si>
  <si>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</si>
  <si>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</si>
  <si>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</si>
  <si>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</si>
  <si>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</si>
  <si>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</si>
  <si>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</si>
  <si>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</si>
  <si>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</si>
  <si>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</si>
  <si>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</si>
  <si>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</si>
  <si>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</si>
  <si>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</si>
  <si>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</si>
  <si>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</si>
  <si>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</si>
  <si>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</si>
  <si>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</si>
  <si>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</si>
  <si>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</si>
  <si>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</si>
  <si>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</si>
  <si>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</si>
  <si>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</si>
  <si>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</si>
  <si>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</si>
  <si>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</si>
  <si>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</si>
  <si>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</si>
  <si>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</si>
  <si>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</si>
  <si>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</si>
  <si>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</si>
  <si>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</si>
  <si>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</si>
  <si>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t>11552900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</si>
  <si>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</si>
  <si>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</si>
  <si>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</si>
  <si>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</si>
  <si>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</si>
  <si>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</si>
  <si>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</si>
  <si>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</si>
  <si>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</si>
  <si>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</si>
  <si>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</si>
  <si>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</si>
  <si>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</si>
  <si>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</si>
  <si>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</si>
  <si>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</si>
  <si>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</si>
  <si>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</si>
  <si>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</si>
  <si>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</si>
  <si>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</si>
  <si>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</si>
  <si>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</si>
  <si>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</si>
  <si>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</si>
  <si>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</si>
  <si>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</si>
  <si>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Fund EQT Infrastructure V</t>
  </si>
  <si>
    <t>Group 11 Fund VI, L.P.</t>
  </si>
  <si>
    <t>Hanaco Growth Ventures III</t>
  </si>
  <si>
    <t>Hanaco II L.P</t>
  </si>
  <si>
    <t>Hanaco III L.P.</t>
  </si>
  <si>
    <t>Harbert Generate Co-Investment Fund</t>
  </si>
  <si>
    <t xml:space="preserve">Henderson Park Real Estate Fund II </t>
  </si>
  <si>
    <t xml:space="preserve">HEQ Blue Ridge LLC </t>
  </si>
  <si>
    <t>HGI Multifamily Credit Fund LP HGI Multifamily Cr</t>
  </si>
  <si>
    <t>HPS-Capricorn Co-Invest LP HPS-Capricorn Co-Inves</t>
  </si>
  <si>
    <t>HV Gondor Feeder L.P</t>
  </si>
  <si>
    <t>ICP II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</si>
  <si>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</si>
  <si>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</si>
  <si>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</si>
  <si>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</si>
  <si>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</si>
  <si>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</si>
  <si>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</si>
  <si>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</si>
  <si>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</si>
  <si>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</si>
  <si>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</si>
  <si>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</si>
  <si>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Shenhai, LLC</t>
  </si>
  <si>
    <t>Sheva Growth Investments L.P. - Series 2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</si>
  <si>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</si>
  <si>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</si>
  <si>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</si>
  <si>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</si>
  <si>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</si>
  <si>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</si>
  <si>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</t>
  </si>
  <si>
    <t>Value AP Partners Seeds (Tomatech)</t>
  </si>
  <si>
    <t>Value Base Fund Limited Partnership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</si>
  <si>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</si>
  <si>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</si>
  <si>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</si>
  <si>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</si>
  <si>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</si>
  <si>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</si>
  <si>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</si>
  <si>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</si>
  <si>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</si>
  <si>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</si>
  <si>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</si>
  <si>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</si>
  <si>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</si>
  <si>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</si>
  <si>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</si>
  <si>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</si>
  <si>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</si>
  <si>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</si>
  <si>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</si>
  <si>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</si>
  <si>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</si>
  <si>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</si>
  <si>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</si>
  <si>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</si>
  <si>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</si>
  <si>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</si>
  <si>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</si>
  <si>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</si>
  <si>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</si>
  <si>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</si>
  <si>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</si>
  <si>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</si>
  <si>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</si>
  <si>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</si>
  <si>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</si>
  <si>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</si>
  <si>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</si>
  <si>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</si>
  <si>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</si>
  <si>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</si>
  <si>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</si>
  <si>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</si>
  <si>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</si>
  <si>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</si>
  <si>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גיבוי אחז ב ל.ס</t>
  </si>
  <si>
    <t xml:space="preserve"> בריבית משתנה1  12535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</si>
  <si>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</si>
  <si>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</si>
  <si>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</si>
  <si>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</si>
  <si>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</si>
  <si>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</si>
  <si>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</si>
  <si>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</si>
  <si>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</si>
  <si>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</si>
  <si>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</si>
  <si>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</si>
  <si>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</si>
  <si>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</si>
  <si>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</si>
  <si>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</si>
  <si>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</si>
  <si>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</si>
  <si>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</si>
  <si>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18 12/2021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</si>
  <si>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</si>
  <si>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</si>
  <si>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</si>
  <si>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</si>
  <si>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</si>
  <si>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</si>
  <si>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</si>
  <si>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</si>
  <si>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</si>
  <si>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</si>
  <si>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</si>
  <si>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</si>
  <si>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</si>
  <si>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</si>
  <si>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</si>
  <si>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</si>
  <si>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</si>
  <si>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</si>
  <si>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</si>
  <si>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</si>
  <si>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</si>
  <si>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</si>
  <si>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</si>
  <si>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</si>
  <si>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</si>
  <si>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</si>
  <si>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</si>
  <si>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</si>
  <si>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</si>
  <si>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</si>
  <si>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</si>
  <si>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</si>
  <si>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</si>
  <si>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</si>
  <si>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</si>
  <si>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</si>
  <si>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</si>
  <si>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</si>
  <si>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</si>
  <si>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</si>
  <si>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</si>
  <si>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</si>
  <si>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</si>
  <si>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</si>
  <si>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</si>
  <si>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</si>
  <si>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</si>
  <si>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</si>
  <si>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</si>
  <si>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</si>
  <si>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</si>
  <si>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</si>
  <si>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</si>
  <si>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</si>
  <si>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114 04/2023</t>
  </si>
  <si>
    <t>הלוואה 115 04/2023</t>
  </si>
  <si>
    <t>הלוואה 116 04/2023</t>
  </si>
  <si>
    <t>הלוואה 117 04/2023</t>
  </si>
  <si>
    <t>הלוואה 118 05/2023</t>
  </si>
  <si>
    <t>הלוואה 119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</si>
  <si>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</si>
  <si>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</si>
  <si>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</si>
  <si>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</si>
  <si>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</si>
  <si>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</si>
  <si>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</si>
  <si>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</si>
  <si>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</si>
  <si>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</si>
  <si>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</si>
  <si>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</si>
  <si>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</si>
  <si>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</si>
  <si>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</si>
  <si>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</si>
  <si>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</si>
  <si>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</si>
  <si>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</si>
  <si>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</si>
  <si>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</si>
  <si>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</si>
  <si>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</si>
  <si>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</si>
  <si>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</si>
  <si>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</si>
  <si>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</si>
  <si>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</si>
  <si>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</si>
  <si>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</si>
  <si>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</si>
  <si>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</si>
  <si>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</si>
  <si>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</si>
  <si>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</si>
  <si>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</si>
  <si>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137 07/2023</t>
  </si>
  <si>
    <t>הלוואה 141 08/2023</t>
  </si>
  <si>
    <t>הלוואה 96 01/2023</t>
  </si>
  <si>
    <t>הלוואה 87 12/2022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</si>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</sst>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4" fontId="3" fillId="3" borderId="2" xfId="0" applyNumberFormat="1" applyFont="1" applyFill="1" applyBorder="1" applyAlignment="1">
      <alignment horizontal="center" vertical="top"/>
    </xf>
    <xf numFmtId="166" fontId="3" fillId="3" borderId="2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right" vertical="center"/>
    </xf>
    <xf numFmtId="170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3" fillId="0" borderId="2" xfId="1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0" fillId="0" borderId="8" xfId="0" applyBorder="1" applyAlignment="1">
      <alignment horizontal="right" vertical="center"/>
    </xf>
    <xf numFmtId="10" fontId="3" fillId="0" borderId="6" xfId="1" applyNumberFormat="1" applyFont="1" applyBorder="1" applyAlignment="1">
      <alignment horizontal="center" vertical="center"/>
    </xf>
    <xf numFmtId="169" fontId="1" fillId="0" borderId="11" xfId="0" applyNumberFormat="1" applyFont="1" applyBorder="1" applyAlignment="1">
      <alignment horizontal="center" vertical="top"/>
    </xf>
    <xf numFmtId="164" fontId="1" fillId="0" borderId="11" xfId="0" applyNumberFormat="1" applyFont="1" applyBorder="1" applyAlignment="1">
      <alignment horizontal="center" vertical="top"/>
    </xf>
    <xf numFmtId="0" fontId="1" fillId="0" borderId="8" xfId="0" applyFont="1" applyBorder="1" applyAlignment="1">
      <alignment horizontal="right" vertical="center" readingOrder="2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66" fontId="3" fillId="3" borderId="6" xfId="0" applyNumberFormat="1" applyFont="1" applyFill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2">
    <cellStyle name="Normal" xfId="0" builtinId="0"/>
    <cellStyle name="Percent" xfId="1" builtinId="5"/>
  </cellStyles>
  <dxfs count="3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704850</xdr:colOff>
      <xdr:row>1</xdr:row>
      <xdr:rowOff>123825</xdr:rowOff>
    </xdr:from>
    <xdr:to>
      <xdr:col>3</xdr:col>
      <xdr:colOff>1038225</xdr:colOff>
      <xdr:row>3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DBC0CD3-FB77-4D0D-AF98-561DD4F46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971900" y="2857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7A96D7-84D3-48D1-A428-B89AB8640F33}" name="TitleRegion1.b7.d65.2" displayName="TitleRegion1.b7.d65.2" ref="B7:D65" totalsRowShown="0" headerRowBorderDxfId="338" tableBorderDxfId="339">
  <autoFilter ref="B7:D65" xr:uid="{ED033670-F861-49CF-B56F-11E5A72220C2}">
    <filterColumn colId="0" hiddenButton="1"/>
    <filterColumn colId="1" hiddenButton="1"/>
    <filterColumn colId="2" hiddenButton="1"/>
  </autoFilter>
  <tableColumns count="3">
    <tableColumn id="1" xr3:uid="{0BE59F2F-D6E8-4AA9-9FC0-4626115EDF55}" name="פירוט נכסים:" dataDxfId="337"/>
    <tableColumn id="2" xr3:uid="{FF0EB79F-7341-4543-BE20-EE5DA3EC6772}" name="שווי הוגן" dataDxfId="336"/>
    <tableColumn id="3" xr3:uid="{CE9C4073-5BD2-4FBF-AC76-E7DF251EB2A6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81D698F-A733-4DC1-BF64-4920EA0B666F}" name="TitleRegion1.b6.q35.1" displayName="TitleRegion1.b6.q35.1" ref="B6:Q35" totalsRowShown="0" headerRowBorderDxfId="197" tableBorderDxfId="198">
  <autoFilter ref="B6:Q35" xr:uid="{01B3BBCC-D517-4D1C-BF22-35B4FD43DC8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97F0504A-23E7-4B09-A213-3388D3BFAEE2}" name="1.ב  ניירות ערך סחירים:  " dataDxfId="196"/>
    <tableColumn id="2" xr3:uid="{0F473872-F0BF-4CAF-AA52-0B8D8B5106A5}" name="ריק במקור" dataDxfId="195"/>
    <tableColumn id="3" xr3:uid="{2C11C9DD-C5CD-459D-BCC5-0069369287E5}" name="ריק במקור2" dataDxfId="194"/>
    <tableColumn id="4" xr3:uid="{8B8A6CCC-9347-4799-85FA-FDA9B37A1D1C}" name="ריק במקור3" dataDxfId="193"/>
    <tableColumn id="5" xr3:uid="{48A284D5-B071-4828-90B0-005DD7E6DA20}" name="ריק במקור4" dataDxfId="192"/>
    <tableColumn id="6" xr3:uid="{504A27E7-1B75-4895-ABEC-F8ECAC698B70}" name="ריק במקור5" dataDxfId="191"/>
    <tableColumn id="7" xr3:uid="{94A55ACE-94B8-4F77-A6E1-5A9AC730DBA7}" name="ריק במקור6" dataDxfId="190"/>
    <tableColumn id="8" xr3:uid="{581F6098-DBEA-4A56-B1B3-CAA19D6D2170}" name="ריק במקור7" dataDxfId="189"/>
    <tableColumn id="9" xr3:uid="{F9ABFEC4-2ED5-49EA-A10E-D208052815AB}" name="ריק במקור8" dataDxfId="188"/>
    <tableColumn id="10" xr3:uid="{D693B49D-8134-4F5F-9F5F-2EED2D968FA8}" name="ריק במקור9" dataDxfId="187"/>
    <tableColumn id="11" xr3:uid="{17318CC3-CD2F-4D1E-82BA-0ACF3127E59F}" name="ריק במקור10" dataDxfId="186"/>
    <tableColumn id="12" xr3:uid="{572068D4-E84E-4D1A-BE18-82F1BEFDCBB6}" name="ריק במקור11" dataDxfId="185"/>
    <tableColumn id="13" xr3:uid="{DFE25816-5AE0-4582-955D-5C39C9AB5582}" name="ריק במקור12" dataDxfId="184"/>
    <tableColumn id="14" xr3:uid="{9C8F117C-9DC7-49FE-AC57-0AB2E813D738}" name="ריק במקור13" dataDxfId="183"/>
    <tableColumn id="15" xr3:uid="{46B3D9F1-A5D6-467D-816D-5909FD7EC15C}" name="ריק במקור14" dataDxfId="182"/>
    <tableColumn id="16" xr3:uid="{AA03336A-9D90-474E-9819-20D8E18098D4}" name="ריק במקור15" dataDxfId="181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F0D404F-C4B5-4FF9-90EE-BE762A0E5A1B}" name="TitleRegion1.b6.s21.1" displayName="TitleRegion1.b6.s21.1" ref="B6:S21" totalsRowShown="0" headerRowBorderDxfId="179" tableBorderDxfId="180">
  <autoFilter ref="B6:S21" xr:uid="{DC148E63-1462-437C-961E-3781256AC2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24589CDD-C983-4262-835B-58066DABBBF2}" name="1.ג  ניירות ערך לא סחירים:" dataDxfId="178"/>
    <tableColumn id="2" xr3:uid="{18002D03-5B1D-4D4B-9FA3-A8C96E6F7FED}" name="ריק במקור" dataDxfId="177"/>
    <tableColumn id="3" xr3:uid="{868FB05A-9792-4B28-8790-5144151746B8}" name="ריק במקור2" dataDxfId="176"/>
    <tableColumn id="4" xr3:uid="{F9E215B5-44B8-4C95-9A5A-16A2D03D5430}" name="ריק במקור3" dataDxfId="175"/>
    <tableColumn id="5" xr3:uid="{CBE8FE4A-5DB9-4709-B507-3E4C655FC3BD}" name="ריק במקור4" dataDxfId="174"/>
    <tableColumn id="6" xr3:uid="{C6191B8D-1D76-45B1-BF9D-23C7F9EEC25E}" name="ריק במקור5" dataDxfId="173"/>
    <tableColumn id="7" xr3:uid="{6687141D-5495-43B2-9843-9C76BE8B520F}" name="ריק במקור6" dataDxfId="172"/>
    <tableColumn id="8" xr3:uid="{EACF482F-9311-4EB6-8490-56F017880DF0}" name="ריק במקור7" dataDxfId="171"/>
    <tableColumn id="9" xr3:uid="{AD860406-1F32-4D3F-B87A-EADEE0E0CC75}" name="ריק במקור8" dataDxfId="170"/>
    <tableColumn id="10" xr3:uid="{7B634C87-6E6C-42CA-8B1F-34D0ED9B73DB}" name="ריק במקור9" dataDxfId="169"/>
    <tableColumn id="11" xr3:uid="{6255F0DF-0FA1-4D7A-9E55-3B4EEF5F436A}" name="ריק במקור10" dataDxfId="168"/>
    <tableColumn id="12" xr3:uid="{E4F3FCAC-853A-43ED-9DB9-AE001E27F722}" name="ריק במקור11" dataDxfId="167"/>
    <tableColumn id="13" xr3:uid="{8F2BBAF0-9DAE-40E6-AF63-4BE9A719E805}" name="ריק במקור12" dataDxfId="166"/>
    <tableColumn id="14" xr3:uid="{93FDF184-14C9-4800-AAF1-96B190DC1139}" name="ריק במקור13" dataDxfId="165"/>
    <tableColumn id="15" xr3:uid="{60E5D3FC-DBF0-4E88-B70B-BCC9D8CE79C9}" name="ריק במקור14" dataDxfId="164"/>
    <tableColumn id="16" xr3:uid="{916FDDF7-D9AA-4280-BF50-288B33A20A7B}" name="ריק במקור15" dataDxfId="163"/>
    <tableColumn id="17" xr3:uid="{021A498E-EEEE-41BC-A0B8-C078640358B9}" name="ריק במקור16" dataDxfId="162"/>
    <tableColumn id="18" xr3:uid="{E9A0D4E8-38F6-4297-8C66-E1B097E5E167}" name="ריק במקור17" dataDxfId="161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B2A020E-6CA8-4E1E-BB8B-CABE7FB43C7C}" name="TitleRegion1.b6.s40.1" displayName="TitleRegion1.b6.s40.1" ref="B6:S40" totalsRowShown="0" headerRowBorderDxfId="159" tableBorderDxfId="160">
  <autoFilter ref="B6:S40" xr:uid="{1DB3EE9B-744E-44CF-AF98-5118303A66C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1B508B3E-C64D-43A4-B589-B4CA914F4375}" name="1.ג  ניירות ערך לא סחירים:" dataDxfId="158"/>
    <tableColumn id="2" xr3:uid="{1E511E0A-F60A-4101-9781-84C41FF57D42}" name="ריק במקור" dataDxfId="157"/>
    <tableColumn id="3" xr3:uid="{4C254891-0AFD-4B95-AE5A-FE2D6F6D9AFE}" name="ריק במקור2" dataDxfId="156"/>
    <tableColumn id="4" xr3:uid="{7B561477-C92B-4C88-AF61-5FCA0FEFDB8B}" name="ריק במקור3" dataDxfId="155"/>
    <tableColumn id="5" xr3:uid="{955A8E74-0A08-408B-8132-634F861A8173}" name="ריק במקור4" dataDxfId="154"/>
    <tableColumn id="6" xr3:uid="{CBD5B6A1-CFD5-4B45-A84C-67A593868065}" name="ריק במקור5" dataDxfId="153"/>
    <tableColumn id="7" xr3:uid="{D373CCE3-7606-409A-9156-D84D5EBDD629}" name="ריק במקור6" dataDxfId="152"/>
    <tableColumn id="8" xr3:uid="{B8CE8F45-9747-4F09-B3D7-4E2DEFA2676A}" name="ריק במקור7" dataDxfId="151"/>
    <tableColumn id="9" xr3:uid="{FB8B94C4-FFAB-44BD-B83F-D277952897D3}" name="ריק במקור8" dataDxfId="150"/>
    <tableColumn id="10" xr3:uid="{A7FA1054-3679-47AA-834F-3C8DF52ED9F1}" name="ריק במקור9" dataDxfId="149"/>
    <tableColumn id="11" xr3:uid="{CA71BF35-3B38-4E00-99A7-A1CAE1F811FE}" name="ריק במקור10" dataDxfId="148"/>
    <tableColumn id="12" xr3:uid="{E971B3B3-18BF-4146-98EA-6DFAE1BDB695}" name="ריק במקור11" dataDxfId="147"/>
    <tableColumn id="13" xr3:uid="{F5E9BE1C-DD98-4D00-8D41-6520E99BE63F}" name="ריק במקור12" dataDxfId="146"/>
    <tableColumn id="14" xr3:uid="{D51A6DB2-D0D7-487F-8E28-50334109F188}" name="ריק במקור13" dataDxfId="145"/>
    <tableColumn id="15" xr3:uid="{89140131-D4A1-46F3-AD9E-AA5FB3A1692A}" name="ריק במקור14" dataDxfId="144"/>
    <tableColumn id="16" xr3:uid="{3330C633-E6D8-484F-B07B-105432040FE0}" name="ריק במקור15" dataDxfId="143"/>
    <tableColumn id="17" xr3:uid="{E1ED7B4C-B6D3-4480-8AC3-3EA5CE5CF91E}" name="ריק במקור16" dataDxfId="142"/>
    <tableColumn id="18" xr3:uid="{7B99089F-42AC-483D-AAB1-243150F8C8EE}" name="ריק במקור17" dataDxfId="141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8761400-C211-4091-8AEF-8C5D45323D20}" name="TitleRegion1.b6.m63.1" displayName="TitleRegion1.b6.m63.1" ref="B6:M63" totalsRowShown="0" dataDxfId="126" headerRowBorderDxfId="139" tableBorderDxfId="140">
  <autoFilter ref="B6:M63" xr:uid="{B85DB204-386E-4B9C-8416-1DA1780A847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5236B935-8A68-40A6-85EF-74F583F081BB}" name="1.ג  ניירות ערך לא סחירים:" dataDxfId="138"/>
    <tableColumn id="2" xr3:uid="{C8B49EBC-FEAB-4303-B806-BB5BE681A4D9}" name="ריק במקור" dataDxfId="137"/>
    <tableColumn id="3" xr3:uid="{BCFBE6F4-1F57-4D24-853C-850594A350DB}" name="ריק במקור2" dataDxfId="136"/>
    <tableColumn id="4" xr3:uid="{BD3F89C5-3572-4E3D-8817-C24F26DED157}" name="ריק במקור3" dataDxfId="135"/>
    <tableColumn id="5" xr3:uid="{70C32E27-09F3-4A66-AFD9-9D6B4AD3072F}" name="ריק במקור4" dataDxfId="134"/>
    <tableColumn id="6" xr3:uid="{63FC464B-8223-4933-8A75-4DD06109291D}" name="ריק במקור5" dataDxfId="133"/>
    <tableColumn id="7" xr3:uid="{FDB04974-62ED-49F6-A356-6A4FDBD2783C}" name="ריק במקור6" dataDxfId="132"/>
    <tableColumn id="8" xr3:uid="{84C9F07C-B93B-4294-97C2-2322A1F858DD}" name="ריק במקור7" dataDxfId="131"/>
    <tableColumn id="9" xr3:uid="{8F4A138A-E4D7-4611-BC1D-02DC529561B0}" name="ריק במקור8" dataDxfId="130"/>
    <tableColumn id="10" xr3:uid="{AC489639-B65F-4544-B965-FFEC59397DB4}" name="ריק במקור9" dataDxfId="129"/>
    <tableColumn id="11" xr3:uid="{B5108061-24C8-4049-B4DD-279F97A09D27}" name="ריק במקור10" dataDxfId="128"/>
    <tableColumn id="12" xr3:uid="{8B5C0B75-F1A9-47F5-B0D9-3DAA7D759453}" name="ריק במקור11" dataDxfId="127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5476910-A7E6-4536-8368-E9BD94AC98B4}" name="TitleRegion1.b6.k108.1" displayName="TitleRegion1.b6.k108.1" ref="B6:K108" totalsRowShown="0" dataDxfId="113" headerRowBorderDxfId="124" tableBorderDxfId="125">
  <autoFilter ref="B6:K108" xr:uid="{FC42EB3D-5932-4B59-AF7B-703CEF543D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997625F-E24B-49D6-89A7-1A405F28A6DC}" name="1.ג  ניירות ערך לא סחירים:" dataDxfId="123"/>
    <tableColumn id="2" xr3:uid="{9D53340A-99D4-45F7-8EB9-D11F06144344}" name="ריק במקור" dataDxfId="122"/>
    <tableColumn id="3" xr3:uid="{0345A553-2414-4FCA-B532-E62E5E901A66}" name="ריק במקור2" dataDxfId="121"/>
    <tableColumn id="4" xr3:uid="{A96368FB-F571-4180-BF7F-ACA42AE08012}" name="ריק במקור3" dataDxfId="120"/>
    <tableColumn id="5" xr3:uid="{9CE8DEBF-C657-439A-9F8F-6AD640616BD3}" name="ריק במקור4" dataDxfId="119"/>
    <tableColumn id="6" xr3:uid="{D2821235-56CE-4C03-853F-8F6B004D19C7}" name="ריק במקור5" dataDxfId="118"/>
    <tableColumn id="7" xr3:uid="{BDBC5388-B80F-451E-98B3-F8752614DC3C}" name="ריק במקור6" dataDxfId="117"/>
    <tableColumn id="8" xr3:uid="{4BB7EC65-522F-44F6-890A-5F4A1D96FCCA}" name="ריק במקור7" dataDxfId="116"/>
    <tableColumn id="9" xr3:uid="{B279374D-BD65-4F39-9657-337F0BAA03EE}" name="ריק במקור8" dataDxfId="115"/>
    <tableColumn id="10" xr3:uid="{C944F03C-F970-4244-BB27-B34614E5703B}" name="ריק במקור9" dataDxfId="114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F1A5C0B-9B95-4CB5-84F5-62909876ACC1}" name="TitleRegion1.b6.l34.1" displayName="TitleRegion1.b6.l34.1" ref="B6:L34" totalsRowShown="0" dataDxfId="99" headerRowBorderDxfId="111" tableBorderDxfId="112">
  <autoFilter ref="B6:L34" xr:uid="{9E73E6FF-DA66-459C-B7BA-6B498C2C19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2E74E01-57BC-4458-B5C3-633B49C67BFD}" name="1.ג  ניירות ערך לא סחירים:  " dataDxfId="110"/>
    <tableColumn id="2" xr3:uid="{C244CAA6-FE60-401F-A9EA-413958BB6685}" name="ריק במקור" dataDxfId="109"/>
    <tableColumn id="3" xr3:uid="{42E05737-EFF3-4767-98DE-0EFBC6783CEF}" name="ריק במקור2" dataDxfId="108"/>
    <tableColumn id="4" xr3:uid="{B3729A1F-2934-4967-9799-E5C846116539}" name="ריק במקור3" dataDxfId="107"/>
    <tableColumn id="5" xr3:uid="{D4B70581-0DC0-4A31-8B63-5077569C6F09}" name="ריק במקור4" dataDxfId="106"/>
    <tableColumn id="6" xr3:uid="{030E830B-A396-43A8-AA9A-953B0C7AC15A}" name="ריק במקור5" dataDxfId="105"/>
    <tableColumn id="7" xr3:uid="{BF080400-1648-41DD-8BC4-967C75BCC6CC}" name="ריק במקור6" dataDxfId="104"/>
    <tableColumn id="8" xr3:uid="{A41CA99A-F521-474D-89BD-793736F10274}" name="ריק במקור7" dataDxfId="103"/>
    <tableColumn id="9" xr3:uid="{EECF11A5-5005-43D5-9C17-246C87A3D337}" name="ריק במקור8" dataDxfId="102"/>
    <tableColumn id="10" xr3:uid="{62E4BB7E-1903-485A-B9C6-C3A9617D6542}" name="ריק במקור9" dataDxfId="101"/>
    <tableColumn id="11" xr3:uid="{0BA946E9-B15E-492E-9FC5-D2A988B0E4A2}" name="ריק במקור10" dataDxfId="100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F5751D9-912D-4BD5-AED2-067A86C68919}" name="TitleRegion1.b6.l23.1" displayName="TitleRegion1.b6.l23.1" ref="B6:L23" totalsRowShown="0" headerRowBorderDxfId="97" tableBorderDxfId="98">
  <autoFilter ref="B6:L23" xr:uid="{DAE9FFEE-9B13-4975-9603-8E01B1CBE5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066E1CC-5964-4172-A5EF-AC840640C857}" name="1.ג  ניירות ערך לא סחירים:" dataDxfId="96"/>
    <tableColumn id="2" xr3:uid="{0D9BEAA2-53A6-4D0D-815A-4CC4220337F0}" name="ריק במקור" dataDxfId="95"/>
    <tableColumn id="3" xr3:uid="{EFC94530-769B-4151-94A9-ED5508E79CF4}" name="ריק במקור2" dataDxfId="94"/>
    <tableColumn id="4" xr3:uid="{B9DB1514-019E-4D72-B5CB-416D938A5C79}" name="ריק במקור3" dataDxfId="93"/>
    <tableColumn id="5" xr3:uid="{26DA25AF-DE15-4443-B6B9-7DDBA0C4F76B}" name="ריק במקור4" dataDxfId="92"/>
    <tableColumn id="6" xr3:uid="{9DAB090E-5A2C-437F-ADC4-3705B95B9281}" name="ריק במקור5" dataDxfId="91"/>
    <tableColumn id="7" xr3:uid="{39AD36F6-F860-4F91-A16E-19FD1D9C5525}" name="ריק במקור6" dataDxfId="90"/>
    <tableColumn id="8" xr3:uid="{50E93C07-8A49-4295-9350-C98213032CC7}" name="ריק במקור7" dataDxfId="89"/>
    <tableColumn id="9" xr3:uid="{583974C6-B00E-4162-8CC1-95C6C7BC15CC}" name="ריק במקור8" dataDxfId="88"/>
    <tableColumn id="10" xr3:uid="{640C5A75-0044-422A-BD10-CA176C7E475F}" name="ריק במקור9" dataDxfId="87"/>
    <tableColumn id="11" xr3:uid="{5BC93A52-FCF8-4D9E-90C1-12F16256D420}" name="ריק במקור10" dataDxfId="86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D4ACF28-5D7C-4563-BC30-E277C0304818}" name="TitleRegion1.b6.k63.1" displayName="TitleRegion1.b6.k63.1" ref="B6:K63" totalsRowShown="0" headerRowBorderDxfId="84" tableBorderDxfId="85">
  <autoFilter ref="B6:K63" xr:uid="{67261150-1324-4997-990E-F8853350A2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FB562AE-6531-45E7-B911-8F3F54F796A9}" name="1.ג  ניירות ערך לא סחירים:" dataDxfId="83"/>
    <tableColumn id="2" xr3:uid="{60D8BCDB-D5EE-4CC0-891C-5AE4D353FC01}" name="ריק במקור" dataDxfId="82"/>
    <tableColumn id="3" xr3:uid="{DCCAC18B-944F-4D7C-814D-FD1169BE2C02}" name="ריק במקור2" dataDxfId="81"/>
    <tableColumn id="4" xr3:uid="{DBC333F5-BC6D-4562-ACB0-D4C8825A8CAD}" name="ריק במקור3" dataDxfId="80"/>
    <tableColumn id="5" xr3:uid="{8804AF22-D821-4287-901A-CFCA7791BC34}" name="ריק במקור4" dataDxfId="79"/>
    <tableColumn id="6" xr3:uid="{A0D40396-79B8-472E-B765-83B9263CFCE4}" name="ריק במקור5" dataDxfId="78"/>
    <tableColumn id="7" xr3:uid="{02585B2E-A3A4-4DCF-883A-4F804FCB3AE6}" name="ריק במקור6" dataDxfId="77"/>
    <tableColumn id="8" xr3:uid="{C5D064CD-BECC-4200-A218-3E497BA4B66D}" name="ריק במקור7" dataDxfId="76"/>
    <tableColumn id="9" xr3:uid="{00323C04-7E65-4633-80AF-064B64880D18}" name="ריק במקור8" dataDxfId="75"/>
    <tableColumn id="10" xr3:uid="{D1B28C2F-41C0-4F56-BF68-4FD0C6E7F9DA}" name="ריק במקור9" dataDxfId="74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3E8FDF6B-AF9D-4D40-8AA3-5FF072B3BB35}" name="TitleRegion1.b6.q32.1" displayName="TitleRegion1.b6.q32.1" ref="B6:Q32" totalsRowShown="0" headerRowBorderDxfId="72" tableBorderDxfId="73">
  <autoFilter ref="B6:Q32" xr:uid="{565F74F4-8A5C-46CA-B706-4AA2B685280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CE71A09E-19E6-4EB0-902C-40466F1D783D}" name="  1.ג  ניירות ערך לא סחירים:" dataDxfId="71"/>
    <tableColumn id="2" xr3:uid="{EDFE0D34-72D9-4E12-AE32-552A1A1D593D}" name="ריק במקור" dataDxfId="70"/>
    <tableColumn id="3" xr3:uid="{10A7A1F9-E79A-4605-89C5-3BDD4B8E4437}" name="ריק במקור2" dataDxfId="69"/>
    <tableColumn id="4" xr3:uid="{F9E3EAA7-816B-4E30-8EBD-84B5BC01BF37}" name="ריק במקור3" dataDxfId="68"/>
    <tableColumn id="5" xr3:uid="{E12F0F7B-5526-42AD-9D1A-1C9ED97CFE51}" name="ריק במקור4" dataDxfId="67"/>
    <tableColumn id="6" xr3:uid="{6FA78122-56CD-45A9-ADFB-7D554A1B11EF}" name="ריק במקור5" dataDxfId="66"/>
    <tableColumn id="7" xr3:uid="{EEDDB43C-09BD-423D-AD7E-8B50971CF1CD}" name="ריק במקור6" dataDxfId="65"/>
    <tableColumn id="8" xr3:uid="{CD8CD3E1-71D7-49F1-A4F2-A7E0B8FCF388}" name="ריק במקור7" dataDxfId="64"/>
    <tableColumn id="9" xr3:uid="{C9BA15F6-D1C1-45DD-91E7-8936DCC19143}" name="ריק במקור8" dataDxfId="63"/>
    <tableColumn id="10" xr3:uid="{F8D62F73-FE4B-4143-93AA-3E29B8DCB69D}" name="ריק במקור9" dataDxfId="62"/>
    <tableColumn id="11" xr3:uid="{B3A540C4-E0F6-4408-AA1C-BC77B9B19423}" name="ריק במקור10" dataDxfId="61"/>
    <tableColumn id="12" xr3:uid="{DB11AA64-FBF4-49C3-BCFE-2F4720B08371}" name="ריק במקור11" dataDxfId="60"/>
    <tableColumn id="13" xr3:uid="{81836824-F806-4DF5-BA61-146655F0C394}" name="ריק במקור12" dataDxfId="59"/>
    <tableColumn id="14" xr3:uid="{25157094-241B-456B-BAEE-3B4032C98315}" name="ריק במקור13" dataDxfId="58"/>
    <tableColumn id="15" xr3:uid="{C412C437-D432-4C3F-9F27-A2A29E4A891F}" name="ריק במקור14" dataDxfId="57"/>
    <tableColumn id="16" xr3:uid="{C97FCD45-E395-4D15-9F40-A04BDB029D63}" name="ריק במקור15" dataDxfId="56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E851F37-3F19-4F7C-AAE0-11511D00C22F}" name="TitleRegion1.b6.r143.1" displayName="TitleRegion1.b6.r143.1" ref="B6:R143" totalsRowShown="0" dataDxfId="36" headerRowBorderDxfId="54" tableBorderDxfId="55">
  <autoFilter ref="B6:R143" xr:uid="{3C08A708-0A87-45B9-B7A4-F635724345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E9EEC04-1E50-4C15-814E-F12321DC1BD0}" name="1.ד  הלוואות    " dataDxfId="53"/>
    <tableColumn id="2" xr3:uid="{38237BD3-2616-457E-AD55-FDDA063EE0E5}" name="ריק במקור" dataDxfId="52"/>
    <tableColumn id="3" xr3:uid="{26E9B449-E3A6-47B3-9C82-B25ACCDE7266}" name="ריק במקור2" dataDxfId="51"/>
    <tableColumn id="4" xr3:uid="{62014AB3-908B-48AD-9322-C54FDD6ED0C6}" name="ריק במקור3" dataDxfId="50"/>
    <tableColumn id="5" xr3:uid="{68517FE6-DD18-4841-9866-C4188AEAA1BC}" name="ריק במקור4" dataDxfId="49"/>
    <tableColumn id="6" xr3:uid="{701B4F19-140B-446F-BB15-7DCC64087728}" name="ריק במקור5" dataDxfId="48"/>
    <tableColumn id="7" xr3:uid="{6C36CD17-FA09-4538-825B-854CF03965EB}" name="ריק במקור6" dataDxfId="47"/>
    <tableColumn id="8" xr3:uid="{0101D9EA-9CA8-4A16-A281-689AA4F3B4A4}" name="ריק במקור7" dataDxfId="46"/>
    <tableColumn id="9" xr3:uid="{A7DDFF12-E85E-4043-998E-65C837DC30A1}" name="ריק במקור8" dataDxfId="45"/>
    <tableColumn id="10" xr3:uid="{53569E78-A148-4287-B6E7-79D46C21AE26}" name="ריק במקור9" dataDxfId="44"/>
    <tableColumn id="11" xr3:uid="{9ABF3A68-742F-4594-9B3B-321E7DF1A7D1}" name="ריק במקור10" dataDxfId="43"/>
    <tableColumn id="12" xr3:uid="{CE892261-028D-45C5-BE40-35ECEC2D7885}" name="ריק במקור11" dataDxfId="42"/>
    <tableColumn id="13" xr3:uid="{386EF7CB-7B32-4BAC-A7CB-DB80FE37EBB5}" name="ריק במקור12" dataDxfId="41"/>
    <tableColumn id="14" xr3:uid="{8BF2BADB-06F1-41F8-8328-8A8B5C49ABCB}" name="ריק במקור13" dataDxfId="40"/>
    <tableColumn id="15" xr3:uid="{D72F42FF-91CA-4D41-BE25-282803AA8507}" name="ריק במקור14" dataDxfId="39"/>
    <tableColumn id="16" xr3:uid="{035839DB-A624-4F51-9A2B-D559E531FFA4}" name="ריק במקור15" dataDxfId="38"/>
    <tableColumn id="17" xr3:uid="{4C40C24C-024B-43A4-BAF6-C68B974C2AF3}" name="ריק במקור16" dataDxfId="37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EB3F61-E114-4452-84C1-2E01456D112B}" name="TitleRegion1.b6.l37.1" displayName="TitleRegion1.b6.l37.1" ref="B6:L37" totalsRowShown="0" headerRowBorderDxfId="334" tableBorderDxfId="335">
  <autoFilter ref="B6:L37" xr:uid="{F3AC6E74-C255-4A51-8EE8-8C5101880D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0022966-0344-4DAD-B6BF-A1C89BAD74F3}" name="1.א  מזומנים ושווי מזומנים  " dataDxfId="333"/>
    <tableColumn id="2" xr3:uid="{0944D9F7-6566-45A6-95E1-2CE5828D05C2}" name="ריק במקור" dataDxfId="332"/>
    <tableColumn id="3" xr3:uid="{A1156384-EF9D-498C-B5E4-DCB675F1F6C6}" name="ריק במקור2" dataDxfId="331"/>
    <tableColumn id="4" xr3:uid="{CFD05DA8-59AE-4A67-B0B7-D20E59ABB6A1}" name="ריק במקור3" dataDxfId="330"/>
    <tableColumn id="5" xr3:uid="{C2F859EA-78B2-4C8F-B53E-7BBC57EBFEF9}" name="ריק במקור4" dataDxfId="329"/>
    <tableColumn id="6" xr3:uid="{350052A6-5BC9-4E45-BB07-C8BB397CA3F7}" name="ריק במקור5" dataDxfId="328"/>
    <tableColumn id="7" xr3:uid="{ADAFAA62-9431-4191-9B89-CDA88038B59F}" name="ריק במקור6" dataDxfId="327"/>
    <tableColumn id="8" xr3:uid="{2C43574C-DD64-44A1-ABEF-F1FB3D2C015B}" name="ריק במקור7" dataDxfId="326"/>
    <tableColumn id="9" xr3:uid="{8C987115-A8B6-4A49-8DDE-6AE76853F2F9}" name="ריק במקור8" dataDxfId="325"/>
    <tableColumn id="10" xr3:uid="{4517A3C7-EBF7-4D8B-8F25-89201C1B0947}" name="ריק במקור9" dataDxfId="324"/>
    <tableColumn id="11" xr3:uid="{9A326CFC-3217-4B5A-881B-1EF83A45A7AB}" name="ריק במקור10" dataDxfId="323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DBFAFE5-B792-4BCF-ACED-9785D47B70DC}" name="TitleRegion1.b6.o22.1" displayName="TitleRegion1.b6.o22.1_1" ref="B6:O22" totalsRowShown="0" headerRowBorderDxfId="34" tableBorderDxfId="35">
  <autoFilter ref="B6:O22" xr:uid="{05311023-A5CD-4E9F-B988-E79D673187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81F94E0A-2FB5-4C41-822B-AFFF142C2A06}" name="1.ה  פקדונות מעל 3 חודשים" dataDxfId="33"/>
    <tableColumn id="2" xr3:uid="{844326D0-3011-4850-B994-1D006E9DC36E}" name="ריק במקור" dataDxfId="32"/>
    <tableColumn id="3" xr3:uid="{DAA3E184-CE82-402B-B306-7FBF3916A18F}" name="ריק במקור2" dataDxfId="31"/>
    <tableColumn id="4" xr3:uid="{DDEB998E-44F7-48AE-94CC-CD846DBEB28E}" name="ריק במקור3" dataDxfId="30"/>
    <tableColumn id="5" xr3:uid="{EC53CE92-253F-426F-A57B-615A45A65EA4}" name="ריק במקור4" dataDxfId="29"/>
    <tableColumn id="6" xr3:uid="{DB876A50-1D5B-4935-BF18-68BFA154E6C3}" name="ריק במקור5" dataDxfId="28"/>
    <tableColumn id="7" xr3:uid="{14A54920-7AEA-4630-88B4-2A358E9AACF7}" name="ריק במקור6" dataDxfId="27"/>
    <tableColumn id="8" xr3:uid="{9DE6C1F8-7735-48BC-A6A7-61471ECBEF9C}" name="ריק במקור7" dataDxfId="26"/>
    <tableColumn id="9" xr3:uid="{CC89A244-F01A-4BBE-8A27-6A03E2C1A957}" name="ריק במקור8" dataDxfId="25"/>
    <tableColumn id="10" xr3:uid="{15D86D3F-F008-4178-80F6-BDDCB0C62C05}" name="ריק במקור9" dataDxfId="24"/>
    <tableColumn id="11" xr3:uid="{939ABF71-4F54-4E07-829E-A0B075C8CD2D}" name="ריק במקור10" dataDxfId="23"/>
    <tableColumn id="12" xr3:uid="{3C429DB4-A545-47C0-A741-4CFEDDAD8DD9}" name="ריק במקור11" dataDxfId="22"/>
    <tableColumn id="13" xr3:uid="{4FBD837F-0FB0-4F44-B7E6-4285835B2DE7}" name="ריק במקור12" dataDxfId="21"/>
    <tableColumn id="14" xr3:uid="{196147E6-EE79-4B61-A460-330F524F14FB}" name="ריק במקור13" dataDxfId="20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FADCF21-06F2-4834-8022-DDC297D0F345}" name="TitleRegion1.b6.j38.1" displayName="TitleRegion1.b6.j38.1" ref="B6:J38" totalsRowShown="0" dataDxfId="8" headerRowBorderDxfId="18" tableBorderDxfId="19">
  <autoFilter ref="B6:J38" xr:uid="{D6763AB5-0398-4A09-9811-19FDC28323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8990082-A42D-412D-8A0C-B2CF989FDFA1}" name="1.ו  זכויות מקרקעין" dataDxfId="17"/>
    <tableColumn id="2" xr3:uid="{6D879119-7362-4577-A525-6131A6629022}" name="ריק במקור" dataDxfId="16"/>
    <tableColumn id="3" xr3:uid="{34EAD3A7-E7EF-4721-92BE-2012071CB542}" name="ריק במקור2" dataDxfId="15"/>
    <tableColumn id="4" xr3:uid="{18F6BB0D-8951-44F5-B252-2C6200D32209}" name="ריק במקור3" dataDxfId="14"/>
    <tableColumn id="5" xr3:uid="{B99F6940-324C-4387-A097-78C2438C8AB7}" name="ריק במקור4" dataDxfId="13"/>
    <tableColumn id="6" xr3:uid="{C074916A-3B69-494A-BC9C-3329B914215C}" name="ריק במקור5" dataDxfId="12"/>
    <tableColumn id="7" xr3:uid="{B32644AE-2947-4C00-9737-FF1360FC0A3A}" name="ריק במקור6" dataDxfId="11"/>
    <tableColumn id="8" xr3:uid="{4BF13173-212E-40B9-BE7D-3B9541970572}" name="ריק במקור7" dataDxfId="10"/>
    <tableColumn id="9" xr3:uid="{384E66CA-F85C-49C1-A911-4B68B4B0F480}" name="ריק במקור8" dataDxfId="9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75C5BC0-8510-41BD-A8E9-A41FF0CB33B7}" name="TitleRegion1.b6.k13.1" displayName="TitleRegion1.b6.k13.1" ref="B6:K13" totalsRowShown="0" headerRowBorderDxfId="6" tableBorderDxfId="7">
  <autoFilter ref="B6:K13" xr:uid="{A81BCC4F-6E09-4C95-844D-FE30C986D7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CD1C40B2-DC27-4206-8193-6307721C9E05}" name="1.ח.  השקעות אחרות"/>
    <tableColumn id="2" xr3:uid="{011A4110-138B-4EAA-8C15-63BDFC32AA99}" name="ריק במקור"/>
    <tableColumn id="3" xr3:uid="{432091E4-B54F-48FB-81D7-6719ECDB9934}" name="ריק במקור2"/>
    <tableColumn id="4" xr3:uid="{552C1470-7B7E-4D8D-A583-9D56E1616FC3}" name="ריק במקור3" dataDxfId="5"/>
    <tableColumn id="5" xr3:uid="{7F2C26B9-FB87-4BF4-81E5-718A7C5123AD}" name="ריק במקור4"/>
    <tableColumn id="6" xr3:uid="{77BD3B2F-DA13-48F1-85EC-270A3D7F7F7F}" name="ריק במקור5"/>
    <tableColumn id="7" xr3:uid="{D2BAB455-EAF9-41B0-8C87-41DFF3541451}" name="ריק במקור6"/>
    <tableColumn id="8" xr3:uid="{C53D4E92-6497-4C6B-9E89-E6DB34F30557}" name="ריק במקור7"/>
    <tableColumn id="9" xr3:uid="{33FB2A69-995C-4EC3-A5B4-4C5EC0ECC6BC}" name="ריק במקור8"/>
    <tableColumn id="10" xr3:uid="{CD289DD8-BE80-41BF-90DF-15ECC54ECB5E}" name="ריק במקור9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979CC95A-C679-4A80-80D7-7C7E3089F800}" name="TitleRegion1.b6.d92.1" displayName="TitleRegion1.b6.d92.1" ref="B6:D92" totalsRowShown="0" headerRowBorderDxfId="3" tableBorderDxfId="4">
  <autoFilter ref="B6:D92" xr:uid="{0197A2B9-7BFB-4040-8AFA-E695EA143960}">
    <filterColumn colId="0" hiddenButton="1"/>
    <filterColumn colId="1" hiddenButton="1"/>
    <filterColumn colId="2" hiddenButton="1"/>
  </autoFilter>
  <tableColumns count="3">
    <tableColumn id="1" xr3:uid="{CE930C3D-CAAC-4F1F-A455-EACDBEF06811}" name="1.ט  יתרות התחייבות להשקעה:" dataDxfId="2"/>
    <tableColumn id="2" xr3:uid="{5D51A70E-5153-42F3-9A3F-5CE18F4C0910}" name="ריק במקור" dataDxfId="1"/>
    <tableColumn id="3" xr3:uid="{BCA02261-807E-428B-9374-31F99AF3C9DB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50070BD-1D52-4A5D-80BF-416441764876}" name="TitleRegion1.b6.r51.1" displayName="TitleRegion1.b6.r51.1" ref="B6:R51" totalsRowShown="0" dataDxfId="303" headerRowBorderDxfId="321" tableBorderDxfId="322">
  <autoFilter ref="B6:R51" xr:uid="{4BB3AF70-0D33-4DEC-BBEA-8052D8D4DC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F9D98260-0BA5-4A3A-9631-6D21CEE8CB09}" name="1.ב  ניירות ערך סחירים:          " dataDxfId="320"/>
    <tableColumn id="2" xr3:uid="{8C9F10DA-725D-461C-A15C-AFC42CF69913}" name="ריק במקור" dataDxfId="319"/>
    <tableColumn id="3" xr3:uid="{6C7F6165-C728-4FA6-A56B-81F0CA61243F}" name="ריק במקור2" dataDxfId="318"/>
    <tableColumn id="4" xr3:uid="{F5A575E3-F65A-4223-B43F-ACBF1537C243}" name="ריק במקור3" dataDxfId="317"/>
    <tableColumn id="5" xr3:uid="{FCB67793-FDAD-4380-A282-E85910D4381A}" name="ריק במקור4" dataDxfId="316"/>
    <tableColumn id="6" xr3:uid="{75D9CE56-36F1-4185-90F3-5971149C6779}" name="ריק במקור5" dataDxfId="315"/>
    <tableColumn id="7" xr3:uid="{01ECD444-D7ED-4CB4-999F-F17BEE157F63}" name="ריק במקור6" dataDxfId="314"/>
    <tableColumn id="8" xr3:uid="{9120E133-B5E2-4137-A3C1-ADD80D00B21C}" name="ריק במקור7" dataDxfId="313"/>
    <tableColumn id="9" xr3:uid="{5E9B8493-04B9-4F28-A9CC-63F570758CE8}" name="ריק במקור8" dataDxfId="312"/>
    <tableColumn id="10" xr3:uid="{6C736A4B-142F-49AE-B0B1-A46E85667CA6}" name="ריק במקור9" dataDxfId="311"/>
    <tableColumn id="11" xr3:uid="{07A63F3E-C157-4E60-AF53-A0325FA1FD07}" name="ריק במקור10" dataDxfId="310"/>
    <tableColumn id="12" xr3:uid="{3C491D5D-384F-4A3B-9F72-F7E683E095A9}" name="ריק במקור11" dataDxfId="309"/>
    <tableColumn id="13" xr3:uid="{EDD7D68B-2A6D-474E-85A0-CA0F5D8421D4}" name="ריק במקור12" dataDxfId="308"/>
    <tableColumn id="14" xr3:uid="{0821BC1F-863A-4F50-B5C3-B87F903900AB}" name="ריק במקור13" dataDxfId="307"/>
    <tableColumn id="15" xr3:uid="{1D2EE5A8-AAFD-49F7-8FD2-E57BB5994243}" name="ריק במקור14" dataDxfId="306"/>
    <tableColumn id="16" xr3:uid="{5F460CD3-3832-4447-8DCF-E89779059389}" name="ריק במקור15" dataDxfId="305"/>
    <tableColumn id="17" xr3:uid="{41E30005-A8A3-4110-AD21-9DC15B63CA87}" name="ריק במקור16" dataDxfId="304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EC59C34-F7B8-4369-A64F-594EA8CDE4D8}" name="TitleRegion1.b6.t19.1" displayName="TitleRegion1.b6.t19.1" ref="B6:T19" totalsRowShown="0" headerRowBorderDxfId="301" tableBorderDxfId="302">
  <autoFilter ref="B6:T19" xr:uid="{20FBA8D4-B012-4BE8-8B5A-D6F2A5BEBFE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783EDBF4-8331-4E99-B96C-7E334BF21594}" name="1.ב  ניירות ערך סחירים:      " dataDxfId="300"/>
    <tableColumn id="2" xr3:uid="{A6D917F5-20B7-44E1-A8A7-3BF1EED22FCC}" name="ריק במקור" dataDxfId="299"/>
    <tableColumn id="3" xr3:uid="{3070ABC8-AA5A-418E-97CC-12607FB90651}" name="ריק במקור2" dataDxfId="298"/>
    <tableColumn id="4" xr3:uid="{8023457B-DE49-478F-93AF-2A0C9E9428B6}" name="ריק במקור3" dataDxfId="297"/>
    <tableColumn id="5" xr3:uid="{C1562997-3D17-451F-AB22-D5CDE777FE61}" name="ריק במקור4" dataDxfId="296"/>
    <tableColumn id="6" xr3:uid="{5341EBAD-3D8F-4829-ADFF-62311AEC4CC5}" name="ריק במקור5" dataDxfId="295"/>
    <tableColumn id="7" xr3:uid="{02AC0B64-AF5E-4E9A-90C9-795851B52039}" name="ריק במקור6" dataDxfId="294"/>
    <tableColumn id="8" xr3:uid="{5131003C-A7B2-483A-A141-CF57429F1630}" name="ריק במקור7" dataDxfId="293"/>
    <tableColumn id="9" xr3:uid="{32E6B4BA-7C1A-4A7B-AB7D-75D34BCF2168}" name="ריק במקור8" dataDxfId="292"/>
    <tableColumn id="10" xr3:uid="{ABD75D57-F1EA-4132-84CD-2364623FE3FE}" name="ריק במקור9" dataDxfId="291"/>
    <tableColumn id="11" xr3:uid="{5D8B7858-6514-4817-A8B4-CDD531D14463}" name="ריק במקור10" dataDxfId="290"/>
    <tableColumn id="12" xr3:uid="{B30BDCE2-3352-4933-98BD-7417FA9844D9}" name="ריק במקור11" dataDxfId="289"/>
    <tableColumn id="13" xr3:uid="{8B12DCAC-DDFB-4B7D-911F-971C74A3E04B}" name="ריק במקור12" dataDxfId="288"/>
    <tableColumn id="14" xr3:uid="{D9E6ECD8-1728-46C0-8140-FB1254FC8B3C}" name="ריק במקור13" dataDxfId="287"/>
    <tableColumn id="15" xr3:uid="{76E86BF1-529A-4BF1-ABE2-5C71D920258B}" name="ריק במקור14" dataDxfId="286"/>
    <tableColumn id="16" xr3:uid="{D1DDBB30-255D-437F-B6A7-76A490797A09}" name="ריק במקור15" dataDxfId="285"/>
    <tableColumn id="17" xr3:uid="{F6E631F4-333F-4C9B-BC23-79F030B6E858}" name="ריק במקור16" dataDxfId="284"/>
    <tableColumn id="18" xr3:uid="{760A871B-61A5-492B-83F5-80D5F77B607B}" name="ריק במקור17" dataDxfId="283"/>
    <tableColumn id="19" xr3:uid="{E4F73659-D1B2-4757-8583-25F296B59B57}" name="ריק במקור18" dataDxfId="282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E547586-0FB8-4FB3-B66E-CAD1F106B84B}" name="TitleRegion1.b6.u524.1" displayName="TitleRegion1.b6.u524.1" ref="B6:U524" totalsRowShown="0" dataDxfId="259" headerRowBorderDxfId="280" tableBorderDxfId="281">
  <autoFilter ref="B6:U524" xr:uid="{B93A9EC5-ECA4-4ED3-9B18-F1C75253BE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DCAA2005-08A0-49DF-A84F-C316C5BE2CC0}" name="1.ב  ניירות ערך סחירים:      " dataDxfId="279"/>
    <tableColumn id="2" xr3:uid="{8F238CD1-D00E-4A42-AF5D-7B5D1056D81D}" name="ריק במקור" dataDxfId="278"/>
    <tableColumn id="3" xr3:uid="{4A05FF00-278E-45CD-842F-884B436D37AB}" name="ריק במקור2" dataDxfId="277"/>
    <tableColumn id="4" xr3:uid="{98BC07E0-CA50-4D65-B2CB-ABE60823D1CB}" name="ריק במקור3" dataDxfId="276"/>
    <tableColumn id="5" xr3:uid="{A75FC356-07F8-4A4B-B311-7A67B87B1E2F}" name="ריק במקור4" dataDxfId="275"/>
    <tableColumn id="6" xr3:uid="{AC8D4EA7-DE26-4A18-9D3F-D77E2C2808D3}" name="ריק במקור5" dataDxfId="274"/>
    <tableColumn id="7" xr3:uid="{1CC6ED6F-C94D-4478-A6C4-6BB8A3EF44AD}" name="ריק במקור6" dataDxfId="273"/>
    <tableColumn id="8" xr3:uid="{67490E7F-1EBC-428E-87C8-9107D86A049C}" name="ריק במקור7" dataDxfId="272"/>
    <tableColumn id="9" xr3:uid="{5EFBA641-F905-4A1A-AB0A-68A5C7B6D145}" name="ריק במקור8" dataDxfId="271"/>
    <tableColumn id="10" xr3:uid="{646242DB-DF63-4952-BE04-BE692849240B}" name="ריק במקור9" dataDxfId="270"/>
    <tableColumn id="11" xr3:uid="{120E0013-242F-4B5F-BD84-083BB3DCFB79}" name="ריק במקור10" dataDxfId="269"/>
    <tableColumn id="12" xr3:uid="{856B8C6D-8D83-4005-B643-4E5F457F2553}" name="ריק במקור11" dataDxfId="268"/>
    <tableColumn id="13" xr3:uid="{880220F6-11B8-4CDA-848F-B0BB8BB88627}" name="ריק במקור12" dataDxfId="267"/>
    <tableColumn id="14" xr3:uid="{521C4486-63A2-4C7C-BD83-17A1D4149C4C}" name="ריק במקור13" dataDxfId="266"/>
    <tableColumn id="15" xr3:uid="{2E71A95C-59EF-4A4B-A985-407284DEF9E9}" name="ריק במקור14" dataDxfId="265"/>
    <tableColumn id="16" xr3:uid="{AF1DCEA0-F475-46CF-AC35-F2DDDB66FF8B}" name="ריק במקור15" dataDxfId="264"/>
    <tableColumn id="17" xr3:uid="{1BC011BF-112D-4D3C-A777-F43E8B632DEA}" name="ריק במקור16" dataDxfId="263"/>
    <tableColumn id="18" xr3:uid="{C0DF1353-B284-4C5F-9B4D-7B3F07880B97}" name="ריק במקור17" dataDxfId="262"/>
    <tableColumn id="19" xr3:uid="{C734595D-B322-4A2F-AACB-61EAE126CF71}" name="ריק במקור18" dataDxfId="261">
      <calculatedColumnFormula>+R7/$R$11</calculatedColumnFormula>
    </tableColumn>
    <tableColumn id="20" xr3:uid="{E4BFDE4C-059B-4319-86E5-CC10A195D806}" name="ריק במקור19" dataDxfId="260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76B4B79-7A7F-4040-AD5A-A7965D02D67B}" name="TitleRegion1.b6.o201.1" displayName="TitleRegion1.b6.o201.1" ref="B6:O201" totalsRowShown="0" dataDxfId="242" headerRowBorderDxfId="257" tableBorderDxfId="258">
  <autoFilter ref="B6:O201" xr:uid="{2D265EB7-9948-415B-B7E5-59CEF4E4151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D9CB93-FCE4-4EE1-AD50-63C409BA4FF2}" name="1.ב  ניירות ערך סחירים:  " dataDxfId="256"/>
    <tableColumn id="2" xr3:uid="{E65507C2-72D9-4406-AB5A-FC3EE60DD740}" name="ריק במקור" dataDxfId="255"/>
    <tableColumn id="3" xr3:uid="{20160D13-6A60-4E79-AB01-8BD13AA94AF6}" name="ריק במקור2" dataDxfId="254"/>
    <tableColumn id="4" xr3:uid="{AAACBD07-D105-4368-825E-25C6AEB21610}" name="ריק במקור3" dataDxfId="253"/>
    <tableColumn id="5" xr3:uid="{36F2AF48-2AF5-4C25-B9B4-497D6F839B62}" name="ריק במקור4" dataDxfId="252"/>
    <tableColumn id="6" xr3:uid="{513D905C-3F44-4C95-90E0-492E317AD572}" name="ריק במקור5" dataDxfId="251"/>
    <tableColumn id="7" xr3:uid="{211057C7-F05C-40B9-AAC3-824D4167724B}" name="ריק במקור6" dataDxfId="250"/>
    <tableColumn id="8" xr3:uid="{5011934C-DF42-492D-8A02-4567A75C2D82}" name="ריק במקור7" dataDxfId="249"/>
    <tableColumn id="9" xr3:uid="{762A0EFA-985D-4D1B-B3FC-CA43D0CB97ED}" name="ריק במקור8" dataDxfId="248"/>
    <tableColumn id="10" xr3:uid="{2B8B30CF-7672-4A2D-9BBE-A7B9610CD011}" name="ריק במקור9" dataDxfId="247"/>
    <tableColumn id="11" xr3:uid="{872CF920-F2DD-49BF-A8BA-0FC6E0030ADC}" name="ריק במקור10" dataDxfId="246"/>
    <tableColumn id="12" xr3:uid="{6FC6098B-65C9-4CA8-A6FD-5D28140F9AE5}" name="ריק במקור11" dataDxfId="245"/>
    <tableColumn id="13" xr3:uid="{47194828-5F51-4688-A243-C80C94D585C8}" name="ריק במקור12" dataDxfId="244"/>
    <tableColumn id="14" xr3:uid="{B60E7E0B-C3E0-40EA-A926-3EB98E338092}" name="ריק במקור13" dataDxfId="24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A8A276E-82F3-4E0C-9E33-110ECF5C8DFF}" name="TitleRegion1.b6.o22.1" displayName="TitleRegion1.b6.o22.1" ref="B6:O22" totalsRowShown="0" headerRowBorderDxfId="240" tableBorderDxfId="241">
  <autoFilter ref="B6:O22" xr:uid="{1893B1E9-0326-4FC2-907F-ECE3CACB5E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1FA89B8-6E3E-4039-8649-5C567E8D467B}" name="1.ב  ניירות ערך סחירים:" dataDxfId="239"/>
    <tableColumn id="2" xr3:uid="{B296FE33-F301-47BE-B4D2-20AC7D5F19EB}" name="ריק במקור" dataDxfId="238"/>
    <tableColumn id="3" xr3:uid="{ED9C89F4-BA8C-4CC2-B775-6DFB23F492EE}" name="ריק במקור2" dataDxfId="237"/>
    <tableColumn id="4" xr3:uid="{1DE477BE-701F-472C-9172-D7EF740B6CAD}" name="ריק במקור3" dataDxfId="236"/>
    <tableColumn id="5" xr3:uid="{DCA8E94A-A3B5-45A1-9E33-D3BE240B78EA}" name="ריק במקור4" dataDxfId="235"/>
    <tableColumn id="6" xr3:uid="{5A530B0F-780F-4D12-AE90-8099A1DDF475}" name="ריק במקור5" dataDxfId="234"/>
    <tableColumn id="7" xr3:uid="{4518DE82-DC18-4310-88D8-CB651819654C}" name="ריק במקור6" dataDxfId="233"/>
    <tableColumn id="8" xr3:uid="{5980183C-BCA0-4CF1-8BD1-5BC5BAA9EA78}" name="ריק במקור7" dataDxfId="232"/>
    <tableColumn id="9" xr3:uid="{862E918A-53EC-4829-A9DF-3D1AB64465D3}" name="ריק במקור8" dataDxfId="231"/>
    <tableColumn id="10" xr3:uid="{4AED13C2-A7F2-4CD7-B05D-D45245FD5DDF}" name="ריק במקור9" dataDxfId="230"/>
    <tableColumn id="11" xr3:uid="{2E4F1B47-8D1B-4CA9-844E-CEA4C5A22B65}" name="ריק במקור10" dataDxfId="229"/>
    <tableColumn id="12" xr3:uid="{D66F0436-C78A-4D86-9980-EFF062312859}" name="ריק במקור11" dataDxfId="228"/>
    <tableColumn id="13" xr3:uid="{F92179E4-2203-4E43-8960-A22FDCBD194F}" name="ריק במקור12" dataDxfId="227"/>
    <tableColumn id="14" xr3:uid="{B0E40DEF-9FDF-4301-B96A-ADDDC8D000DB}" name="ריק במקור13" dataDxfId="226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6A431F5-0A83-445D-AB37-56588E91AD54}" name="TitleRegion1.b6.l27.1" displayName="TitleRegion1.b6.l27.1" ref="B6:L27" totalsRowShown="0" dataDxfId="212" headerRowBorderDxfId="224" tableBorderDxfId="225">
  <autoFilter ref="B6:L27" xr:uid="{E95E4BCC-544B-4CB4-B033-7D816533EE0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5CDA00F9-8E87-44EC-8FE1-0D084330555B}" name="1.ב  ניירות ערך סחירים:" dataDxfId="223"/>
    <tableColumn id="2" xr3:uid="{782F0CEB-5347-47DF-B948-959A8D95D020}" name="ריק במקור" dataDxfId="222"/>
    <tableColumn id="3" xr3:uid="{D0C7CB47-87E8-471A-A06A-B1A4AD7263DE}" name="ריק במקור2" dataDxfId="221"/>
    <tableColumn id="4" xr3:uid="{ECC5D288-D90A-4AD1-AFDE-CDC4602AC910}" name="ריק במקור3" dataDxfId="220"/>
    <tableColumn id="5" xr3:uid="{DDFA4E98-7276-4C1A-8532-E0DA47CED1AB}" name="ריק במקור4" dataDxfId="219"/>
    <tableColumn id="6" xr3:uid="{8A515440-52F3-463B-87E5-B4E43B53E8F0}" name="ריק במקור5" dataDxfId="218"/>
    <tableColumn id="7" xr3:uid="{5B8D2E83-6E67-4EF1-9F69-680CD8D64A2D}" name="ריק במקור6" dataDxfId="217"/>
    <tableColumn id="8" xr3:uid="{A10FF8EE-7659-4C76-8B99-815171598E4F}" name="ריק במקור7" dataDxfId="216"/>
    <tableColumn id="9" xr3:uid="{4345E57C-BB7B-4243-8A22-619AA9EEDE03}" name="ריק במקור8" dataDxfId="215"/>
    <tableColumn id="10" xr3:uid="{896AD31B-9B32-4E94-B89C-D3D378463FD5}" name="ריק במקור9" dataDxfId="214"/>
    <tableColumn id="11" xr3:uid="{3AEB5427-3BF4-4290-A86F-8D39530FC108}" name="ריק במקור10" dataDxfId="213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F579CF8-4F16-4C57-B807-B6EAB5A5DCAB}" name="TitleRegion1.b6.k24.1" displayName="TitleRegion1.b6.k24.1" ref="B6:K24" totalsRowShown="0" dataDxfId="199" headerRowBorderDxfId="210" tableBorderDxfId="211">
  <autoFilter ref="B6:K24" xr:uid="{1F908656-8A64-4B06-AFB7-825E6C0129F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929073C-23FE-4FFE-B07E-A8C1A661D986}" name="1.ב  ניירות ערך סחירים:" dataDxfId="209"/>
    <tableColumn id="2" xr3:uid="{A4B8713A-6B38-4FF4-8018-29358DBD3AB5}" name="ריק במקור" dataDxfId="208"/>
    <tableColumn id="3" xr3:uid="{F643FD5F-2230-43EA-B3CD-A35C1A33FAB1}" name="ריק במקור2" dataDxfId="207"/>
    <tableColumn id="4" xr3:uid="{C00C6DEB-D79C-4970-A18C-E90540B1DDDA}" name="ריק במקור3" dataDxfId="206"/>
    <tableColumn id="5" xr3:uid="{ECB098FE-838D-41A3-9A9F-6BBF2E2BB445}" name="ריק במקור4" dataDxfId="205"/>
    <tableColumn id="6" xr3:uid="{CD48D105-2A61-4473-9B35-575DDB3EEB9D}" name="ריק במקור5" dataDxfId="204"/>
    <tableColumn id="7" xr3:uid="{01E57EEB-70F0-4837-8B90-85406A542C42}" name="ריק במקור6" dataDxfId="203"/>
    <tableColumn id="8" xr3:uid="{592028C1-CE5C-4F79-B664-7503D7C40020}" name="ריק במקור7" dataDxfId="202"/>
    <tableColumn id="9" xr3:uid="{2A026200-339B-4D09-B1DC-2625D787E854}" name="ריק במקור8" dataDxfId="201"/>
    <tableColumn id="10" xr3:uid="{85A0BD13-542C-4E42-978B-1C3317933E60}" name="ריק במקור9" dataDxfId="20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12535</v>
      </c>
    </row>
    <row r="5" spans="1:4" ht="12.75" customHeight="1" x14ac:dyDescent="0.2"/>
    <row r="6" spans="1:4" ht="21" customHeight="1" x14ac:dyDescent="0.2">
      <c r="A6" s="46" t="s">
        <v>7</v>
      </c>
      <c r="B6" s="47"/>
      <c r="C6" s="47"/>
      <c r="D6" s="47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6" t="s">
        <v>2744</v>
      </c>
      <c r="C8" s="4" t="s">
        <v>11</v>
      </c>
      <c r="D8" s="4" t="s">
        <v>12</v>
      </c>
    </row>
    <row r="9" spans="1:4" ht="13.5" thickBot="1" x14ac:dyDescent="0.25">
      <c r="B9" s="57" t="s">
        <v>2744</v>
      </c>
      <c r="C9" s="6" t="s">
        <v>13</v>
      </c>
      <c r="D9" s="6" t="s">
        <v>14</v>
      </c>
    </row>
    <row r="10" spans="1:4" ht="13.5" thickBot="1" x14ac:dyDescent="0.25">
      <c r="B10" s="7" t="s">
        <v>15</v>
      </c>
      <c r="C10" s="56" t="s">
        <v>2744</v>
      </c>
      <c r="D10" s="56" t="s">
        <v>2744</v>
      </c>
    </row>
    <row r="11" spans="1:4" ht="13.5" thickBot="1" x14ac:dyDescent="0.25">
      <c r="B11" s="8" t="s">
        <v>16</v>
      </c>
      <c r="C11" s="10">
        <v>3320702.4521499998</v>
      </c>
      <c r="D11" s="11">
        <f>+C11/$C$42</f>
        <v>0.17951464406059289</v>
      </c>
    </row>
    <row r="12" spans="1:4" ht="13.5" thickBot="1" x14ac:dyDescent="0.25">
      <c r="B12" s="8" t="s">
        <v>17</v>
      </c>
      <c r="C12" s="58" t="s">
        <v>2744</v>
      </c>
      <c r="D12" s="58" t="s">
        <v>2744</v>
      </c>
    </row>
    <row r="13" spans="1:4" ht="13.5" thickBot="1" x14ac:dyDescent="0.25">
      <c r="B13" s="7" t="s">
        <v>18</v>
      </c>
      <c r="C13" s="12">
        <v>3459623.6696799998</v>
      </c>
      <c r="D13" s="13">
        <f t="shared" ref="D13:D22" si="0">+C13/$C$42</f>
        <v>0.18702461921696853</v>
      </c>
    </row>
    <row r="14" spans="1:4" ht="13.5" thickBot="1" x14ac:dyDescent="0.25">
      <c r="B14" s="7" t="s">
        <v>19</v>
      </c>
      <c r="C14" s="12">
        <v>7792.5551999999998</v>
      </c>
      <c r="D14" s="13">
        <f t="shared" si="0"/>
        <v>4.2125959588604943E-4</v>
      </c>
    </row>
    <row r="15" spans="1:4" ht="13.5" thickBot="1" x14ac:dyDescent="0.25">
      <c r="B15" s="7" t="s">
        <v>20</v>
      </c>
      <c r="C15" s="12">
        <f>+'אג"ח קונצרני'!R11</f>
        <v>4277551.6874799998</v>
      </c>
      <c r="D15" s="13">
        <f t="shared" si="0"/>
        <v>0.23124118456671486</v>
      </c>
    </row>
    <row r="16" spans="1:4" ht="13.5" thickBot="1" x14ac:dyDescent="0.25">
      <c r="B16" s="7" t="s">
        <v>21</v>
      </c>
      <c r="C16" s="12">
        <v>2524461.3950200002</v>
      </c>
      <c r="D16" s="13">
        <f t="shared" si="0"/>
        <v>0.13647045927837095</v>
      </c>
    </row>
    <row r="17" spans="2:4" ht="13.5" thickBot="1" x14ac:dyDescent="0.25">
      <c r="B17" s="7" t="s">
        <v>22</v>
      </c>
      <c r="C17" s="14" t="s">
        <v>23</v>
      </c>
      <c r="D17" s="14">
        <f t="shared" si="0"/>
        <v>0</v>
      </c>
    </row>
    <row r="18" spans="2:4" ht="13.5" thickBot="1" x14ac:dyDescent="0.25">
      <c r="B18" s="7" t="s">
        <v>25</v>
      </c>
      <c r="C18" s="12">
        <v>8745.3788800000002</v>
      </c>
      <c r="D18" s="13">
        <f t="shared" si="0"/>
        <v>4.7276851793865918E-4</v>
      </c>
    </row>
    <row r="19" spans="2:4" ht="13.5" thickBot="1" x14ac:dyDescent="0.25">
      <c r="B19" s="7" t="s">
        <v>26</v>
      </c>
      <c r="C19" s="12">
        <v>1594.79412</v>
      </c>
      <c r="D19" s="13">
        <f t="shared" si="0"/>
        <v>8.6213354832911273E-5</v>
      </c>
    </row>
    <row r="20" spans="2:4" ht="13.5" thickBot="1" x14ac:dyDescent="0.25">
      <c r="B20" s="7" t="s">
        <v>27</v>
      </c>
      <c r="C20" s="14" t="s">
        <v>23</v>
      </c>
      <c r="D20" s="14">
        <f t="shared" si="0"/>
        <v>0</v>
      </c>
    </row>
    <row r="21" spans="2:4" ht="13.5" thickBot="1" x14ac:dyDescent="0.25">
      <c r="B21" s="7" t="s">
        <v>28</v>
      </c>
      <c r="C21" s="12">
        <v>166586.90122999999</v>
      </c>
      <c r="D21" s="13">
        <f t="shared" si="0"/>
        <v>9.0055609348855207E-3</v>
      </c>
    </row>
    <row r="22" spans="2:4" ht="13.5" thickBot="1" x14ac:dyDescent="0.25">
      <c r="B22" s="7" t="s">
        <v>29</v>
      </c>
      <c r="C22" s="12">
        <f>+'מוצרים מובנים'!N11</f>
        <v>34571.690970000003</v>
      </c>
      <c r="D22" s="13">
        <f t="shared" si="0"/>
        <v>1.8689192688836629E-3</v>
      </c>
    </row>
    <row r="23" spans="2:4" ht="13.5" thickBot="1" x14ac:dyDescent="0.25">
      <c r="B23" s="8" t="s">
        <v>30</v>
      </c>
      <c r="C23" s="58" t="s">
        <v>2744</v>
      </c>
      <c r="D23" s="58" t="s">
        <v>2744</v>
      </c>
    </row>
    <row r="24" spans="2:4" ht="13.5" thickBot="1" x14ac:dyDescent="0.25">
      <c r="B24" s="7" t="s">
        <v>18</v>
      </c>
      <c r="C24" s="14" t="s">
        <v>23</v>
      </c>
      <c r="D24" s="14">
        <f t="shared" ref="D24:D37" si="1">+C24/$C$42</f>
        <v>0</v>
      </c>
    </row>
    <row r="25" spans="2:4" ht="13.5" thickBot="1" x14ac:dyDescent="0.25">
      <c r="B25" s="7" t="s">
        <v>19</v>
      </c>
      <c r="C25" s="12">
        <v>75235.634999999995</v>
      </c>
      <c r="D25" s="13">
        <f t="shared" si="1"/>
        <v>4.067181095660421E-3</v>
      </c>
    </row>
    <row r="26" spans="2:4" ht="13.5" thickBot="1" x14ac:dyDescent="0.25">
      <c r="B26" s="7" t="s">
        <v>20</v>
      </c>
      <c r="C26" s="12">
        <v>151057.86152000001</v>
      </c>
      <c r="D26" s="13">
        <f t="shared" si="1"/>
        <v>8.1660728818868066E-3</v>
      </c>
    </row>
    <row r="27" spans="2:4" ht="13.5" thickBot="1" x14ac:dyDescent="0.25">
      <c r="B27" s="7" t="s">
        <v>21</v>
      </c>
      <c r="C27" s="12">
        <v>395202.69108000002</v>
      </c>
      <c r="D27" s="13">
        <f t="shared" si="1"/>
        <v>2.136435632017596E-2</v>
      </c>
    </row>
    <row r="28" spans="2:4" ht="13.5" thickBot="1" x14ac:dyDescent="0.25">
      <c r="B28" s="7" t="s">
        <v>31</v>
      </c>
      <c r="C28" s="12">
        <v>1438013.9075</v>
      </c>
      <c r="D28" s="13">
        <f t="shared" si="1"/>
        <v>7.7737936017696588E-2</v>
      </c>
    </row>
    <row r="29" spans="2:4" ht="13.5" thickBot="1" x14ac:dyDescent="0.25">
      <c r="B29" s="7" t="s">
        <v>32</v>
      </c>
      <c r="C29" s="12">
        <v>27030.163140000001</v>
      </c>
      <c r="D29" s="13">
        <f t="shared" si="1"/>
        <v>1.461230021327329E-3</v>
      </c>
    </row>
    <row r="30" spans="2:4" ht="13.5" thickBot="1" x14ac:dyDescent="0.25">
      <c r="B30" s="7" t="s">
        <v>33</v>
      </c>
      <c r="C30" s="14" t="s">
        <v>23</v>
      </c>
      <c r="D30" s="14">
        <f t="shared" si="1"/>
        <v>0</v>
      </c>
    </row>
    <row r="31" spans="2:4" ht="13.5" thickBot="1" x14ac:dyDescent="0.25">
      <c r="B31" s="7" t="s">
        <v>34</v>
      </c>
      <c r="C31" s="12">
        <v>-2963.1901499999999</v>
      </c>
      <c r="D31" s="13">
        <f t="shared" si="1"/>
        <v>-1.6018780144445074E-4</v>
      </c>
    </row>
    <row r="32" spans="2:4" ht="13.5" thickBot="1" x14ac:dyDescent="0.25">
      <c r="B32" s="7" t="s">
        <v>35</v>
      </c>
      <c r="C32" s="12">
        <v>18856.555380000002</v>
      </c>
      <c r="D32" s="13">
        <f t="shared" si="1"/>
        <v>1.0193710144243459E-3</v>
      </c>
    </row>
    <row r="33" spans="1:4" ht="13.5" thickBot="1" x14ac:dyDescent="0.25">
      <c r="B33" s="8" t="s">
        <v>36</v>
      </c>
      <c r="C33" s="10">
        <v>1629449.01569</v>
      </c>
      <c r="D33" s="11">
        <f t="shared" si="1"/>
        <v>8.8086772085552947E-2</v>
      </c>
    </row>
    <row r="34" spans="1:4" ht="13.5" thickBot="1" x14ac:dyDescent="0.25">
      <c r="B34" s="8" t="s">
        <v>37</v>
      </c>
      <c r="C34" s="10">
        <v>633968.39930000005</v>
      </c>
      <c r="D34" s="11">
        <f t="shared" si="1"/>
        <v>3.4271848557921494E-2</v>
      </c>
    </row>
    <row r="35" spans="1:4" ht="13.5" thickBot="1" x14ac:dyDescent="0.25">
      <c r="B35" s="8" t="s">
        <v>38</v>
      </c>
      <c r="C35" s="10">
        <v>330610.12216999999</v>
      </c>
      <c r="D35" s="11">
        <f t="shared" si="1"/>
        <v>1.7872531266916354E-2</v>
      </c>
    </row>
    <row r="36" spans="1:4" ht="13.5" thickBot="1" x14ac:dyDescent="0.25">
      <c r="B36" s="8" t="s">
        <v>39</v>
      </c>
      <c r="C36" s="15" t="s">
        <v>23</v>
      </c>
      <c r="D36" s="15">
        <f t="shared" si="1"/>
        <v>0</v>
      </c>
    </row>
    <row r="37" spans="1:4" ht="13.5" thickBot="1" x14ac:dyDescent="0.25">
      <c r="B37" s="8" t="s">
        <v>40</v>
      </c>
      <c r="C37" s="10">
        <v>134.29239999999999</v>
      </c>
      <c r="D37" s="11">
        <f t="shared" si="1"/>
        <v>7.2597448080403332E-6</v>
      </c>
    </row>
    <row r="38" spans="1:4" ht="13.5" thickBot="1" x14ac:dyDescent="0.25">
      <c r="B38" s="7" t="s">
        <v>41</v>
      </c>
      <c r="C38" s="56" t="s">
        <v>2744</v>
      </c>
      <c r="D38" s="56" t="s">
        <v>2744</v>
      </c>
    </row>
    <row r="39" spans="1:4" ht="13.5" thickBot="1" x14ac:dyDescent="0.25">
      <c r="B39" s="8" t="s">
        <v>42</v>
      </c>
      <c r="C39" s="15" t="s">
        <v>23</v>
      </c>
      <c r="D39" s="15">
        <f t="shared" ref="D39:D42" si="2">+C39/$C$42</f>
        <v>0</v>
      </c>
    </row>
    <row r="40" spans="1:4" ht="13.5" thickBot="1" x14ac:dyDescent="0.25">
      <c r="B40" s="8" t="s">
        <v>43</v>
      </c>
      <c r="C40" s="15" t="s">
        <v>23</v>
      </c>
      <c r="D40" s="15">
        <f t="shared" si="2"/>
        <v>0</v>
      </c>
    </row>
    <row r="41" spans="1:4" ht="13.5" thickBot="1" x14ac:dyDescent="0.25">
      <c r="B41" s="8" t="s">
        <v>44</v>
      </c>
      <c r="C41" s="15" t="s">
        <v>23</v>
      </c>
      <c r="D41" s="15">
        <f t="shared" si="2"/>
        <v>0</v>
      </c>
    </row>
    <row r="42" spans="1:4" ht="13.5" thickBot="1" x14ac:dyDescent="0.25">
      <c r="B42" s="7" t="s">
        <v>45</v>
      </c>
      <c r="C42" s="10">
        <f>SUM(C11:C41)</f>
        <v>18498225.977760002</v>
      </c>
      <c r="D42" s="11">
        <f t="shared" si="2"/>
        <v>1</v>
      </c>
    </row>
    <row r="43" spans="1:4" ht="13.5" thickBot="1" x14ac:dyDescent="0.25">
      <c r="B43" s="7" t="s">
        <v>46</v>
      </c>
      <c r="C43" s="10">
        <v>1342424.4745799999</v>
      </c>
      <c r="D43" s="58" t="s">
        <v>2744</v>
      </c>
    </row>
    <row r="44" spans="1:4" ht="12.75" customHeight="1" thickBot="1" x14ac:dyDescent="0.25">
      <c r="B44" s="59" t="s">
        <v>2744</v>
      </c>
      <c r="C44" s="59" t="s">
        <v>2744</v>
      </c>
      <c r="D44" s="59" t="s">
        <v>2744</v>
      </c>
    </row>
    <row r="45" spans="1:4" ht="13.5" thickBot="1" x14ac:dyDescent="0.25">
      <c r="A45" s="47"/>
      <c r="B45" s="59" t="s">
        <v>2744</v>
      </c>
      <c r="C45" s="16" t="s">
        <v>47</v>
      </c>
      <c r="D45" s="16" t="s">
        <v>48</v>
      </c>
    </row>
    <row r="46" spans="1:4" ht="13.5" thickBot="1" x14ac:dyDescent="0.25">
      <c r="A46" s="47"/>
      <c r="B46" s="59" t="s">
        <v>2744</v>
      </c>
      <c r="C46" s="6" t="s">
        <v>13</v>
      </c>
      <c r="D46" s="6" t="s">
        <v>14</v>
      </c>
    </row>
    <row r="47" spans="1:4" ht="13.5" thickBot="1" x14ac:dyDescent="0.25">
      <c r="A47" s="47"/>
      <c r="B47" s="59" t="s">
        <v>2744</v>
      </c>
      <c r="C47" s="14" t="s">
        <v>49</v>
      </c>
      <c r="D47" s="17">
        <v>1</v>
      </c>
    </row>
    <row r="48" spans="1:4" ht="13.5" thickBot="1" x14ac:dyDescent="0.25">
      <c r="A48" s="47"/>
      <c r="B48" s="59" t="s">
        <v>2744</v>
      </c>
      <c r="C48" s="14" t="s">
        <v>50</v>
      </c>
      <c r="D48" s="17">
        <v>3.6269999999999998</v>
      </c>
    </row>
    <row r="49" spans="1:4" ht="13.5" thickBot="1" x14ac:dyDescent="0.25">
      <c r="A49" s="47"/>
      <c r="B49" s="59" t="s">
        <v>2744</v>
      </c>
      <c r="C49" s="14" t="s">
        <v>51</v>
      </c>
      <c r="D49" s="17">
        <v>4.0115999999999996</v>
      </c>
    </row>
    <row r="50" spans="1:4" ht="13.5" thickBot="1" x14ac:dyDescent="0.25">
      <c r="A50" s="47"/>
      <c r="B50" s="59" t="s">
        <v>2744</v>
      </c>
      <c r="C50" s="14" t="s">
        <v>52</v>
      </c>
      <c r="D50" s="17">
        <v>4.6208999999999998</v>
      </c>
    </row>
    <row r="51" spans="1:4" ht="13.5" thickBot="1" x14ac:dyDescent="0.25">
      <c r="A51" s="47"/>
      <c r="B51" s="59" t="s">
        <v>2744</v>
      </c>
      <c r="C51" s="14" t="s">
        <v>53</v>
      </c>
      <c r="D51" s="17">
        <v>2.7391000000000001</v>
      </c>
    </row>
    <row r="52" spans="1:4" ht="13.5" thickBot="1" x14ac:dyDescent="0.25">
      <c r="A52" s="47"/>
      <c r="B52" s="59" t="s">
        <v>2744</v>
      </c>
      <c r="C52" s="14" t="s">
        <v>54</v>
      </c>
      <c r="D52" s="17">
        <v>2.4752999999999998</v>
      </c>
    </row>
    <row r="53" spans="1:4" ht="13.5" thickBot="1" x14ac:dyDescent="0.25">
      <c r="A53" s="47"/>
      <c r="B53" s="59" t="s">
        <v>2744</v>
      </c>
      <c r="C53" s="14" t="s">
        <v>55</v>
      </c>
      <c r="D53" s="17">
        <v>0.46400000000000002</v>
      </c>
    </row>
    <row r="54" spans="1:4" ht="13.5" thickBot="1" x14ac:dyDescent="0.25">
      <c r="A54" s="47"/>
      <c r="B54" s="59" t="s">
        <v>2744</v>
      </c>
      <c r="C54" s="14" t="s">
        <v>56</v>
      </c>
      <c r="D54" s="17">
        <v>2.2963</v>
      </c>
    </row>
    <row r="55" spans="1:4" ht="13.5" thickBot="1" x14ac:dyDescent="0.25">
      <c r="A55" s="47"/>
      <c r="B55" s="59" t="s">
        <v>2744</v>
      </c>
      <c r="C55" s="14" t="s">
        <v>57</v>
      </c>
      <c r="D55" s="17">
        <v>0.53820000000000001</v>
      </c>
    </row>
    <row r="56" spans="1:4" ht="13.5" thickBot="1" x14ac:dyDescent="0.25">
      <c r="A56" s="47"/>
      <c r="B56" s="59" t="s">
        <v>2744</v>
      </c>
      <c r="C56" s="14" t="s">
        <v>58</v>
      </c>
      <c r="D56" s="17">
        <v>0.36270000000000002</v>
      </c>
    </row>
    <row r="57" spans="1:4" ht="13.5" thickBot="1" x14ac:dyDescent="0.25">
      <c r="A57" s="47"/>
      <c r="B57" s="59" t="s">
        <v>2744</v>
      </c>
      <c r="C57" s="14" t="s">
        <v>59</v>
      </c>
      <c r="D57" s="17">
        <v>2.5637E-2</v>
      </c>
    </row>
    <row r="58" spans="1:4" ht="13.5" thickBot="1" x14ac:dyDescent="0.25">
      <c r="A58" s="47"/>
      <c r="B58" s="59" t="s">
        <v>2744</v>
      </c>
      <c r="C58" s="14" t="s">
        <v>60</v>
      </c>
      <c r="D58" s="17">
        <v>0.2142</v>
      </c>
    </row>
    <row r="59" spans="1:4" ht="13.5" thickBot="1" x14ac:dyDescent="0.25">
      <c r="A59" s="47"/>
      <c r="B59" s="59" t="s">
        <v>2744</v>
      </c>
      <c r="C59" s="14" t="s">
        <v>61</v>
      </c>
      <c r="D59" s="17">
        <v>4.3135000000000003</v>
      </c>
    </row>
    <row r="60" spans="1:4" ht="13.5" thickBot="1" x14ac:dyDescent="0.25">
      <c r="A60" s="47"/>
      <c r="B60" s="59" t="s">
        <v>2744</v>
      </c>
      <c r="C60" s="14" t="s">
        <v>62</v>
      </c>
      <c r="D60" s="17">
        <v>0.74809999999999999</v>
      </c>
    </row>
    <row r="61" spans="1:4" ht="13.5" thickBot="1" x14ac:dyDescent="0.25">
      <c r="A61" s="47"/>
      <c r="B61" s="59" t="s">
        <v>2744</v>
      </c>
      <c r="C61" s="14" t="s">
        <v>63</v>
      </c>
      <c r="D61" s="17">
        <v>0.19539999999999999</v>
      </c>
    </row>
    <row r="62" spans="1:4" ht="13.5" thickBot="1" x14ac:dyDescent="0.25">
      <c r="A62" s="47"/>
      <c r="B62" s="59" t="s">
        <v>2744</v>
      </c>
      <c r="C62" s="14" t="s">
        <v>64</v>
      </c>
      <c r="D62" s="17">
        <v>2.7505999999999999</v>
      </c>
    </row>
    <row r="63" spans="1:4" ht="13.5" thickBot="1" x14ac:dyDescent="0.25">
      <c r="A63" s="47"/>
      <c r="B63" s="59" t="s">
        <v>2744</v>
      </c>
      <c r="C63" s="14" t="s">
        <v>65</v>
      </c>
      <c r="D63" s="58" t="s">
        <v>2744</v>
      </c>
    </row>
    <row r="64" spans="1:4" x14ac:dyDescent="0.2">
      <c r="A64" s="48" t="s">
        <v>66</v>
      </c>
      <c r="B64" s="43" t="s">
        <v>67</v>
      </c>
      <c r="C64" s="44" t="s">
        <v>68</v>
      </c>
      <c r="D64" s="45">
        <v>1</v>
      </c>
    </row>
    <row r="65" spans="1:4" ht="12.75" customHeight="1" x14ac:dyDescent="0.2">
      <c r="A65" s="47"/>
      <c r="B65" s="59" t="s">
        <v>2744</v>
      </c>
      <c r="C65" s="59" t="s">
        <v>2744</v>
      </c>
      <c r="D65" s="59" t="s">
        <v>2744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x14ac:dyDescent="0.2">
      <c r="B6" s="49" t="s">
        <v>1795</v>
      </c>
      <c r="C6" s="50"/>
      <c r="D6" s="50"/>
      <c r="E6" s="50"/>
      <c r="F6" s="50"/>
      <c r="G6" s="50"/>
      <c r="H6" s="50"/>
      <c r="I6" s="50"/>
      <c r="J6" s="50"/>
      <c r="K6" s="50"/>
      <c r="L6" s="51"/>
    </row>
    <row r="7" spans="2:12" ht="12.75" customHeight="1" x14ac:dyDescent="0.2">
      <c r="B7" s="52" t="s">
        <v>1796</v>
      </c>
      <c r="C7" s="53"/>
      <c r="D7" s="53"/>
      <c r="E7" s="53"/>
      <c r="F7" s="53"/>
      <c r="G7" s="53"/>
      <c r="H7" s="53"/>
      <c r="I7" s="53"/>
      <c r="J7" s="53"/>
      <c r="K7" s="53"/>
      <c r="L7" s="54"/>
    </row>
    <row r="8" spans="2:12" ht="12.75" customHeight="1" x14ac:dyDescent="0.2">
      <c r="B8" s="4" t="s">
        <v>71</v>
      </c>
      <c r="C8" s="4" t="s">
        <v>72</v>
      </c>
      <c r="D8" s="4" t="s">
        <v>138</v>
      </c>
      <c r="E8" s="4" t="s">
        <v>242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4" t="s">
        <v>244</v>
      </c>
    </row>
    <row r="9" spans="2:12" ht="12.75" customHeight="1" x14ac:dyDescent="0.2">
      <c r="B9" s="5"/>
      <c r="C9" s="5"/>
      <c r="D9" s="5"/>
      <c r="E9" s="5"/>
      <c r="F9" s="5"/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1797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1798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1799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1800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1801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1802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1803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1804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1805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1806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1807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1808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5" spans="2:11" ht="12.75" customHeight="1" x14ac:dyDescent="0.2"/>
    <row r="6" spans="2:11" ht="12.75" customHeight="1" thickBot="1" x14ac:dyDescent="0.25">
      <c r="B6" s="67" t="s">
        <v>1809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</row>
    <row r="7" spans="2:11" ht="12.75" customHeight="1" thickBot="1" x14ac:dyDescent="0.25">
      <c r="B7" s="75" t="s">
        <v>1810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</row>
    <row r="8" spans="2:11" ht="12.75" customHeight="1" x14ac:dyDescent="0.2">
      <c r="B8" s="60" t="s">
        <v>71</v>
      </c>
      <c r="C8" s="4" t="s">
        <v>72</v>
      </c>
      <c r="D8" s="4" t="s">
        <v>138</v>
      </c>
      <c r="E8" s="4" t="s">
        <v>242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80</v>
      </c>
      <c r="K8" s="63" t="s">
        <v>244</v>
      </c>
    </row>
    <row r="9" spans="2:11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148</v>
      </c>
      <c r="H9" s="6" t="s">
        <v>149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1811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23">
        <v>166586.90122999999</v>
      </c>
      <c r="J11" s="20">
        <v>1</v>
      </c>
      <c r="K11" s="65">
        <v>9.0038012719999994E-3</v>
      </c>
    </row>
    <row r="12" spans="2:11" ht="12.75" customHeight="1" x14ac:dyDescent="0.2">
      <c r="B12" s="61" t="s">
        <v>1812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72" t="s">
        <v>2744</v>
      </c>
    </row>
    <row r="13" spans="2:11" ht="12.75" customHeight="1" x14ac:dyDescent="0.2">
      <c r="B13" s="61" t="s">
        <v>1813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23">
        <v>166586.90122999999</v>
      </c>
      <c r="J13" s="20">
        <v>1</v>
      </c>
      <c r="K13" s="65">
        <v>9.0038012719999994E-3</v>
      </c>
    </row>
    <row r="14" spans="2:11" ht="12.75" customHeight="1" x14ac:dyDescent="0.2">
      <c r="B14" s="62" t="s">
        <v>1814</v>
      </c>
      <c r="C14" s="14" t="s">
        <v>1815</v>
      </c>
      <c r="D14" s="14" t="s">
        <v>230</v>
      </c>
      <c r="E14" s="14" t="s">
        <v>1816</v>
      </c>
      <c r="F14" s="14" t="s">
        <v>50</v>
      </c>
      <c r="G14" s="24">
        <v>451</v>
      </c>
      <c r="H14" s="27">
        <v>204770</v>
      </c>
      <c r="I14" s="24">
        <v>11581.79189</v>
      </c>
      <c r="J14" s="13">
        <v>6.9524025025000005E-2</v>
      </c>
      <c r="K14" s="66">
        <v>6.2598050499999998E-4</v>
      </c>
    </row>
    <row r="15" spans="2:11" ht="12.75" customHeight="1" x14ac:dyDescent="0.2">
      <c r="B15" s="62" t="s">
        <v>1817</v>
      </c>
      <c r="C15" s="14" t="s">
        <v>1818</v>
      </c>
      <c r="D15" s="14" t="s">
        <v>230</v>
      </c>
      <c r="E15" s="14" t="s">
        <v>1816</v>
      </c>
      <c r="F15" s="14" t="s">
        <v>50</v>
      </c>
      <c r="G15" s="24">
        <v>264</v>
      </c>
      <c r="H15" s="27">
        <v>3801200</v>
      </c>
      <c r="I15" s="24">
        <v>5773.04738</v>
      </c>
      <c r="J15" s="13">
        <v>3.4654869844E-2</v>
      </c>
      <c r="K15" s="66">
        <v>3.1202556099999999E-4</v>
      </c>
    </row>
    <row r="16" spans="2:11" ht="12.75" customHeight="1" x14ac:dyDescent="0.2">
      <c r="B16" s="62" t="s">
        <v>1819</v>
      </c>
      <c r="C16" s="14" t="s">
        <v>1820</v>
      </c>
      <c r="D16" s="14" t="s">
        <v>230</v>
      </c>
      <c r="E16" s="14" t="s">
        <v>1816</v>
      </c>
      <c r="F16" s="14" t="s">
        <v>50</v>
      </c>
      <c r="G16" s="24">
        <v>356</v>
      </c>
      <c r="H16" s="27">
        <v>1702350</v>
      </c>
      <c r="I16" s="24">
        <v>14852.976909999999</v>
      </c>
      <c r="J16" s="13">
        <v>8.9160533033000006E-2</v>
      </c>
      <c r="K16" s="66">
        <v>8.0278372E-4</v>
      </c>
    </row>
    <row r="17" spans="2:11" ht="12.75" customHeight="1" x14ac:dyDescent="0.2">
      <c r="B17" s="62" t="s">
        <v>1821</v>
      </c>
      <c r="C17" s="14" t="s">
        <v>1822</v>
      </c>
      <c r="D17" s="14" t="s">
        <v>230</v>
      </c>
      <c r="E17" s="14" t="s">
        <v>1816</v>
      </c>
      <c r="F17" s="14" t="s">
        <v>50</v>
      </c>
      <c r="G17" s="24">
        <v>2290</v>
      </c>
      <c r="H17" s="27">
        <v>103370</v>
      </c>
      <c r="I17" s="24">
        <v>17816.005349999999</v>
      </c>
      <c r="J17" s="13">
        <v>0.10694721624799999</v>
      </c>
      <c r="K17" s="66">
        <v>9.6293148100000002E-4</v>
      </c>
    </row>
    <row r="18" spans="2:11" ht="12.75" customHeight="1" x14ac:dyDescent="0.2">
      <c r="B18" s="62" t="s">
        <v>1823</v>
      </c>
      <c r="C18" s="14" t="s">
        <v>1824</v>
      </c>
      <c r="D18" s="14" t="s">
        <v>230</v>
      </c>
      <c r="E18" s="14" t="s">
        <v>1816</v>
      </c>
      <c r="F18" s="14" t="s">
        <v>53</v>
      </c>
      <c r="G18" s="24">
        <v>57</v>
      </c>
      <c r="H18" s="27">
        <v>127040</v>
      </c>
      <c r="I18" s="24">
        <v>1180.95748</v>
      </c>
      <c r="J18" s="13">
        <v>7.0891376880000004E-3</v>
      </c>
      <c r="K18" s="66">
        <v>6.38291869469883E-5</v>
      </c>
    </row>
    <row r="19" spans="2:11" ht="12.75" customHeight="1" x14ac:dyDescent="0.2">
      <c r="B19" s="62" t="s">
        <v>1825</v>
      </c>
      <c r="C19" s="14" t="s">
        <v>1826</v>
      </c>
      <c r="D19" s="14" t="s">
        <v>230</v>
      </c>
      <c r="E19" s="14" t="s">
        <v>1816</v>
      </c>
      <c r="F19" s="14" t="s">
        <v>50</v>
      </c>
      <c r="G19" s="24">
        <v>3648</v>
      </c>
      <c r="H19" s="27">
        <v>482000</v>
      </c>
      <c r="I19" s="24">
        <v>94201.799620000005</v>
      </c>
      <c r="J19" s="13">
        <v>0.56548143295999997</v>
      </c>
      <c r="K19" s="66">
        <v>5.091482445E-3</v>
      </c>
    </row>
    <row r="20" spans="2:11" ht="12.75" customHeight="1" x14ac:dyDescent="0.2">
      <c r="B20" s="62" t="s">
        <v>1827</v>
      </c>
      <c r="C20" s="14" t="s">
        <v>1828</v>
      </c>
      <c r="D20" s="14" t="s">
        <v>1829</v>
      </c>
      <c r="E20" s="14" t="s">
        <v>1816</v>
      </c>
      <c r="F20" s="14" t="s">
        <v>54</v>
      </c>
      <c r="G20" s="24">
        <v>173</v>
      </c>
      <c r="H20" s="27">
        <v>758500</v>
      </c>
      <c r="I20" s="24">
        <v>1798.5529799999999</v>
      </c>
      <c r="J20" s="13">
        <v>1.0796484998000001E-2</v>
      </c>
      <c r="K20" s="66">
        <v>9.7209405366976406E-5</v>
      </c>
    </row>
    <row r="21" spans="2:11" ht="12.75" customHeight="1" x14ac:dyDescent="0.2">
      <c r="B21" s="62" t="s">
        <v>1830</v>
      </c>
      <c r="C21" s="14" t="s">
        <v>1831</v>
      </c>
      <c r="D21" s="14" t="s">
        <v>230</v>
      </c>
      <c r="E21" s="14" t="s">
        <v>1816</v>
      </c>
      <c r="F21" s="14" t="s">
        <v>51</v>
      </c>
      <c r="G21" s="24">
        <v>5212</v>
      </c>
      <c r="H21" s="27">
        <v>47980</v>
      </c>
      <c r="I21" s="24">
        <v>2599.0396099999998</v>
      </c>
      <c r="J21" s="13">
        <v>1.5601704520000001E-2</v>
      </c>
      <c r="K21" s="66">
        <v>1.4047464699999999E-4</v>
      </c>
    </row>
    <row r="22" spans="2:11" ht="12.75" customHeight="1" x14ac:dyDescent="0.2">
      <c r="B22" s="62" t="s">
        <v>1832</v>
      </c>
      <c r="C22" s="14" t="s">
        <v>1833</v>
      </c>
      <c r="D22" s="14" t="s">
        <v>230</v>
      </c>
      <c r="E22" s="14" t="s">
        <v>1834</v>
      </c>
      <c r="F22" s="14" t="s">
        <v>59</v>
      </c>
      <c r="G22" s="24">
        <v>584</v>
      </c>
      <c r="H22" s="27">
        <v>3345000</v>
      </c>
      <c r="I22" s="24">
        <v>586.69129999999996</v>
      </c>
      <c r="J22" s="13">
        <v>3.5218333229999998E-3</v>
      </c>
      <c r="K22" s="66">
        <v>3.1709887360103397E-5</v>
      </c>
    </row>
    <row r="23" spans="2:11" ht="12.75" customHeight="1" thickBot="1" x14ac:dyDescent="0.25">
      <c r="B23" s="62" t="s">
        <v>1835</v>
      </c>
      <c r="C23" s="14" t="s">
        <v>1836</v>
      </c>
      <c r="D23" s="14" t="s">
        <v>230</v>
      </c>
      <c r="E23" s="14" t="s">
        <v>1834</v>
      </c>
      <c r="F23" s="14" t="s">
        <v>59</v>
      </c>
      <c r="G23" s="24">
        <v>84</v>
      </c>
      <c r="H23" s="27">
        <v>236600</v>
      </c>
      <c r="I23" s="24">
        <v>245.49991</v>
      </c>
      <c r="J23" s="13">
        <v>1.4737047639999999E-3</v>
      </c>
      <c r="K23" s="66">
        <v>1.3268944831831501E-5</v>
      </c>
    </row>
    <row r="24" spans="2:11" ht="12.75" customHeight="1" x14ac:dyDescent="0.2">
      <c r="B24" s="76" t="s">
        <v>1837</v>
      </c>
      <c r="C24" s="77" t="s">
        <v>1838</v>
      </c>
      <c r="D24" s="77" t="s">
        <v>230</v>
      </c>
      <c r="E24" s="77" t="s">
        <v>1834</v>
      </c>
      <c r="F24" s="77" t="s">
        <v>50</v>
      </c>
      <c r="G24" s="78">
        <v>879</v>
      </c>
      <c r="H24" s="84">
        <v>11801.56</v>
      </c>
      <c r="I24" s="78">
        <v>15950.5388</v>
      </c>
      <c r="J24" s="79">
        <v>9.5749057592000003E-2</v>
      </c>
      <c r="K24" s="80">
        <v>8.6210548599999996E-4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M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12535</v>
      </c>
    </row>
    <row r="5" spans="2:17" ht="12.75" customHeight="1" x14ac:dyDescent="0.2"/>
    <row r="6" spans="2:17" ht="12.75" customHeight="1" thickBot="1" x14ac:dyDescent="0.25">
      <c r="B6" s="67" t="s">
        <v>1839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</row>
    <row r="7" spans="2:17" ht="12.75" customHeight="1" thickBot="1" x14ac:dyDescent="0.25">
      <c r="B7" s="75" t="s">
        <v>1840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</row>
    <row r="8" spans="2:17" ht="12.75" customHeight="1" x14ac:dyDescent="0.2">
      <c r="B8" s="60" t="s">
        <v>71</v>
      </c>
      <c r="C8" s="4" t="s">
        <v>72</v>
      </c>
      <c r="D8" s="4" t="s">
        <v>1841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263</v>
      </c>
      <c r="L8" s="4" t="s">
        <v>141</v>
      </c>
      <c r="M8" s="4" t="s">
        <v>142</v>
      </c>
      <c r="N8" s="4" t="s">
        <v>79</v>
      </c>
      <c r="O8" s="4" t="s">
        <v>144</v>
      </c>
      <c r="P8" s="4" t="s">
        <v>80</v>
      </c>
      <c r="Q8" s="63" t="s">
        <v>244</v>
      </c>
    </row>
    <row r="9" spans="2:17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146</v>
      </c>
      <c r="H9" s="6" t="s">
        <v>147</v>
      </c>
      <c r="I9" s="57" t="s">
        <v>2744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64" t="s">
        <v>12</v>
      </c>
    </row>
    <row r="10" spans="2:17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4" t="s">
        <v>154</v>
      </c>
    </row>
    <row r="11" spans="2:17" ht="12.75" customHeight="1" x14ac:dyDescent="0.2">
      <c r="B11" s="61" t="s">
        <v>1842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23">
        <v>1.5960877529749999</v>
      </c>
      <c r="I11" s="58" t="s">
        <v>2744</v>
      </c>
      <c r="J11" s="58" t="s">
        <v>2744</v>
      </c>
      <c r="K11" s="58" t="s">
        <v>2744</v>
      </c>
      <c r="L11" s="58" t="s">
        <v>2744</v>
      </c>
      <c r="M11" s="58" t="s">
        <v>2744</v>
      </c>
      <c r="N11" s="23">
        <f>+N12</f>
        <v>34571.690970000003</v>
      </c>
      <c r="O11" s="58" t="s">
        <v>2744</v>
      </c>
      <c r="P11" s="20">
        <v>1</v>
      </c>
      <c r="Q11" s="65">
        <f>+Q12</f>
        <v>1.8689192688836629E-3</v>
      </c>
    </row>
    <row r="12" spans="2:17" ht="12.75" customHeight="1" x14ac:dyDescent="0.2">
      <c r="B12" s="61" t="s">
        <v>1843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23">
        <v>1.5960877529749999</v>
      </c>
      <c r="I12" s="58" t="s">
        <v>2744</v>
      </c>
      <c r="J12" s="58" t="s">
        <v>2744</v>
      </c>
      <c r="K12" s="58" t="s">
        <v>2744</v>
      </c>
      <c r="L12" s="58" t="s">
        <v>2744</v>
      </c>
      <c r="M12" s="58" t="s">
        <v>2744</v>
      </c>
      <c r="N12" s="23">
        <f>+N13</f>
        <v>34571.690970000003</v>
      </c>
      <c r="O12" s="58" t="s">
        <v>2744</v>
      </c>
      <c r="P12" s="20">
        <v>1</v>
      </c>
      <c r="Q12" s="65">
        <f>+Q13</f>
        <v>1.8689192688836629E-3</v>
      </c>
    </row>
    <row r="13" spans="2:17" ht="12.75" customHeight="1" x14ac:dyDescent="0.2">
      <c r="B13" s="61" t="s">
        <v>1844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23">
        <v>1.5960877529749999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23">
        <f>+N14</f>
        <v>34571.690970000003</v>
      </c>
      <c r="O13" s="58" t="s">
        <v>2744</v>
      </c>
      <c r="P13" s="20">
        <v>1</v>
      </c>
      <c r="Q13" s="65">
        <f>+Q14</f>
        <v>1.8689192688836629E-3</v>
      </c>
    </row>
    <row r="14" spans="2:17" ht="12.75" customHeight="1" x14ac:dyDescent="0.2">
      <c r="B14" s="87" t="s">
        <v>2744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58" t="s">
        <v>2744</v>
      </c>
      <c r="I14" s="58" t="s">
        <v>2744</v>
      </c>
      <c r="J14" s="58" t="s">
        <v>2744</v>
      </c>
      <c r="K14" s="58" t="s">
        <v>2744</v>
      </c>
      <c r="L14" s="58" t="s">
        <v>2744</v>
      </c>
      <c r="M14" s="58" t="s">
        <v>2744</v>
      </c>
      <c r="N14" s="23">
        <f>SUM(N15:N18)</f>
        <v>34571.690970000003</v>
      </c>
      <c r="O14" s="58" t="s">
        <v>2744</v>
      </c>
      <c r="P14" s="20">
        <v>1</v>
      </c>
      <c r="Q14" s="65">
        <f>SUM(Q15:Q18)</f>
        <v>1.8689192688836629E-3</v>
      </c>
    </row>
    <row r="15" spans="2:17" ht="12.75" customHeight="1" x14ac:dyDescent="0.2">
      <c r="B15" s="62" t="s">
        <v>1845</v>
      </c>
      <c r="C15" s="14" t="s">
        <v>1846</v>
      </c>
      <c r="D15" s="14" t="s">
        <v>65</v>
      </c>
      <c r="E15" s="14" t="s">
        <v>95</v>
      </c>
      <c r="F15" s="14" t="s">
        <v>96</v>
      </c>
      <c r="G15" s="28">
        <v>45039</v>
      </c>
      <c r="H15" s="25">
        <v>0.31</v>
      </c>
      <c r="I15" s="14" t="s">
        <v>49</v>
      </c>
      <c r="J15" s="13">
        <v>4.8899999999999999E-2</v>
      </c>
      <c r="K15" s="13">
        <v>4.9599999999999998E-2</v>
      </c>
      <c r="L15" s="24">
        <v>11130000</v>
      </c>
      <c r="M15" s="24">
        <v>103.32</v>
      </c>
      <c r="N15" s="24">
        <v>11499.516</v>
      </c>
      <c r="O15" s="13">
        <v>7.9202143360000005E-3</v>
      </c>
      <c r="P15" s="13">
        <f>+N15/$N$11</f>
        <v>0.33262810343812343</v>
      </c>
      <c r="Q15" s="66">
        <f>+N15/'סכום נכסי הקרן'!$C$42</f>
        <v>6.2165507188773712E-4</v>
      </c>
    </row>
    <row r="16" spans="2:17" ht="12.75" customHeight="1" x14ac:dyDescent="0.2">
      <c r="B16" s="62" t="s">
        <v>1847</v>
      </c>
      <c r="C16" s="14" t="s">
        <v>1848</v>
      </c>
      <c r="D16" s="14" t="s">
        <v>65</v>
      </c>
      <c r="E16" s="14" t="s">
        <v>95</v>
      </c>
      <c r="F16" s="14" t="s">
        <v>96</v>
      </c>
      <c r="G16" s="28">
        <v>44054</v>
      </c>
      <c r="H16" s="25">
        <v>3.5</v>
      </c>
      <c r="I16" s="14" t="s">
        <v>49</v>
      </c>
      <c r="J16" s="13">
        <v>5.0000000000000001E-4</v>
      </c>
      <c r="K16" s="13">
        <v>2.12E-2</v>
      </c>
      <c r="L16" s="24">
        <v>15688351.98</v>
      </c>
      <c r="M16" s="24">
        <v>103.01</v>
      </c>
      <c r="N16" s="24">
        <v>16160.57137</v>
      </c>
      <c r="O16" s="13">
        <v>1.3288257421E-2</v>
      </c>
      <c r="P16" s="13">
        <f t="shared" ref="P16:P18" si="0">+N16/$N$11</f>
        <v>0.46745099578795635</v>
      </c>
      <c r="Q16" s="66">
        <f>+N16/'סכום נכסי הקרן'!$C$42</f>
        <v>8.7362817328696756E-4</v>
      </c>
    </row>
    <row r="17" spans="2:17" ht="12.75" customHeight="1" x14ac:dyDescent="0.2">
      <c r="B17" s="86" t="s">
        <v>715</v>
      </c>
      <c r="C17" s="36" t="s">
        <v>716</v>
      </c>
      <c r="D17" s="36" t="s">
        <v>65</v>
      </c>
      <c r="E17" s="36" t="s">
        <v>299</v>
      </c>
      <c r="F17" s="36" t="s">
        <v>300</v>
      </c>
      <c r="G17" s="37">
        <v>43690</v>
      </c>
      <c r="H17" s="38">
        <v>0.6</v>
      </c>
      <c r="I17" s="36" t="s">
        <v>49</v>
      </c>
      <c r="J17" s="39">
        <v>4.99E-2</v>
      </c>
      <c r="K17" s="39">
        <v>4.9700000000000001E-2</v>
      </c>
      <c r="L17" s="40">
        <v>2840000</v>
      </c>
      <c r="M17" s="40">
        <v>107.3</v>
      </c>
      <c r="N17" s="40">
        <v>3047.32</v>
      </c>
      <c r="O17" s="39">
        <v>3.9468933269999999E-3</v>
      </c>
      <c r="P17" s="13">
        <f t="shared" si="0"/>
        <v>8.8144950810891728E-2</v>
      </c>
      <c r="Q17" s="66">
        <f>+N17/'סכום נכסי הקרן'!$C$42</f>
        <v>1.6473579702527822E-4</v>
      </c>
    </row>
    <row r="18" spans="2:17" ht="12.75" customHeight="1" x14ac:dyDescent="0.2">
      <c r="B18" s="86" t="s">
        <v>1107</v>
      </c>
      <c r="C18" s="36" t="s">
        <v>1108</v>
      </c>
      <c r="D18" s="36" t="s">
        <v>65</v>
      </c>
      <c r="E18" s="36" t="s">
        <v>255</v>
      </c>
      <c r="F18" s="36" t="s">
        <v>256</v>
      </c>
      <c r="G18" s="37">
        <v>45260</v>
      </c>
      <c r="H18" s="38">
        <v>9.92</v>
      </c>
      <c r="I18" s="36" t="s">
        <v>49</v>
      </c>
      <c r="J18" s="39">
        <v>4.9099999999999998E-2</v>
      </c>
      <c r="K18" s="39">
        <v>4.9099999999999998E-2</v>
      </c>
      <c r="L18" s="40">
        <v>3842000</v>
      </c>
      <c r="M18" s="40">
        <v>100.58</v>
      </c>
      <c r="N18" s="40">
        <v>3864.2836000000002</v>
      </c>
      <c r="O18" s="39">
        <v>7.261112791E-3</v>
      </c>
      <c r="P18" s="13">
        <f t="shared" si="0"/>
        <v>0.11177594996302838</v>
      </c>
      <c r="Q18" s="66">
        <f>+N18/'סכום נכסי הקרן'!$C$42</f>
        <v>2.0890022668367987E-4</v>
      </c>
    </row>
    <row r="19" spans="2:17" ht="12.75" customHeight="1" x14ac:dyDescent="0.2">
      <c r="B19" s="61" t="s">
        <v>1849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58" t="s">
        <v>2744</v>
      </c>
      <c r="M19" s="58" t="s">
        <v>2744</v>
      </c>
      <c r="N19" s="58" t="s">
        <v>2744</v>
      </c>
      <c r="O19" s="58" t="s">
        <v>2744</v>
      </c>
      <c r="P19" s="58" t="s">
        <v>2744</v>
      </c>
      <c r="Q19" s="72" t="s">
        <v>2744</v>
      </c>
    </row>
    <row r="20" spans="2:17" ht="12.75" customHeight="1" x14ac:dyDescent="0.2">
      <c r="B20" s="87" t="s">
        <v>2744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58" t="s">
        <v>2744</v>
      </c>
      <c r="M20" s="58" t="s">
        <v>2744</v>
      </c>
      <c r="N20" s="58" t="s">
        <v>2744</v>
      </c>
      <c r="O20" s="58" t="s">
        <v>2744</v>
      </c>
      <c r="P20" s="88" t="s">
        <v>2744</v>
      </c>
      <c r="Q20" s="89" t="s">
        <v>2744</v>
      </c>
    </row>
    <row r="21" spans="2:17" ht="12.75" customHeight="1" x14ac:dyDescent="0.2">
      <c r="B21" s="61" t="s">
        <v>1850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58" t="s">
        <v>2744</v>
      </c>
      <c r="L21" s="58" t="s">
        <v>2744</v>
      </c>
      <c r="M21" s="58" t="s">
        <v>2744</v>
      </c>
      <c r="N21" s="58" t="s">
        <v>2744</v>
      </c>
      <c r="O21" s="58" t="s">
        <v>2744</v>
      </c>
      <c r="P21" s="58" t="s">
        <v>2744</v>
      </c>
      <c r="Q21" s="72" t="s">
        <v>2744</v>
      </c>
    </row>
    <row r="22" spans="2:17" ht="12.75" customHeight="1" x14ac:dyDescent="0.2">
      <c r="B22" s="61" t="s">
        <v>1851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58" t="s">
        <v>2744</v>
      </c>
      <c r="H22" s="58" t="s">
        <v>2744</v>
      </c>
      <c r="I22" s="58" t="s">
        <v>2744</v>
      </c>
      <c r="J22" s="58" t="s">
        <v>2744</v>
      </c>
      <c r="K22" s="58" t="s">
        <v>2744</v>
      </c>
      <c r="L22" s="58" t="s">
        <v>2744</v>
      </c>
      <c r="M22" s="58" t="s">
        <v>2744</v>
      </c>
      <c r="N22" s="58" t="s">
        <v>2744</v>
      </c>
      <c r="O22" s="58" t="s">
        <v>2744</v>
      </c>
      <c r="P22" s="58" t="s">
        <v>2744</v>
      </c>
      <c r="Q22" s="72" t="s">
        <v>2744</v>
      </c>
    </row>
    <row r="23" spans="2:17" ht="12.75" customHeight="1" x14ac:dyDescent="0.2">
      <c r="B23" s="61" t="s">
        <v>1852</v>
      </c>
      <c r="C23" s="58" t="s">
        <v>2744</v>
      </c>
      <c r="D23" s="58" t="s">
        <v>2744</v>
      </c>
      <c r="E23" s="58" t="s">
        <v>2744</v>
      </c>
      <c r="F23" s="58" t="s">
        <v>2744</v>
      </c>
      <c r="G23" s="58" t="s">
        <v>2744</v>
      </c>
      <c r="H23" s="58" t="s">
        <v>2744</v>
      </c>
      <c r="I23" s="58" t="s">
        <v>2744</v>
      </c>
      <c r="J23" s="58" t="s">
        <v>2744</v>
      </c>
      <c r="K23" s="58" t="s">
        <v>2744</v>
      </c>
      <c r="L23" s="58" t="s">
        <v>2744</v>
      </c>
      <c r="M23" s="58" t="s">
        <v>2744</v>
      </c>
      <c r="N23" s="58" t="s">
        <v>2744</v>
      </c>
      <c r="O23" s="58" t="s">
        <v>2744</v>
      </c>
      <c r="P23" s="58" t="s">
        <v>2744</v>
      </c>
      <c r="Q23" s="72" t="s">
        <v>2744</v>
      </c>
    </row>
    <row r="24" spans="2:17" ht="12.75" customHeight="1" x14ac:dyDescent="0.2">
      <c r="B24" s="61" t="s">
        <v>1853</v>
      </c>
      <c r="C24" s="58" t="s">
        <v>2744</v>
      </c>
      <c r="D24" s="58" t="s">
        <v>2744</v>
      </c>
      <c r="E24" s="58" t="s">
        <v>2744</v>
      </c>
      <c r="F24" s="58" t="s">
        <v>2744</v>
      </c>
      <c r="G24" s="58" t="s">
        <v>2744</v>
      </c>
      <c r="H24" s="58" t="s">
        <v>2744</v>
      </c>
      <c r="I24" s="58" t="s">
        <v>2744</v>
      </c>
      <c r="J24" s="58" t="s">
        <v>2744</v>
      </c>
      <c r="K24" s="58" t="s">
        <v>2744</v>
      </c>
      <c r="L24" s="58" t="s">
        <v>2744</v>
      </c>
      <c r="M24" s="58" t="s">
        <v>2744</v>
      </c>
      <c r="N24" s="58" t="s">
        <v>2744</v>
      </c>
      <c r="O24" s="58" t="s">
        <v>2744</v>
      </c>
      <c r="P24" s="58" t="s">
        <v>2744</v>
      </c>
      <c r="Q24" s="72" t="s">
        <v>2744</v>
      </c>
    </row>
    <row r="25" spans="2:17" ht="12.75" customHeight="1" x14ac:dyDescent="0.2">
      <c r="B25" s="61" t="s">
        <v>1854</v>
      </c>
      <c r="C25" s="58" t="s">
        <v>2744</v>
      </c>
      <c r="D25" s="58" t="s">
        <v>2744</v>
      </c>
      <c r="E25" s="58" t="s">
        <v>2744</v>
      </c>
      <c r="F25" s="58" t="s">
        <v>2744</v>
      </c>
      <c r="G25" s="58" t="s">
        <v>2744</v>
      </c>
      <c r="H25" s="58" t="s">
        <v>2744</v>
      </c>
      <c r="I25" s="58" t="s">
        <v>2744</v>
      </c>
      <c r="J25" s="58" t="s">
        <v>2744</v>
      </c>
      <c r="K25" s="58" t="s">
        <v>2744</v>
      </c>
      <c r="L25" s="58" t="s">
        <v>2744</v>
      </c>
      <c r="M25" s="58" t="s">
        <v>2744</v>
      </c>
      <c r="N25" s="58" t="s">
        <v>2744</v>
      </c>
      <c r="O25" s="58" t="s">
        <v>2744</v>
      </c>
      <c r="P25" s="58" t="s">
        <v>2744</v>
      </c>
      <c r="Q25" s="72" t="s">
        <v>2744</v>
      </c>
    </row>
    <row r="26" spans="2:17" ht="12.75" customHeight="1" x14ac:dyDescent="0.2">
      <c r="B26" s="61" t="s">
        <v>1855</v>
      </c>
      <c r="C26" s="58" t="s">
        <v>2744</v>
      </c>
      <c r="D26" s="58" t="s">
        <v>2744</v>
      </c>
      <c r="E26" s="58" t="s">
        <v>2744</v>
      </c>
      <c r="F26" s="58" t="s">
        <v>2744</v>
      </c>
      <c r="G26" s="58" t="s">
        <v>2744</v>
      </c>
      <c r="H26" s="58" t="s">
        <v>2744</v>
      </c>
      <c r="I26" s="58" t="s">
        <v>2744</v>
      </c>
      <c r="J26" s="58" t="s">
        <v>2744</v>
      </c>
      <c r="K26" s="58" t="s">
        <v>2744</v>
      </c>
      <c r="L26" s="58" t="s">
        <v>2744</v>
      </c>
      <c r="M26" s="58" t="s">
        <v>2744</v>
      </c>
      <c r="N26" s="58" t="s">
        <v>2744</v>
      </c>
      <c r="O26" s="58" t="s">
        <v>2744</v>
      </c>
      <c r="P26" s="58" t="s">
        <v>2744</v>
      </c>
      <c r="Q26" s="72" t="s">
        <v>2744</v>
      </c>
    </row>
    <row r="27" spans="2:17" ht="12.75" customHeight="1" x14ac:dyDescent="0.2">
      <c r="B27" s="61" t="s">
        <v>1856</v>
      </c>
      <c r="C27" s="58" t="s">
        <v>2744</v>
      </c>
      <c r="D27" s="58" t="s">
        <v>2744</v>
      </c>
      <c r="E27" s="58" t="s">
        <v>2744</v>
      </c>
      <c r="F27" s="58" t="s">
        <v>2744</v>
      </c>
      <c r="G27" s="58" t="s">
        <v>2744</v>
      </c>
      <c r="H27" s="58" t="s">
        <v>2744</v>
      </c>
      <c r="I27" s="58" t="s">
        <v>2744</v>
      </c>
      <c r="J27" s="58" t="s">
        <v>2744</v>
      </c>
      <c r="K27" s="58" t="s">
        <v>2744</v>
      </c>
      <c r="L27" s="58" t="s">
        <v>2744</v>
      </c>
      <c r="M27" s="58" t="s">
        <v>2744</v>
      </c>
      <c r="N27" s="58" t="s">
        <v>2744</v>
      </c>
      <c r="O27" s="58" t="s">
        <v>2744</v>
      </c>
      <c r="P27" s="58" t="s">
        <v>2744</v>
      </c>
      <c r="Q27" s="72" t="s">
        <v>2744</v>
      </c>
    </row>
    <row r="28" spans="2:17" ht="12.75" customHeight="1" x14ac:dyDescent="0.2">
      <c r="B28" s="87" t="s">
        <v>2744</v>
      </c>
      <c r="C28" s="58" t="s">
        <v>2744</v>
      </c>
      <c r="D28" s="58" t="s">
        <v>2744</v>
      </c>
      <c r="E28" s="58" t="s">
        <v>2744</v>
      </c>
      <c r="F28" s="58" t="s">
        <v>2744</v>
      </c>
      <c r="G28" s="58" t="s">
        <v>2744</v>
      </c>
      <c r="H28" s="58" t="s">
        <v>2744</v>
      </c>
      <c r="I28" s="58" t="s">
        <v>2744</v>
      </c>
      <c r="J28" s="58" t="s">
        <v>2744</v>
      </c>
      <c r="K28" s="58" t="s">
        <v>2744</v>
      </c>
      <c r="L28" s="58" t="s">
        <v>2744</v>
      </c>
      <c r="M28" s="58" t="s">
        <v>2744</v>
      </c>
      <c r="N28" s="58" t="s">
        <v>2744</v>
      </c>
      <c r="O28" s="58" t="s">
        <v>2744</v>
      </c>
      <c r="P28" s="58" t="s">
        <v>2744</v>
      </c>
      <c r="Q28" s="72" t="s">
        <v>2744</v>
      </c>
    </row>
    <row r="29" spans="2:17" ht="12.75" customHeight="1" x14ac:dyDescent="0.2">
      <c r="B29" s="61" t="s">
        <v>1857</v>
      </c>
      <c r="C29" s="58" t="s">
        <v>2744</v>
      </c>
      <c r="D29" s="58" t="s">
        <v>2744</v>
      </c>
      <c r="E29" s="58" t="s">
        <v>2744</v>
      </c>
      <c r="F29" s="58" t="s">
        <v>2744</v>
      </c>
      <c r="G29" s="58" t="s">
        <v>2744</v>
      </c>
      <c r="H29" s="58" t="s">
        <v>2744</v>
      </c>
      <c r="I29" s="58" t="s">
        <v>2744</v>
      </c>
      <c r="J29" s="58" t="s">
        <v>2744</v>
      </c>
      <c r="K29" s="58" t="s">
        <v>2744</v>
      </c>
      <c r="L29" s="58" t="s">
        <v>2744</v>
      </c>
      <c r="M29" s="58" t="s">
        <v>2744</v>
      </c>
      <c r="N29" s="58" t="s">
        <v>2744</v>
      </c>
      <c r="O29" s="58" t="s">
        <v>2744</v>
      </c>
      <c r="P29" s="58" t="s">
        <v>2744</v>
      </c>
      <c r="Q29" s="72" t="s">
        <v>2744</v>
      </c>
    </row>
    <row r="30" spans="2:17" ht="12.75" customHeight="1" x14ac:dyDescent="0.2">
      <c r="B30" s="87" t="s">
        <v>2744</v>
      </c>
      <c r="C30" s="58" t="s">
        <v>2744</v>
      </c>
      <c r="D30" s="58" t="s">
        <v>2744</v>
      </c>
      <c r="E30" s="58" t="s">
        <v>2744</v>
      </c>
      <c r="F30" s="58" t="s">
        <v>2744</v>
      </c>
      <c r="G30" s="58" t="s">
        <v>2744</v>
      </c>
      <c r="H30" s="58" t="s">
        <v>2744</v>
      </c>
      <c r="I30" s="58" t="s">
        <v>2744</v>
      </c>
      <c r="J30" s="58" t="s">
        <v>2744</v>
      </c>
      <c r="K30" s="58" t="s">
        <v>2744</v>
      </c>
      <c r="L30" s="58" t="s">
        <v>2744</v>
      </c>
      <c r="M30" s="58" t="s">
        <v>2744</v>
      </c>
      <c r="N30" s="58" t="s">
        <v>2744</v>
      </c>
      <c r="O30" s="58" t="s">
        <v>2744</v>
      </c>
      <c r="P30" s="58" t="s">
        <v>2744</v>
      </c>
      <c r="Q30" s="72" t="s">
        <v>2744</v>
      </c>
    </row>
    <row r="31" spans="2:17" ht="12.75" customHeight="1" x14ac:dyDescent="0.2">
      <c r="B31" s="61" t="s">
        <v>1858</v>
      </c>
      <c r="C31" s="58" t="s">
        <v>2744</v>
      </c>
      <c r="D31" s="58" t="s">
        <v>2744</v>
      </c>
      <c r="E31" s="58" t="s">
        <v>2744</v>
      </c>
      <c r="F31" s="58" t="s">
        <v>2744</v>
      </c>
      <c r="G31" s="58" t="s">
        <v>2744</v>
      </c>
      <c r="H31" s="58" t="s">
        <v>2744</v>
      </c>
      <c r="I31" s="58" t="s">
        <v>2744</v>
      </c>
      <c r="J31" s="58" t="s">
        <v>2744</v>
      </c>
      <c r="K31" s="58" t="s">
        <v>2744</v>
      </c>
      <c r="L31" s="58" t="s">
        <v>2744</v>
      </c>
      <c r="M31" s="58" t="s">
        <v>2744</v>
      </c>
      <c r="N31" s="58" t="s">
        <v>2744</v>
      </c>
      <c r="O31" s="58" t="s">
        <v>2744</v>
      </c>
      <c r="P31" s="58" t="s">
        <v>2744</v>
      </c>
      <c r="Q31" s="72" t="s">
        <v>2744</v>
      </c>
    </row>
    <row r="32" spans="2:17" ht="12.75" customHeight="1" x14ac:dyDescent="0.2">
      <c r="B32" s="61" t="s">
        <v>1859</v>
      </c>
      <c r="C32" s="58" t="s">
        <v>2744</v>
      </c>
      <c r="D32" s="58" t="s">
        <v>2744</v>
      </c>
      <c r="E32" s="58" t="s">
        <v>2744</v>
      </c>
      <c r="F32" s="58" t="s">
        <v>2744</v>
      </c>
      <c r="G32" s="58" t="s">
        <v>2744</v>
      </c>
      <c r="H32" s="58" t="s">
        <v>2744</v>
      </c>
      <c r="I32" s="58" t="s">
        <v>2744</v>
      </c>
      <c r="J32" s="58" t="s">
        <v>2744</v>
      </c>
      <c r="K32" s="58" t="s">
        <v>2744</v>
      </c>
      <c r="L32" s="58" t="s">
        <v>2744</v>
      </c>
      <c r="M32" s="58" t="s">
        <v>2744</v>
      </c>
      <c r="N32" s="58" t="s">
        <v>2744</v>
      </c>
      <c r="O32" s="58" t="s">
        <v>2744</v>
      </c>
      <c r="P32" s="58" t="s">
        <v>2744</v>
      </c>
      <c r="Q32" s="72" t="s">
        <v>2744</v>
      </c>
    </row>
    <row r="33" spans="2:17" ht="12.75" customHeight="1" x14ac:dyDescent="0.2">
      <c r="B33" s="61" t="s">
        <v>1860</v>
      </c>
      <c r="C33" s="58" t="s">
        <v>2744</v>
      </c>
      <c r="D33" s="58" t="s">
        <v>2744</v>
      </c>
      <c r="E33" s="58" t="s">
        <v>2744</v>
      </c>
      <c r="F33" s="58" t="s">
        <v>2744</v>
      </c>
      <c r="G33" s="58" t="s">
        <v>2744</v>
      </c>
      <c r="H33" s="58" t="s">
        <v>2744</v>
      </c>
      <c r="I33" s="58" t="s">
        <v>2744</v>
      </c>
      <c r="J33" s="58" t="s">
        <v>2744</v>
      </c>
      <c r="K33" s="58" t="s">
        <v>2744</v>
      </c>
      <c r="L33" s="58" t="s">
        <v>2744</v>
      </c>
      <c r="M33" s="58" t="s">
        <v>2744</v>
      </c>
      <c r="N33" s="58" t="s">
        <v>2744</v>
      </c>
      <c r="O33" s="58" t="s">
        <v>2744</v>
      </c>
      <c r="P33" s="58" t="s">
        <v>2744</v>
      </c>
      <c r="Q33" s="72" t="s">
        <v>2744</v>
      </c>
    </row>
    <row r="34" spans="2:17" ht="12.75" customHeight="1" thickBot="1" x14ac:dyDescent="0.25">
      <c r="B34" s="61" t="s">
        <v>1861</v>
      </c>
      <c r="C34" s="58" t="s">
        <v>2744</v>
      </c>
      <c r="D34" s="58" t="s">
        <v>2744</v>
      </c>
      <c r="E34" s="58" t="s">
        <v>2744</v>
      </c>
      <c r="F34" s="58" t="s">
        <v>2744</v>
      </c>
      <c r="G34" s="58" t="s">
        <v>2744</v>
      </c>
      <c r="H34" s="58" t="s">
        <v>2744</v>
      </c>
      <c r="I34" s="58" t="s">
        <v>2744</v>
      </c>
      <c r="J34" s="58" t="s">
        <v>2744</v>
      </c>
      <c r="K34" s="58" t="s">
        <v>2744</v>
      </c>
      <c r="L34" s="58" t="s">
        <v>2744</v>
      </c>
      <c r="M34" s="58" t="s">
        <v>2744</v>
      </c>
      <c r="N34" s="58" t="s">
        <v>2744</v>
      </c>
      <c r="O34" s="58" t="s">
        <v>2744</v>
      </c>
      <c r="P34" s="58" t="s">
        <v>2744</v>
      </c>
      <c r="Q34" s="72" t="s">
        <v>2744</v>
      </c>
    </row>
    <row r="35" spans="2:17" ht="12.75" customHeight="1" x14ac:dyDescent="0.2">
      <c r="B35" s="68" t="s">
        <v>1862</v>
      </c>
      <c r="C35" s="73" t="s">
        <v>2744</v>
      </c>
      <c r="D35" s="73" t="s">
        <v>2744</v>
      </c>
      <c r="E35" s="73" t="s">
        <v>2744</v>
      </c>
      <c r="F35" s="73" t="s">
        <v>2744</v>
      </c>
      <c r="G35" s="73" t="s">
        <v>2744</v>
      </c>
      <c r="H35" s="73" t="s">
        <v>2744</v>
      </c>
      <c r="I35" s="73" t="s">
        <v>2744</v>
      </c>
      <c r="J35" s="73" t="s">
        <v>2744</v>
      </c>
      <c r="K35" s="73" t="s">
        <v>2744</v>
      </c>
      <c r="L35" s="73" t="s">
        <v>2744</v>
      </c>
      <c r="M35" s="73" t="s">
        <v>2744</v>
      </c>
      <c r="N35" s="73" t="s">
        <v>2744</v>
      </c>
      <c r="O35" s="73" t="s">
        <v>2744</v>
      </c>
      <c r="P35" s="73" t="s">
        <v>2744</v>
      </c>
      <c r="Q35" s="74" t="s">
        <v>2744</v>
      </c>
    </row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x14ac:dyDescent="0.2">
      <c r="B6" s="49" t="s">
        <v>1863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2" t="s">
        <v>1864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139</v>
      </c>
      <c r="G8" s="4" t="s">
        <v>140</v>
      </c>
      <c r="H8" s="4" t="s">
        <v>76</v>
      </c>
      <c r="I8" s="4" t="s">
        <v>77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144</v>
      </c>
      <c r="O8" s="4" t="s">
        <v>80</v>
      </c>
      <c r="P8" s="4" t="s">
        <v>145</v>
      </c>
    </row>
    <row r="9" spans="2:16" ht="12.75" customHeight="1" x14ac:dyDescent="0.2">
      <c r="B9" s="5"/>
      <c r="C9" s="5"/>
      <c r="D9" s="5"/>
      <c r="E9" s="5"/>
      <c r="F9" s="6" t="s">
        <v>146</v>
      </c>
      <c r="G9" s="6" t="s">
        <v>147</v>
      </c>
      <c r="H9" s="5"/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1865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1866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1867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1868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1869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1870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12535</v>
      </c>
    </row>
    <row r="5" spans="2:19" ht="12.75" customHeight="1" x14ac:dyDescent="0.2"/>
    <row r="6" spans="2:19" ht="12.75" customHeight="1" thickBot="1" x14ac:dyDescent="0.25">
      <c r="B6" s="67" t="s">
        <v>1871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  <c r="S6" s="69" t="s">
        <v>2760</v>
      </c>
    </row>
    <row r="7" spans="2:19" ht="12.75" customHeight="1" thickBot="1" x14ac:dyDescent="0.25">
      <c r="B7" s="75" t="s">
        <v>1872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  <c r="S7" s="81" t="s">
        <v>2744</v>
      </c>
    </row>
    <row r="8" spans="2:19" ht="12.75" customHeight="1" x14ac:dyDescent="0.2">
      <c r="B8" s="60" t="s">
        <v>71</v>
      </c>
      <c r="C8" s="4" t="s">
        <v>72</v>
      </c>
      <c r="D8" s="4" t="s">
        <v>241</v>
      </c>
      <c r="E8" s="4" t="s">
        <v>73</v>
      </c>
      <c r="F8" s="4" t="s">
        <v>242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243</v>
      </c>
      <c r="M8" s="4" t="s">
        <v>78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63" t="s">
        <v>244</v>
      </c>
    </row>
    <row r="9" spans="2:19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6" t="s">
        <v>146</v>
      </c>
      <c r="J9" s="6" t="s">
        <v>147</v>
      </c>
      <c r="K9" s="57" t="s">
        <v>2744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4" t="s">
        <v>245</v>
      </c>
    </row>
    <row r="11" spans="2:19" ht="12.75" customHeight="1" x14ac:dyDescent="0.2">
      <c r="B11" s="90" t="s">
        <v>1873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23">
        <v>0.68224222122</v>
      </c>
      <c r="K11" s="58" t="s">
        <v>2744</v>
      </c>
      <c r="L11" s="58" t="s">
        <v>2744</v>
      </c>
      <c r="M11" s="58" t="s">
        <v>2744</v>
      </c>
      <c r="N11" s="58" t="s">
        <v>2744</v>
      </c>
      <c r="O11" s="58" t="s">
        <v>2744</v>
      </c>
      <c r="P11" s="23">
        <v>75235.634999999995</v>
      </c>
      <c r="Q11" s="58" t="s">
        <v>2744</v>
      </c>
      <c r="R11" s="20">
        <v>1</v>
      </c>
      <c r="S11" s="65">
        <v>4.0663863789999997E-3</v>
      </c>
    </row>
    <row r="12" spans="2:19" ht="12.75" customHeight="1" x14ac:dyDescent="0.2">
      <c r="B12" s="90" t="s">
        <v>1874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23">
        <v>0.68224222122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23">
        <v>75235.634999999995</v>
      </c>
      <c r="Q12" s="58" t="s">
        <v>2744</v>
      </c>
      <c r="R12" s="20">
        <v>1</v>
      </c>
      <c r="S12" s="65">
        <v>4.0663863789999997E-3</v>
      </c>
    </row>
    <row r="13" spans="2:19" ht="12.75" customHeight="1" x14ac:dyDescent="0.2">
      <c r="B13" s="90" t="s">
        <v>1875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58" t="s">
        <v>2744</v>
      </c>
      <c r="Q13" s="58" t="s">
        <v>2744</v>
      </c>
      <c r="R13" s="58" t="s">
        <v>2744</v>
      </c>
      <c r="S13" s="72" t="s">
        <v>2744</v>
      </c>
    </row>
    <row r="14" spans="2:19" ht="12.75" customHeight="1" x14ac:dyDescent="0.2">
      <c r="B14" s="90" t="s">
        <v>1876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58" t="s">
        <v>2744</v>
      </c>
      <c r="I14" s="58" t="s">
        <v>2744</v>
      </c>
      <c r="J14" s="23">
        <v>0.68224222122</v>
      </c>
      <c r="K14" s="58" t="s">
        <v>2744</v>
      </c>
      <c r="L14" s="58" t="s">
        <v>2744</v>
      </c>
      <c r="M14" s="58" t="s">
        <v>2744</v>
      </c>
      <c r="N14" s="58" t="s">
        <v>2744</v>
      </c>
      <c r="O14" s="58" t="s">
        <v>2744</v>
      </c>
      <c r="P14" s="23">
        <v>75235.634999999995</v>
      </c>
      <c r="Q14" s="58" t="s">
        <v>2744</v>
      </c>
      <c r="R14" s="20">
        <v>1</v>
      </c>
      <c r="S14" s="65">
        <v>4.0663863789999997E-3</v>
      </c>
    </row>
    <row r="15" spans="2:19" ht="12.75" customHeight="1" x14ac:dyDescent="0.2">
      <c r="B15" s="91" t="s">
        <v>1877</v>
      </c>
      <c r="C15" s="14" t="s">
        <v>1878</v>
      </c>
      <c r="D15" s="14" t="s">
        <v>1879</v>
      </c>
      <c r="E15" s="22">
        <v>520037540</v>
      </c>
      <c r="F15" s="14" t="s">
        <v>366</v>
      </c>
      <c r="G15" s="14" t="s">
        <v>255</v>
      </c>
      <c r="H15" s="14" t="s">
        <v>256</v>
      </c>
      <c r="I15" s="28">
        <v>44957</v>
      </c>
      <c r="J15" s="25">
        <v>3.64</v>
      </c>
      <c r="K15" s="14" t="s">
        <v>49</v>
      </c>
      <c r="L15" s="13">
        <v>7.1199999999999999E-2</v>
      </c>
      <c r="M15" s="13">
        <v>6.4100000000000004E-2</v>
      </c>
      <c r="N15" s="24">
        <v>20900000</v>
      </c>
      <c r="O15" s="24">
        <v>100.04</v>
      </c>
      <c r="P15" s="24">
        <v>20908.36</v>
      </c>
      <c r="Q15" s="13">
        <v>0.110305555678</v>
      </c>
      <c r="R15" s="13">
        <v>0.277905011368</v>
      </c>
      <c r="S15" s="66">
        <v>1.1300691530000001E-3</v>
      </c>
    </row>
    <row r="16" spans="2:19" ht="12.75" customHeight="1" x14ac:dyDescent="0.2">
      <c r="B16" s="91" t="s">
        <v>1880</v>
      </c>
      <c r="C16" s="14" t="s">
        <v>1881</v>
      </c>
      <c r="D16" s="14" t="s">
        <v>1879</v>
      </c>
      <c r="E16" s="22">
        <v>520036070</v>
      </c>
      <c r="F16" s="14" t="s">
        <v>1111</v>
      </c>
      <c r="G16" s="14" t="s">
        <v>255</v>
      </c>
      <c r="H16" s="14" t="s">
        <v>256</v>
      </c>
      <c r="I16" s="28">
        <v>44678</v>
      </c>
      <c r="J16" s="25">
        <v>0.09</v>
      </c>
      <c r="K16" s="14" t="s">
        <v>49</v>
      </c>
      <c r="L16" s="13">
        <v>4.9000000000000002E-2</v>
      </c>
      <c r="M16" s="13">
        <v>9.0800000000000006E-2</v>
      </c>
      <c r="N16" s="24">
        <v>21275000</v>
      </c>
      <c r="O16" s="24">
        <v>108.1</v>
      </c>
      <c r="P16" s="24">
        <v>22998.275000000001</v>
      </c>
      <c r="Q16" s="13">
        <v>3.5458333332999997E-2</v>
      </c>
      <c r="R16" s="13">
        <v>0.30568327096499998</v>
      </c>
      <c r="S16" s="66">
        <v>1.2430262890000001E-3</v>
      </c>
    </row>
    <row r="17" spans="2:19" ht="12.75" customHeight="1" x14ac:dyDescent="0.2">
      <c r="B17" s="91" t="s">
        <v>1882</v>
      </c>
      <c r="C17" s="14" t="s">
        <v>1883</v>
      </c>
      <c r="D17" s="14" t="s">
        <v>1879</v>
      </c>
      <c r="E17" s="22">
        <v>520036104</v>
      </c>
      <c r="F17" s="14" t="s">
        <v>1111</v>
      </c>
      <c r="G17" s="14" t="s">
        <v>255</v>
      </c>
      <c r="H17" s="14" t="s">
        <v>256</v>
      </c>
      <c r="I17" s="28">
        <v>45077</v>
      </c>
      <c r="J17" s="25">
        <v>0.41</v>
      </c>
      <c r="K17" s="14" t="s">
        <v>49</v>
      </c>
      <c r="L17" s="13">
        <v>3.6499999999999998E-2</v>
      </c>
      <c r="M17" s="13">
        <v>6.8900000000000003E-2</v>
      </c>
      <c r="N17" s="24">
        <v>30000000</v>
      </c>
      <c r="O17" s="24">
        <v>104.43</v>
      </c>
      <c r="P17" s="24">
        <v>31329</v>
      </c>
      <c r="Q17" s="13">
        <v>2.0347826090999999E-2</v>
      </c>
      <c r="R17" s="13">
        <v>0.41641171766500001</v>
      </c>
      <c r="S17" s="66">
        <v>1.693290936E-3</v>
      </c>
    </row>
    <row r="18" spans="2:19" ht="12.75" customHeight="1" x14ac:dyDescent="0.2">
      <c r="B18" s="90" t="s">
        <v>1884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58" t="s">
        <v>2744</v>
      </c>
      <c r="M18" s="58" t="s">
        <v>2744</v>
      </c>
      <c r="N18" s="58" t="s">
        <v>2744</v>
      </c>
      <c r="O18" s="58" t="s">
        <v>2744</v>
      </c>
      <c r="P18" s="58" t="s">
        <v>2744</v>
      </c>
      <c r="Q18" s="58" t="s">
        <v>2744</v>
      </c>
      <c r="R18" s="58" t="s">
        <v>2744</v>
      </c>
      <c r="S18" s="72" t="s">
        <v>2744</v>
      </c>
    </row>
    <row r="19" spans="2:19" ht="12.75" customHeight="1" x14ac:dyDescent="0.2">
      <c r="B19" s="90" t="s">
        <v>1885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58" t="s">
        <v>2744</v>
      </c>
      <c r="M19" s="58" t="s">
        <v>2744</v>
      </c>
      <c r="N19" s="58" t="s">
        <v>2744</v>
      </c>
      <c r="O19" s="58" t="s">
        <v>2744</v>
      </c>
      <c r="P19" s="58" t="s">
        <v>2744</v>
      </c>
      <c r="Q19" s="58" t="s">
        <v>2744</v>
      </c>
      <c r="R19" s="58" t="s">
        <v>2744</v>
      </c>
      <c r="S19" s="72" t="s">
        <v>2744</v>
      </c>
    </row>
    <row r="20" spans="2:19" ht="12.75" customHeight="1" thickBot="1" x14ac:dyDescent="0.25">
      <c r="B20" s="90" t="s">
        <v>1886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58" t="s">
        <v>2744</v>
      </c>
      <c r="M20" s="58" t="s">
        <v>2744</v>
      </c>
      <c r="N20" s="58" t="s">
        <v>2744</v>
      </c>
      <c r="O20" s="58" t="s">
        <v>2744</v>
      </c>
      <c r="P20" s="58" t="s">
        <v>2744</v>
      </c>
      <c r="Q20" s="58" t="s">
        <v>2744</v>
      </c>
      <c r="R20" s="58" t="s">
        <v>2744</v>
      </c>
      <c r="S20" s="72" t="s">
        <v>2744</v>
      </c>
    </row>
    <row r="21" spans="2:19" ht="12.75" customHeight="1" x14ac:dyDescent="0.2">
      <c r="B21" s="92" t="s">
        <v>1887</v>
      </c>
      <c r="C21" s="73" t="s">
        <v>2744</v>
      </c>
      <c r="D21" s="73" t="s">
        <v>2744</v>
      </c>
      <c r="E21" s="73" t="s">
        <v>2744</v>
      </c>
      <c r="F21" s="73" t="s">
        <v>2744</v>
      </c>
      <c r="G21" s="73" t="s">
        <v>2744</v>
      </c>
      <c r="H21" s="73" t="s">
        <v>2744</v>
      </c>
      <c r="I21" s="73" t="s">
        <v>2744</v>
      </c>
      <c r="J21" s="73" t="s">
        <v>2744</v>
      </c>
      <c r="K21" s="73" t="s">
        <v>2744</v>
      </c>
      <c r="L21" s="73" t="s">
        <v>2744</v>
      </c>
      <c r="M21" s="73" t="s">
        <v>2744</v>
      </c>
      <c r="N21" s="73" t="s">
        <v>2744</v>
      </c>
      <c r="O21" s="73" t="s">
        <v>2744</v>
      </c>
      <c r="P21" s="73" t="s">
        <v>2744</v>
      </c>
      <c r="Q21" s="73" t="s">
        <v>2744</v>
      </c>
      <c r="R21" s="73" t="s">
        <v>2744</v>
      </c>
      <c r="S21" s="74" t="s">
        <v>2744</v>
      </c>
    </row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5" bestFit="1" customWidth="1"/>
    <col min="15" max="15" width="13.7109375" bestFit="1" customWidth="1"/>
    <col min="16" max="16" width="1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12535</v>
      </c>
    </row>
    <row r="5" spans="2:19" ht="12.75" customHeight="1" x14ac:dyDescent="0.2"/>
    <row r="6" spans="2:19" ht="12.75" customHeight="1" thickBot="1" x14ac:dyDescent="0.25">
      <c r="B6" s="67" t="s">
        <v>1888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  <c r="S6" s="69" t="s">
        <v>2760</v>
      </c>
    </row>
    <row r="7" spans="2:19" ht="12.75" customHeight="1" thickBot="1" x14ac:dyDescent="0.25">
      <c r="B7" s="75" t="s">
        <v>1889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  <c r="S7" s="81" t="s">
        <v>2744</v>
      </c>
    </row>
    <row r="8" spans="2:19" ht="12.75" customHeight="1" x14ac:dyDescent="0.2">
      <c r="B8" s="60" t="s">
        <v>71</v>
      </c>
      <c r="C8" s="4" t="s">
        <v>72</v>
      </c>
      <c r="D8" s="4" t="s">
        <v>1890</v>
      </c>
      <c r="E8" s="4" t="s">
        <v>73</v>
      </c>
      <c r="F8" s="4" t="s">
        <v>242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77</v>
      </c>
      <c r="M8" s="4" t="s">
        <v>263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63" t="s">
        <v>244</v>
      </c>
    </row>
    <row r="9" spans="2:19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6" t="s">
        <v>146</v>
      </c>
      <c r="J9" s="6" t="s">
        <v>147</v>
      </c>
      <c r="K9" s="57" t="s">
        <v>2744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4" t="s">
        <v>245</v>
      </c>
    </row>
    <row r="11" spans="2:19" ht="12.75" customHeight="1" x14ac:dyDescent="0.2">
      <c r="B11" s="61" t="s">
        <v>1891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23">
        <v>3.8627905801820002</v>
      </c>
      <c r="K11" s="58" t="s">
        <v>2744</v>
      </c>
      <c r="L11" s="58" t="s">
        <v>2744</v>
      </c>
      <c r="M11" s="58" t="s">
        <v>2744</v>
      </c>
      <c r="N11" s="58" t="s">
        <v>2744</v>
      </c>
      <c r="O11" s="58" t="s">
        <v>2744</v>
      </c>
      <c r="P11" s="23">
        <v>151057.86152000001</v>
      </c>
      <c r="Q11" s="58" t="s">
        <v>2744</v>
      </c>
      <c r="R11" s="20">
        <v>1</v>
      </c>
      <c r="S11" s="65">
        <v>8.1644772529999993E-3</v>
      </c>
    </row>
    <row r="12" spans="2:19" ht="12.75" customHeight="1" x14ac:dyDescent="0.2">
      <c r="B12" s="61" t="s">
        <v>1892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23">
        <v>3.8627905801820002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23">
        <v>151057.86152000001</v>
      </c>
      <c r="Q12" s="58" t="s">
        <v>2744</v>
      </c>
      <c r="R12" s="20">
        <v>1</v>
      </c>
      <c r="S12" s="65">
        <v>8.1644772529999993E-3</v>
      </c>
    </row>
    <row r="13" spans="2:19" ht="12.75" customHeight="1" x14ac:dyDescent="0.2">
      <c r="B13" s="61" t="s">
        <v>1893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23">
        <v>5.8765314504589998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23">
        <v>57485.693149999999</v>
      </c>
      <c r="Q13" s="58" t="s">
        <v>2744</v>
      </c>
      <c r="R13" s="20">
        <v>0.38055413052600001</v>
      </c>
      <c r="S13" s="65">
        <v>3.1070255419999998E-3</v>
      </c>
    </row>
    <row r="14" spans="2:19" ht="12.75" customHeight="1" x14ac:dyDescent="0.2">
      <c r="B14" s="62" t="s">
        <v>1894</v>
      </c>
      <c r="C14" s="14" t="s">
        <v>1895</v>
      </c>
      <c r="D14" s="14" t="s">
        <v>1879</v>
      </c>
      <c r="E14" s="22">
        <v>1150</v>
      </c>
      <c r="F14" s="14" t="s">
        <v>766</v>
      </c>
      <c r="G14" s="14" t="s">
        <v>95</v>
      </c>
      <c r="H14" s="14" t="s">
        <v>96</v>
      </c>
      <c r="I14" s="28">
        <v>44944</v>
      </c>
      <c r="J14" s="24">
        <v>6.12</v>
      </c>
      <c r="K14" s="14" t="s">
        <v>49</v>
      </c>
      <c r="L14" s="13">
        <v>4.9000000000000002E-2</v>
      </c>
      <c r="M14" s="13">
        <v>2.6599999999999999E-2</v>
      </c>
      <c r="N14" s="24">
        <v>4178571.82</v>
      </c>
      <c r="O14" s="24">
        <v>153.22999999999999</v>
      </c>
      <c r="P14" s="24">
        <v>6402.8256000000001</v>
      </c>
      <c r="Q14" s="13">
        <v>2.7835022799999999E-3</v>
      </c>
      <c r="R14" s="13">
        <v>4.2386576478000003E-2</v>
      </c>
      <c r="S14" s="66">
        <v>3.4606423900000001E-4</v>
      </c>
    </row>
    <row r="15" spans="2:19" ht="12.75" customHeight="1" x14ac:dyDescent="0.2">
      <c r="B15" s="62" t="s">
        <v>1896</v>
      </c>
      <c r="C15" s="14" t="s">
        <v>1897</v>
      </c>
      <c r="D15" s="14" t="s">
        <v>1879</v>
      </c>
      <c r="E15" s="22">
        <v>1150</v>
      </c>
      <c r="F15" s="14" t="s">
        <v>1898</v>
      </c>
      <c r="G15" s="14" t="s">
        <v>95</v>
      </c>
      <c r="H15" s="14" t="s">
        <v>96</v>
      </c>
      <c r="I15" s="28">
        <v>44458</v>
      </c>
      <c r="J15" s="24">
        <v>9.7899999999999991</v>
      </c>
      <c r="K15" s="14" t="s">
        <v>49</v>
      </c>
      <c r="L15" s="13">
        <v>4.1000000000000002E-2</v>
      </c>
      <c r="M15" s="13">
        <v>2.8299999999999999E-2</v>
      </c>
      <c r="N15" s="24">
        <v>13009972.279999999</v>
      </c>
      <c r="O15" s="24">
        <v>132.19</v>
      </c>
      <c r="P15" s="24">
        <v>17197.88236</v>
      </c>
      <c r="Q15" s="13">
        <v>3.5827480769999999E-3</v>
      </c>
      <c r="R15" s="13">
        <v>0.113849634748</v>
      </c>
      <c r="S15" s="66">
        <v>9.2952275300000004E-4</v>
      </c>
    </row>
    <row r="16" spans="2:19" ht="12.75" customHeight="1" x14ac:dyDescent="0.2">
      <c r="B16" s="62" t="s">
        <v>1899</v>
      </c>
      <c r="C16" s="14" t="s">
        <v>1900</v>
      </c>
      <c r="D16" s="14" t="s">
        <v>1879</v>
      </c>
      <c r="E16" s="22">
        <v>1315</v>
      </c>
      <c r="F16" s="14" t="s">
        <v>735</v>
      </c>
      <c r="G16" s="14" t="s">
        <v>299</v>
      </c>
      <c r="H16" s="14" t="s">
        <v>300</v>
      </c>
      <c r="I16" s="28">
        <v>44320</v>
      </c>
      <c r="J16" s="24">
        <v>5.29</v>
      </c>
      <c r="K16" s="14" t="s">
        <v>49</v>
      </c>
      <c r="L16" s="13">
        <v>2.1399999999999999E-2</v>
      </c>
      <c r="M16" s="13">
        <v>2.1499999999999998E-2</v>
      </c>
      <c r="N16" s="24">
        <v>6985469.0499999998</v>
      </c>
      <c r="O16" s="24">
        <v>113.7</v>
      </c>
      <c r="P16" s="24">
        <v>7942.4783100000004</v>
      </c>
      <c r="Q16" s="13">
        <v>1.7912147571999999E-2</v>
      </c>
      <c r="R16" s="13">
        <v>5.2579046400000003E-2</v>
      </c>
      <c r="S16" s="66">
        <v>4.2928042800000001E-4</v>
      </c>
    </row>
    <row r="17" spans="2:19" ht="12.75" customHeight="1" x14ac:dyDescent="0.2">
      <c r="B17" s="62" t="s">
        <v>1901</v>
      </c>
      <c r="C17" s="14" t="s">
        <v>1902</v>
      </c>
      <c r="D17" s="14" t="s">
        <v>1879</v>
      </c>
      <c r="E17" s="22">
        <v>2388</v>
      </c>
      <c r="F17" s="14" t="s">
        <v>1898</v>
      </c>
      <c r="G17" s="14" t="s">
        <v>299</v>
      </c>
      <c r="H17" s="14" t="s">
        <v>300</v>
      </c>
      <c r="I17" s="28">
        <v>44741</v>
      </c>
      <c r="J17" s="24">
        <v>4.5999999999999996</v>
      </c>
      <c r="K17" s="14" t="s">
        <v>49</v>
      </c>
      <c r="L17" s="13">
        <v>1.55E-2</v>
      </c>
      <c r="M17" s="13">
        <v>2.7099999999999999E-2</v>
      </c>
      <c r="N17" s="24">
        <v>17670000</v>
      </c>
      <c r="O17" s="24">
        <v>100.13</v>
      </c>
      <c r="P17" s="24">
        <v>17692.971000000001</v>
      </c>
      <c r="Q17" s="13">
        <v>3.1E-2</v>
      </c>
      <c r="R17" s="13">
        <v>0.117127111571</v>
      </c>
      <c r="S17" s="66">
        <v>9.5628163799999996E-4</v>
      </c>
    </row>
    <row r="18" spans="2:19" ht="12.75" customHeight="1" x14ac:dyDescent="0.2">
      <c r="B18" s="62" t="s">
        <v>1903</v>
      </c>
      <c r="C18" s="14" t="s">
        <v>1904</v>
      </c>
      <c r="D18" s="14" t="s">
        <v>1879</v>
      </c>
      <c r="E18" s="22">
        <v>1809</v>
      </c>
      <c r="F18" s="14" t="s">
        <v>766</v>
      </c>
      <c r="G18" s="14" t="s">
        <v>299</v>
      </c>
      <c r="H18" s="14" t="s">
        <v>300</v>
      </c>
      <c r="I18" s="28">
        <v>44060</v>
      </c>
      <c r="J18" s="24">
        <v>7.93</v>
      </c>
      <c r="K18" s="14" t="s">
        <v>49</v>
      </c>
      <c r="L18" s="13">
        <v>8.3000000000000001E-3</v>
      </c>
      <c r="M18" s="13">
        <v>2.6700000000000002E-2</v>
      </c>
      <c r="N18" s="24">
        <v>3504020.54</v>
      </c>
      <c r="O18" s="24">
        <v>96.33</v>
      </c>
      <c r="P18" s="24">
        <v>3375.42299</v>
      </c>
      <c r="Q18" s="13">
        <v>1.0600897138E-2</v>
      </c>
      <c r="R18" s="13">
        <v>2.2345232191E-2</v>
      </c>
      <c r="S18" s="66">
        <v>1.8243713899999999E-4</v>
      </c>
    </row>
    <row r="19" spans="2:19" ht="12.75" customHeight="1" x14ac:dyDescent="0.2">
      <c r="B19" s="62" t="s">
        <v>1905</v>
      </c>
      <c r="C19" s="14" t="s">
        <v>1906</v>
      </c>
      <c r="D19" s="14" t="s">
        <v>1879</v>
      </c>
      <c r="E19" s="22">
        <v>1418</v>
      </c>
      <c r="F19" s="14" t="s">
        <v>766</v>
      </c>
      <c r="G19" s="14" t="s">
        <v>333</v>
      </c>
      <c r="H19" s="14" t="s">
        <v>300</v>
      </c>
      <c r="I19" s="28">
        <v>44951</v>
      </c>
      <c r="J19" s="24">
        <v>1.65</v>
      </c>
      <c r="K19" s="14" t="s">
        <v>49</v>
      </c>
      <c r="L19" s="13">
        <v>5.6000000000000001E-2</v>
      </c>
      <c r="M19" s="13">
        <v>2.35E-2</v>
      </c>
      <c r="N19" s="24">
        <v>2356578.02</v>
      </c>
      <c r="O19" s="24">
        <v>141.88</v>
      </c>
      <c r="P19" s="24">
        <v>3343.51289</v>
      </c>
      <c r="Q19" s="13">
        <v>6.2138602119999999E-3</v>
      </c>
      <c r="R19" s="13">
        <v>2.2133987971999999E-2</v>
      </c>
      <c r="S19" s="66">
        <v>1.80712441E-4</v>
      </c>
    </row>
    <row r="20" spans="2:19" ht="12.75" customHeight="1" x14ac:dyDescent="0.2">
      <c r="B20" s="62" t="s">
        <v>1907</v>
      </c>
      <c r="C20" s="14" t="s">
        <v>1908</v>
      </c>
      <c r="D20" s="14" t="s">
        <v>1879</v>
      </c>
      <c r="E20" s="22">
        <v>2422</v>
      </c>
      <c r="F20" s="14" t="s">
        <v>735</v>
      </c>
      <c r="G20" s="14" t="s">
        <v>465</v>
      </c>
      <c r="H20" s="14" t="s">
        <v>96</v>
      </c>
      <c r="I20" s="28">
        <v>45154</v>
      </c>
      <c r="J20" s="24">
        <v>3.46</v>
      </c>
      <c r="K20" s="14" t="s">
        <v>49</v>
      </c>
      <c r="L20" s="13">
        <v>3.6400000000000002E-2</v>
      </c>
      <c r="M20" s="13">
        <v>3.2399999999999998E-2</v>
      </c>
      <c r="N20" s="24">
        <v>1500000</v>
      </c>
      <c r="O20" s="24">
        <v>102.04</v>
      </c>
      <c r="P20" s="24">
        <v>1530.6</v>
      </c>
      <c r="Q20" s="13">
        <v>3.034950489E-3</v>
      </c>
      <c r="R20" s="13">
        <v>1.0132541163999999E-2</v>
      </c>
      <c r="S20" s="66">
        <v>8.2726901853452195E-5</v>
      </c>
    </row>
    <row r="21" spans="2:19" ht="12.75" customHeight="1" x14ac:dyDescent="0.2">
      <c r="B21" s="61" t="s">
        <v>1909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23">
        <v>2.6826991540799998</v>
      </c>
      <c r="K21" s="58" t="s">
        <v>2744</v>
      </c>
      <c r="L21" s="58" t="s">
        <v>2744</v>
      </c>
      <c r="M21" s="58" t="s">
        <v>2744</v>
      </c>
      <c r="N21" s="58" t="s">
        <v>2744</v>
      </c>
      <c r="O21" s="58" t="s">
        <v>2744</v>
      </c>
      <c r="P21" s="23">
        <v>93572.168369999999</v>
      </c>
      <c r="Q21" s="58" t="s">
        <v>2744</v>
      </c>
      <c r="R21" s="20">
        <v>0.61944586947299995</v>
      </c>
      <c r="S21" s="65">
        <v>5.0574517110000003E-3</v>
      </c>
    </row>
    <row r="22" spans="2:19" ht="12.75" customHeight="1" x14ac:dyDescent="0.2">
      <c r="B22" s="62" t="s">
        <v>1910</v>
      </c>
      <c r="C22" s="14" t="s">
        <v>1911</v>
      </c>
      <c r="D22" s="14" t="s">
        <v>1879</v>
      </c>
      <c r="E22" s="22">
        <v>1315</v>
      </c>
      <c r="F22" s="14" t="s">
        <v>735</v>
      </c>
      <c r="G22" s="14" t="s">
        <v>299</v>
      </c>
      <c r="H22" s="14" t="s">
        <v>300</v>
      </c>
      <c r="I22" s="28">
        <v>44320</v>
      </c>
      <c r="J22" s="24">
        <v>4.8899999999999997</v>
      </c>
      <c r="K22" s="14" t="s">
        <v>49</v>
      </c>
      <c r="L22" s="13">
        <v>3.7400000000000003E-2</v>
      </c>
      <c r="M22" s="13">
        <v>4.9200000000000001E-2</v>
      </c>
      <c r="N22" s="24">
        <v>14775744.609999999</v>
      </c>
      <c r="O22" s="24">
        <v>95.74</v>
      </c>
      <c r="P22" s="24">
        <v>14146.29789</v>
      </c>
      <c r="Q22" s="13">
        <v>2.3746394513999999E-2</v>
      </c>
      <c r="R22" s="13">
        <v>9.3648207035E-2</v>
      </c>
      <c r="S22" s="66">
        <v>7.6458865600000005E-4</v>
      </c>
    </row>
    <row r="23" spans="2:19" ht="12.75" customHeight="1" x14ac:dyDescent="0.2">
      <c r="B23" s="62" t="s">
        <v>1912</v>
      </c>
      <c r="C23" s="14" t="s">
        <v>1913</v>
      </c>
      <c r="D23" s="14" t="s">
        <v>1879</v>
      </c>
      <c r="E23" s="22">
        <v>1315</v>
      </c>
      <c r="F23" s="14" t="s">
        <v>735</v>
      </c>
      <c r="G23" s="14" t="s">
        <v>299</v>
      </c>
      <c r="H23" s="14" t="s">
        <v>300</v>
      </c>
      <c r="I23" s="28">
        <v>44320</v>
      </c>
      <c r="J23" s="24">
        <v>1.17</v>
      </c>
      <c r="K23" s="14" t="s">
        <v>49</v>
      </c>
      <c r="L23" s="13">
        <v>2.5000000000000001E-2</v>
      </c>
      <c r="M23" s="13">
        <v>4.41E-2</v>
      </c>
      <c r="N23" s="24">
        <v>11276841.23</v>
      </c>
      <c r="O23" s="24">
        <v>98.59</v>
      </c>
      <c r="P23" s="24">
        <v>11117.83777</v>
      </c>
      <c r="Q23" s="13">
        <v>2.7636231845000001E-2</v>
      </c>
      <c r="R23" s="13">
        <v>7.3599862052999995E-2</v>
      </c>
      <c r="S23" s="66">
        <v>6.0090439900000001E-4</v>
      </c>
    </row>
    <row r="24" spans="2:19" ht="12.75" customHeight="1" x14ac:dyDescent="0.2">
      <c r="B24" s="62" t="s">
        <v>1914</v>
      </c>
      <c r="C24" s="14" t="s">
        <v>1915</v>
      </c>
      <c r="D24" s="14" t="s">
        <v>1879</v>
      </c>
      <c r="E24" s="22">
        <v>1666</v>
      </c>
      <c r="F24" s="14" t="s">
        <v>1916</v>
      </c>
      <c r="G24" s="14" t="s">
        <v>759</v>
      </c>
      <c r="H24" s="14" t="s">
        <v>300</v>
      </c>
      <c r="I24" s="28">
        <v>44039</v>
      </c>
      <c r="J24" s="24">
        <v>2.2400000000000002</v>
      </c>
      <c r="K24" s="14" t="s">
        <v>49</v>
      </c>
      <c r="L24" s="13">
        <v>3.1E-2</v>
      </c>
      <c r="M24" s="13">
        <v>4.7500000000000001E-2</v>
      </c>
      <c r="N24" s="24">
        <v>2404337</v>
      </c>
      <c r="O24" s="24">
        <v>96.57</v>
      </c>
      <c r="P24" s="24">
        <v>2321.8682399999998</v>
      </c>
      <c r="Q24" s="13">
        <v>3.4097735170000002E-3</v>
      </c>
      <c r="R24" s="13">
        <v>1.5370720971E-2</v>
      </c>
      <c r="S24" s="66">
        <v>1.2549390099999999E-4</v>
      </c>
    </row>
    <row r="25" spans="2:19" ht="12.75" customHeight="1" x14ac:dyDescent="0.2">
      <c r="B25" s="62" t="s">
        <v>1917</v>
      </c>
      <c r="C25" s="14" t="s">
        <v>1918</v>
      </c>
      <c r="D25" s="14" t="s">
        <v>1879</v>
      </c>
      <c r="E25" s="22">
        <v>2250</v>
      </c>
      <c r="F25" s="14" t="s">
        <v>1919</v>
      </c>
      <c r="G25" s="14" t="s">
        <v>465</v>
      </c>
      <c r="H25" s="14" t="s">
        <v>96</v>
      </c>
      <c r="I25" s="28">
        <v>44013</v>
      </c>
      <c r="J25" s="24">
        <v>3.52</v>
      </c>
      <c r="K25" s="14" t="s">
        <v>49</v>
      </c>
      <c r="L25" s="13">
        <v>3.3500000000000002E-2</v>
      </c>
      <c r="M25" s="13">
        <v>6.2399999999999997E-2</v>
      </c>
      <c r="N25" s="24">
        <v>3196452.71</v>
      </c>
      <c r="O25" s="24">
        <v>90.79</v>
      </c>
      <c r="P25" s="24">
        <v>2902.05942</v>
      </c>
      <c r="Q25" s="13">
        <v>3.9955658869999999E-3</v>
      </c>
      <c r="R25" s="13">
        <v>1.9211574894000001E-2</v>
      </c>
      <c r="S25" s="66">
        <v>1.56852466E-4</v>
      </c>
    </row>
    <row r="26" spans="2:19" ht="12.75" customHeight="1" x14ac:dyDescent="0.2">
      <c r="B26" s="62" t="s">
        <v>1920</v>
      </c>
      <c r="C26" s="14" t="s">
        <v>1921</v>
      </c>
      <c r="D26" s="14" t="s">
        <v>1879</v>
      </c>
      <c r="E26" s="22">
        <v>2419</v>
      </c>
      <c r="F26" s="14" t="s">
        <v>1111</v>
      </c>
      <c r="G26" s="14" t="s">
        <v>481</v>
      </c>
      <c r="H26" s="14" t="s">
        <v>300</v>
      </c>
      <c r="I26" s="28">
        <v>45096</v>
      </c>
      <c r="J26" s="24">
        <v>1.18</v>
      </c>
      <c r="K26" s="14" t="s">
        <v>49</v>
      </c>
      <c r="L26" s="13">
        <v>7.2499999999999995E-2</v>
      </c>
      <c r="M26" s="13">
        <v>7.6499999999999999E-2</v>
      </c>
      <c r="N26" s="24">
        <v>4972971.58</v>
      </c>
      <c r="O26" s="24">
        <v>98.53</v>
      </c>
      <c r="P26" s="24">
        <v>4899.8689000000004</v>
      </c>
      <c r="Q26" s="13">
        <v>6.9333333945999998E-2</v>
      </c>
      <c r="R26" s="13">
        <v>3.2437033402999998E-2</v>
      </c>
      <c r="S26" s="66">
        <v>2.6483142099999998E-4</v>
      </c>
    </row>
    <row r="27" spans="2:19" ht="12.75" customHeight="1" x14ac:dyDescent="0.2">
      <c r="B27" s="62" t="s">
        <v>1922</v>
      </c>
      <c r="C27" s="14" t="s">
        <v>1923</v>
      </c>
      <c r="D27" s="14" t="s">
        <v>1879</v>
      </c>
      <c r="E27" s="22">
        <v>318</v>
      </c>
      <c r="F27" s="14" t="s">
        <v>1770</v>
      </c>
      <c r="G27" s="14" t="s">
        <v>534</v>
      </c>
      <c r="H27" s="14" t="s">
        <v>300</v>
      </c>
      <c r="I27" s="28">
        <v>44256</v>
      </c>
      <c r="J27" s="24">
        <v>1.97</v>
      </c>
      <c r="K27" s="14" t="s">
        <v>49</v>
      </c>
      <c r="L27" s="13">
        <v>2.1000000000000001E-2</v>
      </c>
      <c r="M27" s="13">
        <v>6.3500000000000001E-2</v>
      </c>
      <c r="N27" s="24">
        <v>3896430.13</v>
      </c>
      <c r="O27" s="24">
        <v>93.83</v>
      </c>
      <c r="P27" s="24">
        <v>3656.0203900000001</v>
      </c>
      <c r="Q27" s="13">
        <v>6.2075218702000001E-2</v>
      </c>
      <c r="R27" s="13">
        <v>2.4202781326000001E-2</v>
      </c>
      <c r="S27" s="66">
        <v>1.9760305699999999E-4</v>
      </c>
    </row>
    <row r="28" spans="2:19" ht="12.75" customHeight="1" x14ac:dyDescent="0.2">
      <c r="B28" s="62" t="s">
        <v>1924</v>
      </c>
      <c r="C28" s="14" t="s">
        <v>1925</v>
      </c>
      <c r="D28" s="14" t="s">
        <v>1879</v>
      </c>
      <c r="E28" s="22">
        <v>1763</v>
      </c>
      <c r="F28" s="14" t="s">
        <v>1111</v>
      </c>
      <c r="G28" s="14" t="s">
        <v>534</v>
      </c>
      <c r="H28" s="14" t="s">
        <v>300</v>
      </c>
      <c r="I28" s="28">
        <v>45124</v>
      </c>
      <c r="J28" s="24">
        <v>4.1399999999999997</v>
      </c>
      <c r="K28" s="14" t="s">
        <v>49</v>
      </c>
      <c r="L28" s="13">
        <v>7.3099999999999998E-2</v>
      </c>
      <c r="M28" s="13">
        <v>7.3700000000000002E-2</v>
      </c>
      <c r="N28" s="24">
        <v>400</v>
      </c>
      <c r="O28" s="24">
        <v>5156460</v>
      </c>
      <c r="P28" s="24">
        <v>20625.84</v>
      </c>
      <c r="Q28" s="13">
        <v>0.08</v>
      </c>
      <c r="R28" s="13">
        <v>0.13654264526400001</v>
      </c>
      <c r="S28" s="66">
        <v>1.1147993210000001E-3</v>
      </c>
    </row>
    <row r="29" spans="2:19" ht="12.75" customHeight="1" x14ac:dyDescent="0.2">
      <c r="B29" s="62" t="s">
        <v>1926</v>
      </c>
      <c r="C29" s="14" t="s">
        <v>1927</v>
      </c>
      <c r="D29" s="14" t="s">
        <v>1879</v>
      </c>
      <c r="E29" s="22">
        <v>1700</v>
      </c>
      <c r="F29" s="14" t="s">
        <v>1111</v>
      </c>
      <c r="G29" s="14" t="s">
        <v>587</v>
      </c>
      <c r="H29" s="14" t="s">
        <v>300</v>
      </c>
      <c r="I29" s="28">
        <v>43850</v>
      </c>
      <c r="J29" s="24">
        <v>1.37</v>
      </c>
      <c r="K29" s="14" t="s">
        <v>49</v>
      </c>
      <c r="L29" s="13">
        <v>4.1000000000000002E-2</v>
      </c>
      <c r="M29" s="13">
        <v>6.5799999999999997E-2</v>
      </c>
      <c r="N29" s="24">
        <v>340807.06</v>
      </c>
      <c r="O29" s="24">
        <v>98</v>
      </c>
      <c r="P29" s="24">
        <v>333.99092000000002</v>
      </c>
      <c r="Q29" s="13">
        <v>6.2847796700000005E-4</v>
      </c>
      <c r="R29" s="13">
        <v>2.2110131610000002E-3</v>
      </c>
      <c r="S29" s="66">
        <v>1.8051766665872301E-5</v>
      </c>
    </row>
    <row r="30" spans="2:19" ht="12.75" customHeight="1" x14ac:dyDescent="0.2">
      <c r="B30" s="62" t="s">
        <v>1928</v>
      </c>
      <c r="C30" s="14" t="s">
        <v>1929</v>
      </c>
      <c r="D30" s="14" t="s">
        <v>1879</v>
      </c>
      <c r="E30" s="22">
        <v>1089</v>
      </c>
      <c r="F30" s="14" t="s">
        <v>1770</v>
      </c>
      <c r="G30" s="14" t="s">
        <v>587</v>
      </c>
      <c r="H30" s="14" t="s">
        <v>300</v>
      </c>
      <c r="I30" s="28">
        <v>43948</v>
      </c>
      <c r="J30" s="24">
        <v>2.77</v>
      </c>
      <c r="K30" s="14" t="s">
        <v>49</v>
      </c>
      <c r="L30" s="13">
        <v>4.5999999999999999E-2</v>
      </c>
      <c r="M30" s="13">
        <v>6.3700000000000007E-2</v>
      </c>
      <c r="N30" s="24">
        <v>428048.78</v>
      </c>
      <c r="O30" s="24">
        <v>95.56</v>
      </c>
      <c r="P30" s="24">
        <v>409.04340999999999</v>
      </c>
      <c r="Q30" s="13">
        <v>9.7224955599999995E-4</v>
      </c>
      <c r="R30" s="13">
        <v>2.7078591329999999E-3</v>
      </c>
      <c r="S30" s="66">
        <v>2.2108254300843701E-5</v>
      </c>
    </row>
    <row r="31" spans="2:19" ht="12.75" customHeight="1" x14ac:dyDescent="0.2">
      <c r="B31" s="62" t="s">
        <v>1930</v>
      </c>
      <c r="C31" s="14" t="s">
        <v>1931</v>
      </c>
      <c r="D31" s="14" t="s">
        <v>1879</v>
      </c>
      <c r="E31" s="22">
        <v>1721</v>
      </c>
      <c r="F31" s="14" t="s">
        <v>550</v>
      </c>
      <c r="G31" s="14" t="s">
        <v>603</v>
      </c>
      <c r="H31" s="14" t="s">
        <v>96</v>
      </c>
      <c r="I31" s="28">
        <v>44517</v>
      </c>
      <c r="J31" s="24">
        <v>2.82</v>
      </c>
      <c r="K31" s="14" t="s">
        <v>49</v>
      </c>
      <c r="L31" s="13">
        <v>2.86E-2</v>
      </c>
      <c r="M31" s="13">
        <v>6.6299999999999998E-2</v>
      </c>
      <c r="N31" s="24">
        <v>3765579.85</v>
      </c>
      <c r="O31" s="24">
        <v>90.22</v>
      </c>
      <c r="P31" s="24">
        <v>3397.3061400000001</v>
      </c>
      <c r="Q31" s="13">
        <v>3.2938938259000003E-2</v>
      </c>
      <c r="R31" s="13">
        <v>2.2490098202999999E-2</v>
      </c>
      <c r="S31" s="66">
        <v>1.8361989499999999E-4</v>
      </c>
    </row>
    <row r="32" spans="2:19" ht="12.75" customHeight="1" x14ac:dyDescent="0.2">
      <c r="B32" s="62" t="s">
        <v>1932</v>
      </c>
      <c r="C32" s="14" t="s">
        <v>1933</v>
      </c>
      <c r="D32" s="14" t="s">
        <v>1879</v>
      </c>
      <c r="E32" s="22">
        <v>608</v>
      </c>
      <c r="F32" s="14" t="s">
        <v>1770</v>
      </c>
      <c r="G32" s="14" t="s">
        <v>587</v>
      </c>
      <c r="H32" s="14" t="s">
        <v>300</v>
      </c>
      <c r="I32" s="28">
        <v>43872</v>
      </c>
      <c r="J32" s="24">
        <v>2.65</v>
      </c>
      <c r="K32" s="14" t="s">
        <v>49</v>
      </c>
      <c r="L32" s="13">
        <v>4.4699999999999997E-2</v>
      </c>
      <c r="M32" s="13">
        <v>7.0999999999999994E-2</v>
      </c>
      <c r="N32" s="24">
        <v>5689199.71</v>
      </c>
      <c r="O32" s="24">
        <v>93.71</v>
      </c>
      <c r="P32" s="24">
        <v>5331.3490499999998</v>
      </c>
      <c r="Q32" s="13">
        <v>1.1793530881E-2</v>
      </c>
      <c r="R32" s="13">
        <v>3.5293423302999997E-2</v>
      </c>
      <c r="S32" s="66">
        <v>2.8815235100000002E-4</v>
      </c>
    </row>
    <row r="33" spans="2:19" ht="12.75" customHeight="1" x14ac:dyDescent="0.2">
      <c r="B33" s="62" t="s">
        <v>1934</v>
      </c>
      <c r="C33" s="14" t="s">
        <v>1935</v>
      </c>
      <c r="D33" s="14" t="s">
        <v>1879</v>
      </c>
      <c r="E33" s="22">
        <v>209</v>
      </c>
      <c r="F33" s="14" t="s">
        <v>1111</v>
      </c>
      <c r="G33" s="14" t="s">
        <v>1024</v>
      </c>
      <c r="H33" s="14" t="s">
        <v>300</v>
      </c>
      <c r="I33" s="28">
        <v>45069</v>
      </c>
      <c r="J33" s="24">
        <v>3.51</v>
      </c>
      <c r="K33" s="14" t="s">
        <v>49</v>
      </c>
      <c r="L33" s="13">
        <v>7.7499999999999999E-2</v>
      </c>
      <c r="M33" s="13">
        <v>8.8200000000000001E-2</v>
      </c>
      <c r="N33" s="24">
        <v>5112000</v>
      </c>
      <c r="O33" s="24">
        <v>97.04</v>
      </c>
      <c r="P33" s="24">
        <v>4960.6848</v>
      </c>
      <c r="Q33" s="13">
        <v>0.146057142857</v>
      </c>
      <c r="R33" s="13">
        <v>3.2839633436E-2</v>
      </c>
      <c r="S33" s="66">
        <v>2.6811844E-4</v>
      </c>
    </row>
    <row r="34" spans="2:19" ht="12.75" customHeight="1" x14ac:dyDescent="0.2">
      <c r="B34" s="62" t="s">
        <v>1936</v>
      </c>
      <c r="C34" s="14" t="s">
        <v>1937</v>
      </c>
      <c r="D34" s="14" t="s">
        <v>1879</v>
      </c>
      <c r="E34" s="22">
        <v>604</v>
      </c>
      <c r="F34" s="14" t="s">
        <v>1111</v>
      </c>
      <c r="G34" s="14" t="s">
        <v>255</v>
      </c>
      <c r="H34" s="14" t="s">
        <v>256</v>
      </c>
      <c r="I34" s="28">
        <v>45146</v>
      </c>
      <c r="J34" s="24">
        <v>2.73</v>
      </c>
      <c r="K34" s="14" t="s">
        <v>49</v>
      </c>
      <c r="L34" s="13">
        <v>9.35E-2</v>
      </c>
      <c r="M34" s="13">
        <v>6.13E-2</v>
      </c>
      <c r="N34" s="24">
        <v>17622276.02</v>
      </c>
      <c r="O34" s="24">
        <v>100</v>
      </c>
      <c r="P34" s="24">
        <v>17622.276020000001</v>
      </c>
      <c r="Q34" s="13">
        <v>4.2000000046999997E-2</v>
      </c>
      <c r="R34" s="13">
        <v>0.116659112228</v>
      </c>
      <c r="S34" s="66">
        <v>9.5246066799999996E-4</v>
      </c>
    </row>
    <row r="35" spans="2:19" ht="12.75" customHeight="1" x14ac:dyDescent="0.2">
      <c r="B35" s="62" t="s">
        <v>1938</v>
      </c>
      <c r="C35" s="14" t="s">
        <v>1939</v>
      </c>
      <c r="D35" s="14" t="s">
        <v>1879</v>
      </c>
      <c r="E35" s="22">
        <v>599</v>
      </c>
      <c r="F35" s="14" t="s">
        <v>567</v>
      </c>
      <c r="G35" s="14" t="s">
        <v>255</v>
      </c>
      <c r="H35" s="14" t="s">
        <v>256</v>
      </c>
      <c r="I35" s="28">
        <v>44426</v>
      </c>
      <c r="J35" s="24">
        <v>0.16</v>
      </c>
      <c r="K35" s="14" t="s">
        <v>49</v>
      </c>
      <c r="L35" s="13">
        <v>4.1500000000000002E-2</v>
      </c>
      <c r="M35" s="13">
        <v>0.1167</v>
      </c>
      <c r="N35" s="24">
        <v>1842750</v>
      </c>
      <c r="O35" s="24">
        <v>100.27</v>
      </c>
      <c r="P35" s="24">
        <v>1847.72542</v>
      </c>
      <c r="Q35" s="13">
        <v>4.6068749999999999E-2</v>
      </c>
      <c r="R35" s="13">
        <v>1.2231905055000001E-2</v>
      </c>
      <c r="S35" s="66">
        <v>9.9867110592230995E-5</v>
      </c>
    </row>
    <row r="36" spans="2:19" ht="12.75" customHeight="1" x14ac:dyDescent="0.2">
      <c r="B36" s="61" t="s">
        <v>1940</v>
      </c>
      <c r="C36" s="58" t="s">
        <v>2744</v>
      </c>
      <c r="D36" s="58" t="s">
        <v>2744</v>
      </c>
      <c r="E36" s="58" t="s">
        <v>2744</v>
      </c>
      <c r="F36" s="58" t="s">
        <v>2744</v>
      </c>
      <c r="G36" s="58" t="s">
        <v>2744</v>
      </c>
      <c r="H36" s="58" t="s">
        <v>2744</v>
      </c>
      <c r="I36" s="58" t="s">
        <v>2744</v>
      </c>
      <c r="J36" s="58" t="s">
        <v>2744</v>
      </c>
      <c r="K36" s="58" t="s">
        <v>2744</v>
      </c>
      <c r="L36" s="58" t="s">
        <v>2744</v>
      </c>
      <c r="M36" s="58" t="s">
        <v>2744</v>
      </c>
      <c r="N36" s="58" t="s">
        <v>2744</v>
      </c>
      <c r="O36" s="58" t="s">
        <v>2744</v>
      </c>
      <c r="P36" s="58" t="s">
        <v>2744</v>
      </c>
      <c r="Q36" s="58" t="s">
        <v>2744</v>
      </c>
      <c r="R36" s="58" t="s">
        <v>2744</v>
      </c>
      <c r="S36" s="72" t="s">
        <v>2744</v>
      </c>
    </row>
    <row r="37" spans="2:19" ht="12.75" customHeight="1" x14ac:dyDescent="0.2">
      <c r="B37" s="61" t="s">
        <v>1941</v>
      </c>
      <c r="C37" s="58" t="s">
        <v>2744</v>
      </c>
      <c r="D37" s="58" t="s">
        <v>2744</v>
      </c>
      <c r="E37" s="58" t="s">
        <v>2744</v>
      </c>
      <c r="F37" s="58" t="s">
        <v>2744</v>
      </c>
      <c r="G37" s="58" t="s">
        <v>2744</v>
      </c>
      <c r="H37" s="58" t="s">
        <v>2744</v>
      </c>
      <c r="I37" s="58" t="s">
        <v>2744</v>
      </c>
      <c r="J37" s="58" t="s">
        <v>2744</v>
      </c>
      <c r="K37" s="58" t="s">
        <v>2744</v>
      </c>
      <c r="L37" s="58" t="s">
        <v>2744</v>
      </c>
      <c r="M37" s="58" t="s">
        <v>2744</v>
      </c>
      <c r="N37" s="58" t="s">
        <v>2744</v>
      </c>
      <c r="O37" s="58" t="s">
        <v>2744</v>
      </c>
      <c r="P37" s="58" t="s">
        <v>2744</v>
      </c>
      <c r="Q37" s="58" t="s">
        <v>2744</v>
      </c>
      <c r="R37" s="58" t="s">
        <v>2744</v>
      </c>
      <c r="S37" s="72" t="s">
        <v>2744</v>
      </c>
    </row>
    <row r="38" spans="2:19" ht="12.75" customHeight="1" x14ac:dyDescent="0.2">
      <c r="B38" s="61" t="s">
        <v>1942</v>
      </c>
      <c r="C38" s="58" t="s">
        <v>2744</v>
      </c>
      <c r="D38" s="58" t="s">
        <v>2744</v>
      </c>
      <c r="E38" s="58" t="s">
        <v>2744</v>
      </c>
      <c r="F38" s="58" t="s">
        <v>2744</v>
      </c>
      <c r="G38" s="58" t="s">
        <v>2744</v>
      </c>
      <c r="H38" s="58" t="s">
        <v>2744</v>
      </c>
      <c r="I38" s="58" t="s">
        <v>2744</v>
      </c>
      <c r="J38" s="58" t="s">
        <v>2744</v>
      </c>
      <c r="K38" s="58" t="s">
        <v>2744</v>
      </c>
      <c r="L38" s="58" t="s">
        <v>2744</v>
      </c>
      <c r="M38" s="58" t="s">
        <v>2744</v>
      </c>
      <c r="N38" s="58" t="s">
        <v>2744</v>
      </c>
      <c r="O38" s="58" t="s">
        <v>2744</v>
      </c>
      <c r="P38" s="58" t="s">
        <v>2744</v>
      </c>
      <c r="Q38" s="58" t="s">
        <v>2744</v>
      </c>
      <c r="R38" s="58" t="s">
        <v>2744</v>
      </c>
      <c r="S38" s="72" t="s">
        <v>2744</v>
      </c>
    </row>
    <row r="39" spans="2:19" ht="12.75" customHeight="1" thickBot="1" x14ac:dyDescent="0.25">
      <c r="B39" s="61" t="s">
        <v>1943</v>
      </c>
      <c r="C39" s="58" t="s">
        <v>2744</v>
      </c>
      <c r="D39" s="58" t="s">
        <v>2744</v>
      </c>
      <c r="E39" s="58" t="s">
        <v>2744</v>
      </c>
      <c r="F39" s="58" t="s">
        <v>2744</v>
      </c>
      <c r="G39" s="58" t="s">
        <v>2744</v>
      </c>
      <c r="H39" s="58" t="s">
        <v>2744</v>
      </c>
      <c r="I39" s="58" t="s">
        <v>2744</v>
      </c>
      <c r="J39" s="58" t="s">
        <v>2744</v>
      </c>
      <c r="K39" s="58" t="s">
        <v>2744</v>
      </c>
      <c r="L39" s="58" t="s">
        <v>2744</v>
      </c>
      <c r="M39" s="58" t="s">
        <v>2744</v>
      </c>
      <c r="N39" s="58" t="s">
        <v>2744</v>
      </c>
      <c r="O39" s="58" t="s">
        <v>2744</v>
      </c>
      <c r="P39" s="58" t="s">
        <v>2744</v>
      </c>
      <c r="Q39" s="58" t="s">
        <v>2744</v>
      </c>
      <c r="R39" s="58" t="s">
        <v>2744</v>
      </c>
      <c r="S39" s="72" t="s">
        <v>2744</v>
      </c>
    </row>
    <row r="40" spans="2:19" ht="12.75" customHeight="1" x14ac:dyDescent="0.2">
      <c r="B40" s="68" t="s">
        <v>1944</v>
      </c>
      <c r="C40" s="73" t="s">
        <v>2744</v>
      </c>
      <c r="D40" s="73" t="s">
        <v>2744</v>
      </c>
      <c r="E40" s="73" t="s">
        <v>2744</v>
      </c>
      <c r="F40" s="73" t="s">
        <v>2744</v>
      </c>
      <c r="G40" s="73" t="s">
        <v>2744</v>
      </c>
      <c r="H40" s="73" t="s">
        <v>2744</v>
      </c>
      <c r="I40" s="73" t="s">
        <v>2744</v>
      </c>
      <c r="J40" s="73" t="s">
        <v>2744</v>
      </c>
      <c r="K40" s="73" t="s">
        <v>2744</v>
      </c>
      <c r="L40" s="73" t="s">
        <v>2744</v>
      </c>
      <c r="M40" s="73" t="s">
        <v>2744</v>
      </c>
      <c r="N40" s="73" t="s">
        <v>2744</v>
      </c>
      <c r="O40" s="73" t="s">
        <v>2744</v>
      </c>
      <c r="P40" s="73" t="s">
        <v>2744</v>
      </c>
      <c r="Q40" s="73" t="s">
        <v>2744</v>
      </c>
      <c r="R40" s="73" t="s">
        <v>2744</v>
      </c>
      <c r="S40" s="74" t="s">
        <v>2744</v>
      </c>
    </row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I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35.28515625" bestFit="1" customWidth="1"/>
    <col min="7" max="8" width="1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12535</v>
      </c>
    </row>
    <row r="5" spans="2:13" ht="12.75" customHeight="1" x14ac:dyDescent="0.2"/>
    <row r="6" spans="2:13" ht="12.75" customHeight="1" thickBot="1" x14ac:dyDescent="0.25">
      <c r="B6" s="67" t="s">
        <v>1945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</row>
    <row r="7" spans="2:13" ht="12.75" customHeight="1" thickBot="1" x14ac:dyDescent="0.25">
      <c r="B7" s="75" t="s">
        <v>1946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</row>
    <row r="8" spans="2:13" ht="12.75" customHeight="1" x14ac:dyDescent="0.2">
      <c r="B8" s="60" t="s">
        <v>71</v>
      </c>
      <c r="C8" s="4" t="s">
        <v>72</v>
      </c>
      <c r="D8" s="4" t="s">
        <v>241</v>
      </c>
      <c r="E8" s="4" t="s">
        <v>73</v>
      </c>
      <c r="F8" s="4" t="s">
        <v>242</v>
      </c>
      <c r="G8" s="4" t="s">
        <v>76</v>
      </c>
      <c r="H8" s="4" t="s">
        <v>141</v>
      </c>
      <c r="I8" s="4" t="s">
        <v>142</v>
      </c>
      <c r="J8" s="4" t="s">
        <v>9</v>
      </c>
      <c r="K8" s="4" t="s">
        <v>144</v>
      </c>
      <c r="L8" s="4" t="s">
        <v>80</v>
      </c>
      <c r="M8" s="63" t="s">
        <v>244</v>
      </c>
    </row>
    <row r="9" spans="2:13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6" t="s">
        <v>148</v>
      </c>
      <c r="I9" s="6" t="s">
        <v>149</v>
      </c>
      <c r="J9" s="6" t="s">
        <v>11</v>
      </c>
      <c r="K9" s="6" t="s">
        <v>12</v>
      </c>
      <c r="L9" s="6" t="s">
        <v>12</v>
      </c>
      <c r="M9" s="64" t="s">
        <v>12</v>
      </c>
    </row>
    <row r="10" spans="2:13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4" t="s">
        <v>150</v>
      </c>
    </row>
    <row r="11" spans="2:13" ht="12.75" customHeight="1" x14ac:dyDescent="0.2">
      <c r="B11" s="61" t="s">
        <v>1947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23">
        <v>395202.69108000002</v>
      </c>
      <c r="K11" s="58" t="s">
        <v>2744</v>
      </c>
      <c r="L11" s="20">
        <v>1</v>
      </c>
      <c r="M11" s="65">
        <v>2.1360181783000001E-2</v>
      </c>
    </row>
    <row r="12" spans="2:13" ht="12.75" customHeight="1" x14ac:dyDescent="0.2">
      <c r="B12" s="61" t="s">
        <v>1948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23">
        <v>204416.82518000001</v>
      </c>
      <c r="K12" s="58" t="s">
        <v>2744</v>
      </c>
      <c r="L12" s="20">
        <v>0.51724552943000002</v>
      </c>
      <c r="M12" s="65">
        <v>1.1048458535E-2</v>
      </c>
    </row>
    <row r="13" spans="2:13" ht="12.75" customHeight="1" x14ac:dyDescent="0.2">
      <c r="B13" s="61" t="s">
        <v>1949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23">
        <v>204416.82518000001</v>
      </c>
      <c r="K13" s="58" t="s">
        <v>2744</v>
      </c>
      <c r="L13" s="20">
        <v>0.51724552943000002</v>
      </c>
      <c r="M13" s="65">
        <v>1.1048458535E-2</v>
      </c>
    </row>
    <row r="14" spans="2:13" ht="12.75" customHeight="1" x14ac:dyDescent="0.2">
      <c r="B14" s="62" t="s">
        <v>1950</v>
      </c>
      <c r="C14" s="14" t="s">
        <v>1951</v>
      </c>
      <c r="D14" s="14" t="s">
        <v>1879</v>
      </c>
      <c r="E14" s="22">
        <v>994</v>
      </c>
      <c r="F14" s="14" t="s">
        <v>1952</v>
      </c>
      <c r="G14" s="14" t="s">
        <v>50</v>
      </c>
      <c r="H14" s="24">
        <v>1873.19</v>
      </c>
      <c r="I14" s="24">
        <v>193476</v>
      </c>
      <c r="J14" s="24">
        <v>13144.87578</v>
      </c>
      <c r="K14" s="13">
        <v>3.55773663609495E-5</v>
      </c>
      <c r="L14" s="13">
        <v>3.3261098864999998E-2</v>
      </c>
      <c r="M14" s="66">
        <v>7.1046311800000001E-4</v>
      </c>
    </row>
    <row r="15" spans="2:13" ht="12.75" customHeight="1" x14ac:dyDescent="0.2">
      <c r="B15" s="62" t="s">
        <v>1953</v>
      </c>
      <c r="C15" s="14" t="s">
        <v>1954</v>
      </c>
      <c r="D15" s="14" t="s">
        <v>1879</v>
      </c>
      <c r="E15" s="22">
        <v>823</v>
      </c>
      <c r="F15" s="14" t="s">
        <v>1955</v>
      </c>
      <c r="G15" s="14" t="s">
        <v>49</v>
      </c>
      <c r="H15" s="24">
        <v>7300000</v>
      </c>
      <c r="I15" s="24">
        <v>128.3938</v>
      </c>
      <c r="J15" s="24">
        <v>9372.7474000000002</v>
      </c>
      <c r="K15" s="13">
        <v>1.2882542215999999E-2</v>
      </c>
      <c r="L15" s="13">
        <v>2.3716304598999999E-2</v>
      </c>
      <c r="M15" s="66">
        <v>5.06584577E-4</v>
      </c>
    </row>
    <row r="16" spans="2:13" ht="12.75" customHeight="1" x14ac:dyDescent="0.2">
      <c r="B16" s="62" t="s">
        <v>1956</v>
      </c>
      <c r="C16" s="14" t="s">
        <v>1957</v>
      </c>
      <c r="D16" s="14" t="s">
        <v>1879</v>
      </c>
      <c r="E16" s="22">
        <v>994</v>
      </c>
      <c r="F16" s="14" t="s">
        <v>1958</v>
      </c>
      <c r="G16" s="14" t="s">
        <v>50</v>
      </c>
      <c r="H16" s="24">
        <v>75799.38</v>
      </c>
      <c r="I16" s="24">
        <v>4425.12</v>
      </c>
      <c r="J16" s="24">
        <v>12165.73245</v>
      </c>
      <c r="K16" s="13">
        <v>1.51598763E-3</v>
      </c>
      <c r="L16" s="13">
        <v>3.0783526338000002E-2</v>
      </c>
      <c r="M16" s="66">
        <v>6.5754171800000004E-4</v>
      </c>
    </row>
    <row r="17" spans="2:13" ht="12.75" customHeight="1" x14ac:dyDescent="0.2">
      <c r="B17" s="62" t="s">
        <v>1959</v>
      </c>
      <c r="C17" s="14" t="s">
        <v>1960</v>
      </c>
      <c r="D17" s="14" t="s">
        <v>1879</v>
      </c>
      <c r="E17" s="22">
        <v>994</v>
      </c>
      <c r="F17" s="14" t="s">
        <v>1958</v>
      </c>
      <c r="G17" s="14" t="s">
        <v>50</v>
      </c>
      <c r="H17" s="24">
        <v>500000</v>
      </c>
      <c r="I17" s="24">
        <v>424</v>
      </c>
      <c r="J17" s="24">
        <v>7689.24</v>
      </c>
      <c r="K17" s="13">
        <v>1.4392032754E-2</v>
      </c>
      <c r="L17" s="13">
        <v>1.9456446459999999E-2</v>
      </c>
      <c r="M17" s="66">
        <v>4.1559323300000001E-4</v>
      </c>
    </row>
    <row r="18" spans="2:13" ht="12.75" customHeight="1" x14ac:dyDescent="0.2">
      <c r="B18" s="62" t="s">
        <v>1961</v>
      </c>
      <c r="C18" s="14" t="s">
        <v>1962</v>
      </c>
      <c r="D18" s="14" t="s">
        <v>1879</v>
      </c>
      <c r="E18" s="22">
        <v>994</v>
      </c>
      <c r="F18" s="14" t="s">
        <v>1963</v>
      </c>
      <c r="G18" s="14" t="s">
        <v>50</v>
      </c>
      <c r="H18" s="24">
        <v>1223581.67</v>
      </c>
      <c r="I18" s="24">
        <v>337.77</v>
      </c>
      <c r="J18" s="24">
        <v>14989.998579999999</v>
      </c>
      <c r="K18" s="13">
        <v>8.3778272500000008E-3</v>
      </c>
      <c r="L18" s="13">
        <v>3.7929900069000003E-2</v>
      </c>
      <c r="M18" s="66">
        <v>8.1018956000000004E-4</v>
      </c>
    </row>
    <row r="19" spans="2:13" ht="12.75" customHeight="1" x14ac:dyDescent="0.2">
      <c r="B19" s="62" t="s">
        <v>1964</v>
      </c>
      <c r="C19" s="14" t="s">
        <v>1965</v>
      </c>
      <c r="D19" s="14" t="s">
        <v>1879</v>
      </c>
      <c r="E19" s="22">
        <v>994</v>
      </c>
      <c r="F19" s="14" t="s">
        <v>1963</v>
      </c>
      <c r="G19" s="14" t="s">
        <v>50</v>
      </c>
      <c r="H19" s="24">
        <v>42969.21</v>
      </c>
      <c r="I19" s="24">
        <v>6483.0325999999995</v>
      </c>
      <c r="J19" s="24">
        <v>10103.76253</v>
      </c>
      <c r="K19" s="13">
        <v>1.638306326E-3</v>
      </c>
      <c r="L19" s="13">
        <v>2.5566026644000001E-2</v>
      </c>
      <c r="M19" s="66">
        <v>5.4609497600000001E-4</v>
      </c>
    </row>
    <row r="20" spans="2:13" ht="12.75" customHeight="1" x14ac:dyDescent="0.2">
      <c r="B20" s="62" t="s">
        <v>1966</v>
      </c>
      <c r="C20" s="14" t="s">
        <v>1967</v>
      </c>
      <c r="D20" s="14" t="s">
        <v>1879</v>
      </c>
      <c r="E20" s="22">
        <v>993</v>
      </c>
      <c r="F20" s="14" t="s">
        <v>1963</v>
      </c>
      <c r="G20" s="14" t="s">
        <v>50</v>
      </c>
      <c r="H20" s="24">
        <v>808811.51</v>
      </c>
      <c r="I20" s="24">
        <v>830.05280000000005</v>
      </c>
      <c r="J20" s="24">
        <v>24350.091499999999</v>
      </c>
      <c r="K20" s="13">
        <v>3.2352464281999997E-2</v>
      </c>
      <c r="L20" s="13">
        <v>6.1614184441000003E-2</v>
      </c>
      <c r="M20" s="66">
        <v>1.3160901799999999E-3</v>
      </c>
    </row>
    <row r="21" spans="2:13" ht="12.75" customHeight="1" x14ac:dyDescent="0.2">
      <c r="B21" s="62" t="s">
        <v>1968</v>
      </c>
      <c r="C21" s="14" t="s">
        <v>1969</v>
      </c>
      <c r="D21" s="14" t="s">
        <v>1879</v>
      </c>
      <c r="E21" s="22">
        <v>994</v>
      </c>
      <c r="F21" s="14" t="s">
        <v>1963</v>
      </c>
      <c r="G21" s="14" t="s">
        <v>50</v>
      </c>
      <c r="H21" s="24">
        <v>22713.68</v>
      </c>
      <c r="I21" s="24">
        <v>20229.371999999999</v>
      </c>
      <c r="J21" s="24">
        <v>16665.465899999999</v>
      </c>
      <c r="K21" s="13">
        <v>1.101878852E-3</v>
      </c>
      <c r="L21" s="13">
        <v>4.2169414014999997E-2</v>
      </c>
      <c r="M21" s="66">
        <v>9.0074634900000003E-4</v>
      </c>
    </row>
    <row r="22" spans="2:13" ht="12.75" customHeight="1" x14ac:dyDescent="0.2">
      <c r="B22" s="62" t="s">
        <v>1970</v>
      </c>
      <c r="C22" s="14" t="s">
        <v>1971</v>
      </c>
      <c r="D22" s="14" t="s">
        <v>1879</v>
      </c>
      <c r="E22" s="22">
        <v>994</v>
      </c>
      <c r="F22" s="14" t="s">
        <v>65</v>
      </c>
      <c r="G22" s="14" t="s">
        <v>50</v>
      </c>
      <c r="H22" s="24">
        <v>35621.519999999997</v>
      </c>
      <c r="I22" s="24">
        <v>3341.93</v>
      </c>
      <c r="J22" s="24">
        <v>4317.7485999999999</v>
      </c>
      <c r="K22" s="13">
        <v>1.4388609167000001E-2</v>
      </c>
      <c r="L22" s="13">
        <v>1.0925402831E-2</v>
      </c>
      <c r="M22" s="66">
        <v>2.3336858999999999E-4</v>
      </c>
    </row>
    <row r="23" spans="2:13" ht="12.75" customHeight="1" x14ac:dyDescent="0.2">
      <c r="B23" s="62" t="s">
        <v>1972</v>
      </c>
      <c r="C23" s="14" t="s">
        <v>1973</v>
      </c>
      <c r="D23" s="14" t="s">
        <v>1879</v>
      </c>
      <c r="E23" s="22">
        <v>994</v>
      </c>
      <c r="F23" s="14" t="s">
        <v>65</v>
      </c>
      <c r="G23" s="14" t="s">
        <v>50</v>
      </c>
      <c r="H23" s="24">
        <v>-0.01</v>
      </c>
      <c r="I23" s="24">
        <v>100</v>
      </c>
      <c r="J23" s="24">
        <v>-4.0000000000000003E-5</v>
      </c>
      <c r="K23" s="13">
        <v>-4.0393024124733702E-9</v>
      </c>
      <c r="L23" s="13">
        <v>-1.01213885691641E-10</v>
      </c>
      <c r="M23" s="66">
        <v>-2.1619469973462002E-12</v>
      </c>
    </row>
    <row r="24" spans="2:13" ht="12.75" customHeight="1" x14ac:dyDescent="0.2">
      <c r="B24" s="62" t="s">
        <v>1974</v>
      </c>
      <c r="C24" s="14" t="s">
        <v>1975</v>
      </c>
      <c r="D24" s="14" t="s">
        <v>1879</v>
      </c>
      <c r="E24" s="22">
        <v>994</v>
      </c>
      <c r="F24" s="14" t="s">
        <v>393</v>
      </c>
      <c r="G24" s="14" t="s">
        <v>50</v>
      </c>
      <c r="H24" s="24">
        <v>844969.69</v>
      </c>
      <c r="I24" s="24">
        <v>57.216000000000001</v>
      </c>
      <c r="J24" s="24">
        <v>1753.5016499999999</v>
      </c>
      <c r="K24" s="13">
        <v>1.6048450089999999E-2</v>
      </c>
      <c r="L24" s="13">
        <v>4.4369678890000003E-3</v>
      </c>
      <c r="M24" s="66">
        <v>9.4774440676477606E-5</v>
      </c>
    </row>
    <row r="25" spans="2:13" ht="12.75" customHeight="1" x14ac:dyDescent="0.2">
      <c r="B25" s="62" t="s">
        <v>1976</v>
      </c>
      <c r="C25" s="14" t="s">
        <v>1977</v>
      </c>
      <c r="D25" s="14" t="s">
        <v>1879</v>
      </c>
      <c r="E25" s="22">
        <v>994</v>
      </c>
      <c r="F25" s="14" t="s">
        <v>1558</v>
      </c>
      <c r="G25" s="14" t="s">
        <v>50</v>
      </c>
      <c r="H25" s="24">
        <v>49136.68</v>
      </c>
      <c r="I25" s="24">
        <v>3541</v>
      </c>
      <c r="J25" s="24">
        <v>6310.7255299999997</v>
      </c>
      <c r="K25" s="13">
        <v>9.5454530440000004E-3</v>
      </c>
      <c r="L25" s="13">
        <v>1.5968326309999999E-2</v>
      </c>
      <c r="M25" s="66">
        <v>3.41086352E-4</v>
      </c>
    </row>
    <row r="26" spans="2:13" ht="12.75" customHeight="1" x14ac:dyDescent="0.2">
      <c r="B26" s="62" t="s">
        <v>1978</v>
      </c>
      <c r="C26" s="14" t="s">
        <v>1979</v>
      </c>
      <c r="D26" s="14" t="s">
        <v>1879</v>
      </c>
      <c r="E26" s="22">
        <v>994</v>
      </c>
      <c r="F26" s="14" t="s">
        <v>1558</v>
      </c>
      <c r="G26" s="14" t="s">
        <v>50</v>
      </c>
      <c r="H26" s="24">
        <v>319028.46000000002</v>
      </c>
      <c r="I26" s="24">
        <v>547.85</v>
      </c>
      <c r="J26" s="24">
        <v>6339.2612399999998</v>
      </c>
      <c r="K26" s="13">
        <v>2.8196537968E-2</v>
      </c>
      <c r="L26" s="13">
        <v>1.6040531561999999E-2</v>
      </c>
      <c r="M26" s="66">
        <v>3.4262867000000002E-4</v>
      </c>
    </row>
    <row r="27" spans="2:13" ht="12.75" customHeight="1" x14ac:dyDescent="0.2">
      <c r="B27" s="62" t="s">
        <v>1980</v>
      </c>
      <c r="C27" s="14" t="s">
        <v>1981</v>
      </c>
      <c r="D27" s="14" t="s">
        <v>1879</v>
      </c>
      <c r="E27" s="22">
        <v>994</v>
      </c>
      <c r="F27" s="14" t="s">
        <v>500</v>
      </c>
      <c r="G27" s="14" t="s">
        <v>50</v>
      </c>
      <c r="H27" s="24">
        <v>423025.8</v>
      </c>
      <c r="I27" s="24">
        <v>100</v>
      </c>
      <c r="J27" s="24">
        <v>1534.31458</v>
      </c>
      <c r="K27" s="13">
        <v>5.3049262452999998E-2</v>
      </c>
      <c r="L27" s="13">
        <v>3.882348512E-3</v>
      </c>
      <c r="M27" s="66">
        <v>8.2927669980387305E-5</v>
      </c>
    </row>
    <row r="28" spans="2:13" ht="12.75" customHeight="1" x14ac:dyDescent="0.2">
      <c r="B28" s="62" t="s">
        <v>1982</v>
      </c>
      <c r="C28" s="14" t="s">
        <v>1983</v>
      </c>
      <c r="D28" s="14" t="s">
        <v>1879</v>
      </c>
      <c r="E28" s="22">
        <v>999</v>
      </c>
      <c r="F28" s="14" t="s">
        <v>500</v>
      </c>
      <c r="G28" s="14" t="s">
        <v>49</v>
      </c>
      <c r="H28" s="24">
        <v>14600000</v>
      </c>
      <c r="I28" s="24">
        <v>123.75</v>
      </c>
      <c r="J28" s="24">
        <v>18067.5</v>
      </c>
      <c r="K28" s="13">
        <v>2.6979388678E-2</v>
      </c>
      <c r="L28" s="13">
        <v>4.5717046992999999E-2</v>
      </c>
      <c r="M28" s="66">
        <v>9.7652443399999999E-4</v>
      </c>
    </row>
    <row r="29" spans="2:13" ht="12.75" customHeight="1" x14ac:dyDescent="0.2">
      <c r="B29" s="62" t="s">
        <v>1984</v>
      </c>
      <c r="C29" s="14" t="s">
        <v>1985</v>
      </c>
      <c r="D29" s="14" t="s">
        <v>1879</v>
      </c>
      <c r="E29" s="22">
        <v>999</v>
      </c>
      <c r="F29" s="14" t="s">
        <v>500</v>
      </c>
      <c r="G29" s="14" t="s">
        <v>49</v>
      </c>
      <c r="H29" s="24">
        <v>17017000</v>
      </c>
      <c r="I29" s="24">
        <v>84.715000000000003</v>
      </c>
      <c r="J29" s="24">
        <v>14415.95155</v>
      </c>
      <c r="K29" s="13">
        <v>1.7000000000000001E-2</v>
      </c>
      <c r="L29" s="13">
        <v>3.6477361807000001E-2</v>
      </c>
      <c r="M29" s="66">
        <v>7.7916307900000004E-4</v>
      </c>
    </row>
    <row r="30" spans="2:13" ht="12.75" customHeight="1" x14ac:dyDescent="0.2">
      <c r="B30" s="62" t="s">
        <v>1986</v>
      </c>
      <c r="C30" s="14" t="s">
        <v>1987</v>
      </c>
      <c r="D30" s="14" t="s">
        <v>1879</v>
      </c>
      <c r="E30" s="22">
        <v>803</v>
      </c>
      <c r="F30" s="14" t="s">
        <v>1916</v>
      </c>
      <c r="G30" s="14" t="s">
        <v>50</v>
      </c>
      <c r="H30" s="24">
        <v>5690000</v>
      </c>
      <c r="I30" s="24">
        <v>107.3398</v>
      </c>
      <c r="J30" s="24">
        <v>22152.390770000002</v>
      </c>
      <c r="K30" s="13">
        <v>8.6204142599999995E-4</v>
      </c>
      <c r="L30" s="13">
        <v>5.6053238679E-2</v>
      </c>
      <c r="M30" s="66">
        <v>1.1973073669999999E-3</v>
      </c>
    </row>
    <row r="31" spans="2:13" ht="12.75" customHeight="1" x14ac:dyDescent="0.2">
      <c r="B31" s="62" t="s">
        <v>1988</v>
      </c>
      <c r="C31" s="14" t="s">
        <v>1989</v>
      </c>
      <c r="D31" s="14" t="s">
        <v>1879</v>
      </c>
      <c r="E31" s="22">
        <v>999</v>
      </c>
      <c r="F31" s="14" t="s">
        <v>1599</v>
      </c>
      <c r="G31" s="14" t="s">
        <v>49</v>
      </c>
      <c r="H31" s="24">
        <v>72296.12</v>
      </c>
      <c r="I31" s="24">
        <v>6280.45</v>
      </c>
      <c r="J31" s="24">
        <v>4540.5216700000001</v>
      </c>
      <c r="K31" s="13">
        <v>2.4968310469999999E-3</v>
      </c>
      <c r="L31" s="13">
        <v>1.1489096032000001E-2</v>
      </c>
      <c r="M31" s="66">
        <v>2.4540917900000002E-4</v>
      </c>
    </row>
    <row r="32" spans="2:13" ht="12.75" customHeight="1" x14ac:dyDescent="0.2">
      <c r="B32" s="62" t="s">
        <v>1990</v>
      </c>
      <c r="C32" s="14" t="s">
        <v>1991</v>
      </c>
      <c r="D32" s="14" t="s">
        <v>1879</v>
      </c>
      <c r="E32" s="22">
        <v>994</v>
      </c>
      <c r="F32" s="14" t="s">
        <v>1898</v>
      </c>
      <c r="G32" s="14" t="s">
        <v>50</v>
      </c>
      <c r="H32" s="24">
        <v>172290.73</v>
      </c>
      <c r="I32" s="24">
        <v>2046</v>
      </c>
      <c r="J32" s="24">
        <v>12785.422850000001</v>
      </c>
      <c r="K32" s="13">
        <v>5.2206575230000002E-3</v>
      </c>
      <c r="L32" s="13">
        <v>3.2351558171000001E-2</v>
      </c>
      <c r="M32" s="66">
        <v>6.91035163E-4</v>
      </c>
    </row>
    <row r="33" spans="2:13" ht="12.75" customHeight="1" x14ac:dyDescent="0.2">
      <c r="B33" s="62" t="s">
        <v>1992</v>
      </c>
      <c r="C33" s="14" t="s">
        <v>1993</v>
      </c>
      <c r="D33" s="14" t="s">
        <v>1879</v>
      </c>
      <c r="E33" s="22">
        <v>999</v>
      </c>
      <c r="F33" s="14" t="s">
        <v>1994</v>
      </c>
      <c r="G33" s="14" t="s">
        <v>49</v>
      </c>
      <c r="H33" s="24">
        <v>3408000</v>
      </c>
      <c r="I33" s="24">
        <v>100</v>
      </c>
      <c r="J33" s="24">
        <v>3408</v>
      </c>
      <c r="K33" s="13">
        <v>0.04</v>
      </c>
      <c r="L33" s="13">
        <v>8.6234230599999996E-3</v>
      </c>
      <c r="M33" s="66">
        <v>1.84197884E-4</v>
      </c>
    </row>
    <row r="34" spans="2:13" ht="12.75" customHeight="1" x14ac:dyDescent="0.2">
      <c r="B34" s="62" t="s">
        <v>1995</v>
      </c>
      <c r="C34" s="14" t="s">
        <v>1996</v>
      </c>
      <c r="D34" s="14" t="s">
        <v>1879</v>
      </c>
      <c r="E34" s="22">
        <v>994</v>
      </c>
      <c r="F34" s="14" t="s">
        <v>1124</v>
      </c>
      <c r="G34" s="14" t="s">
        <v>50</v>
      </c>
      <c r="H34" s="24">
        <v>-0.01</v>
      </c>
      <c r="I34" s="24">
        <v>100</v>
      </c>
      <c r="J34" s="24">
        <v>-4.0000000000000003E-5</v>
      </c>
      <c r="K34" s="13">
        <v>-2.3122951624426699E-10</v>
      </c>
      <c r="L34" s="13">
        <v>-1.01213885691641E-10</v>
      </c>
      <c r="M34" s="66">
        <v>-2.1619469973462002E-12</v>
      </c>
    </row>
    <row r="35" spans="2:13" ht="12.75" customHeight="1" x14ac:dyDescent="0.2">
      <c r="B35" s="62" t="s">
        <v>1997</v>
      </c>
      <c r="C35" s="14" t="s">
        <v>1998</v>
      </c>
      <c r="D35" s="14" t="s">
        <v>1879</v>
      </c>
      <c r="E35" s="22">
        <v>999</v>
      </c>
      <c r="F35" s="14" t="s">
        <v>1999</v>
      </c>
      <c r="G35" s="14" t="s">
        <v>50</v>
      </c>
      <c r="H35" s="24">
        <v>85352.27</v>
      </c>
      <c r="I35" s="24">
        <v>100</v>
      </c>
      <c r="J35" s="24">
        <v>309.57267999999999</v>
      </c>
      <c r="K35" s="13">
        <v>9.9716664989999999E-3</v>
      </c>
      <c r="L35" s="13">
        <v>7.8332634600000001E-4</v>
      </c>
      <c r="M35" s="66">
        <v>1.6731993149660401E-5</v>
      </c>
    </row>
    <row r="36" spans="2:13" ht="12.75" customHeight="1" x14ac:dyDescent="0.2">
      <c r="B36" s="61" t="s">
        <v>2000</v>
      </c>
      <c r="C36" s="58" t="s">
        <v>2744</v>
      </c>
      <c r="D36" s="58" t="s">
        <v>2744</v>
      </c>
      <c r="E36" s="58" t="s">
        <v>2744</v>
      </c>
      <c r="F36" s="58" t="s">
        <v>2744</v>
      </c>
      <c r="G36" s="58" t="s">
        <v>2744</v>
      </c>
      <c r="H36" s="58" t="s">
        <v>2744</v>
      </c>
      <c r="I36" s="58" t="s">
        <v>2744</v>
      </c>
      <c r="J36" s="23">
        <v>190785.8659</v>
      </c>
      <c r="K36" s="58" t="s">
        <v>2744</v>
      </c>
      <c r="L36" s="20">
        <v>0.482754470569</v>
      </c>
      <c r="M36" s="65">
        <v>1.0311723247E-2</v>
      </c>
    </row>
    <row r="37" spans="2:13" ht="12.75" customHeight="1" x14ac:dyDescent="0.2">
      <c r="B37" s="61" t="s">
        <v>2001</v>
      </c>
      <c r="C37" s="58" t="s">
        <v>2744</v>
      </c>
      <c r="D37" s="58" t="s">
        <v>2744</v>
      </c>
      <c r="E37" s="58" t="s">
        <v>2744</v>
      </c>
      <c r="F37" s="58" t="s">
        <v>2744</v>
      </c>
      <c r="G37" s="58" t="s">
        <v>2744</v>
      </c>
      <c r="H37" s="58" t="s">
        <v>2744</v>
      </c>
      <c r="I37" s="58" t="s">
        <v>2744</v>
      </c>
      <c r="J37" s="23">
        <v>83279.950859999997</v>
      </c>
      <c r="K37" s="58" t="s">
        <v>2744</v>
      </c>
      <c r="L37" s="20">
        <v>0.210727185668</v>
      </c>
      <c r="M37" s="65">
        <v>4.501170992E-3</v>
      </c>
    </row>
    <row r="38" spans="2:13" ht="12.75" customHeight="1" x14ac:dyDescent="0.2">
      <c r="B38" s="62" t="s">
        <v>2002</v>
      </c>
      <c r="C38" s="14" t="s">
        <v>2003</v>
      </c>
      <c r="D38" s="14" t="s">
        <v>1879</v>
      </c>
      <c r="E38" s="22">
        <v>994</v>
      </c>
      <c r="F38" s="14" t="s">
        <v>1236</v>
      </c>
      <c r="G38" s="14" t="s">
        <v>50</v>
      </c>
      <c r="H38" s="24">
        <v>198979.55</v>
      </c>
      <c r="I38" s="24">
        <v>867.74519999999995</v>
      </c>
      <c r="J38" s="24">
        <v>6262.5069400000002</v>
      </c>
      <c r="K38" s="13">
        <v>6.96759984E-4</v>
      </c>
      <c r="L38" s="13">
        <v>1.5846316539E-2</v>
      </c>
      <c r="M38" s="66">
        <v>3.3848020100000001E-4</v>
      </c>
    </row>
    <row r="39" spans="2:13" ht="12.75" customHeight="1" x14ac:dyDescent="0.2">
      <c r="B39" s="62" t="s">
        <v>2004</v>
      </c>
      <c r="C39" s="14" t="s">
        <v>2005</v>
      </c>
      <c r="D39" s="14" t="s">
        <v>1879</v>
      </c>
      <c r="E39" s="22">
        <v>994</v>
      </c>
      <c r="F39" s="14" t="s">
        <v>1204</v>
      </c>
      <c r="G39" s="14" t="s">
        <v>50</v>
      </c>
      <c r="H39" s="24">
        <v>1303121.31</v>
      </c>
      <c r="I39" s="24">
        <v>128.77789999999999</v>
      </c>
      <c r="J39" s="24">
        <v>6086.5856999999996</v>
      </c>
      <c r="K39" s="13">
        <v>9.4599946399999998E-4</v>
      </c>
      <c r="L39" s="13">
        <v>1.5401174732000001E-2</v>
      </c>
      <c r="M39" s="66">
        <v>3.2897189100000002E-4</v>
      </c>
    </row>
    <row r="40" spans="2:13" ht="12.75" customHeight="1" x14ac:dyDescent="0.2">
      <c r="B40" s="62" t="s">
        <v>2006</v>
      </c>
      <c r="C40" s="14" t="s">
        <v>2007</v>
      </c>
      <c r="D40" s="14" t="s">
        <v>1879</v>
      </c>
      <c r="E40" s="22">
        <v>803</v>
      </c>
      <c r="F40" s="14" t="s">
        <v>2008</v>
      </c>
      <c r="G40" s="14" t="s">
        <v>50</v>
      </c>
      <c r="H40" s="24">
        <v>437747.01</v>
      </c>
      <c r="I40" s="24">
        <v>228.44200000000001</v>
      </c>
      <c r="J40" s="24">
        <v>3626.9928399999999</v>
      </c>
      <c r="K40" s="13">
        <v>6.2378947669999999E-3</v>
      </c>
      <c r="L40" s="13">
        <v>9.1775509670000005E-3</v>
      </c>
      <c r="M40" s="66">
        <v>1.9603415599999999E-4</v>
      </c>
    </row>
    <row r="41" spans="2:13" ht="12.75" customHeight="1" x14ac:dyDescent="0.2">
      <c r="B41" s="62" t="s">
        <v>2009</v>
      </c>
      <c r="C41" s="14" t="s">
        <v>2010</v>
      </c>
      <c r="D41" s="14" t="s">
        <v>1879</v>
      </c>
      <c r="E41" s="22">
        <v>994</v>
      </c>
      <c r="F41" s="14" t="s">
        <v>230</v>
      </c>
      <c r="G41" s="14" t="s">
        <v>50</v>
      </c>
      <c r="H41" s="24">
        <v>3400000</v>
      </c>
      <c r="I41" s="24">
        <v>100</v>
      </c>
      <c r="J41" s="24">
        <v>12331.8</v>
      </c>
      <c r="K41" s="13">
        <v>3.0630630629999999E-2</v>
      </c>
      <c r="L41" s="13">
        <v>3.1203734888999999E-2</v>
      </c>
      <c r="M41" s="66">
        <v>6.6651744899999998E-4</v>
      </c>
    </row>
    <row r="42" spans="2:13" x14ac:dyDescent="0.2">
      <c r="B42" s="62" t="s">
        <v>2011</v>
      </c>
      <c r="C42" s="14" t="s">
        <v>2012</v>
      </c>
      <c r="D42" s="14" t="s">
        <v>1879</v>
      </c>
      <c r="E42" s="22">
        <v>994</v>
      </c>
      <c r="F42" s="14" t="s">
        <v>1211</v>
      </c>
      <c r="G42" s="14" t="s">
        <v>50</v>
      </c>
      <c r="H42" s="24">
        <v>12736.66</v>
      </c>
      <c r="I42" s="24">
        <v>6908.0465000000004</v>
      </c>
      <c r="J42" s="24">
        <v>3191.23189</v>
      </c>
      <c r="K42" s="13">
        <v>5.0219660197999998E-2</v>
      </c>
      <c r="L42" s="13">
        <v>8.0749244929999991E-3</v>
      </c>
      <c r="M42" s="66">
        <v>1.7248185499999999E-4</v>
      </c>
    </row>
    <row r="43" spans="2:13" x14ac:dyDescent="0.2">
      <c r="B43" s="62" t="s">
        <v>2013</v>
      </c>
      <c r="C43" s="14" t="s">
        <v>2014</v>
      </c>
      <c r="D43" s="14" t="s">
        <v>1879</v>
      </c>
      <c r="E43" s="22">
        <v>994</v>
      </c>
      <c r="F43" s="14" t="s">
        <v>1211</v>
      </c>
      <c r="G43" s="14" t="s">
        <v>50</v>
      </c>
      <c r="H43" s="24">
        <v>649251.16</v>
      </c>
      <c r="I43" s="24">
        <v>458.00839999999999</v>
      </c>
      <c r="J43" s="24">
        <v>10785.33733</v>
      </c>
      <c r="K43" s="13">
        <v>4.2465609090000002E-3</v>
      </c>
      <c r="L43" s="13">
        <v>2.7290647490999999E-2</v>
      </c>
      <c r="M43" s="66">
        <v>5.8293319099999999E-4</v>
      </c>
    </row>
    <row r="44" spans="2:13" x14ac:dyDescent="0.2">
      <c r="B44" s="62" t="s">
        <v>2015</v>
      </c>
      <c r="C44" s="14" t="s">
        <v>2016</v>
      </c>
      <c r="D44" s="14" t="s">
        <v>1879</v>
      </c>
      <c r="E44" s="22">
        <v>999</v>
      </c>
      <c r="F44" s="14" t="s">
        <v>1211</v>
      </c>
      <c r="G44" s="14" t="s">
        <v>50</v>
      </c>
      <c r="H44" s="24">
        <v>135184.97</v>
      </c>
      <c r="I44" s="24">
        <v>1711</v>
      </c>
      <c r="J44" s="24">
        <v>8389.3048099999996</v>
      </c>
      <c r="K44" s="13">
        <v>1.016186562E-3</v>
      </c>
      <c r="L44" s="13">
        <v>2.1227853450999999E-2</v>
      </c>
      <c r="M44" s="66">
        <v>4.5343080800000002E-4</v>
      </c>
    </row>
    <row r="45" spans="2:13" x14ac:dyDescent="0.2">
      <c r="B45" s="62" t="s">
        <v>2017</v>
      </c>
      <c r="C45" s="14" t="s">
        <v>2018</v>
      </c>
      <c r="D45" s="14" t="s">
        <v>1879</v>
      </c>
      <c r="E45" s="22">
        <v>999</v>
      </c>
      <c r="F45" s="14" t="s">
        <v>1211</v>
      </c>
      <c r="G45" s="14" t="s">
        <v>50</v>
      </c>
      <c r="H45" s="24">
        <v>850000</v>
      </c>
      <c r="I45" s="24">
        <v>100</v>
      </c>
      <c r="J45" s="24">
        <v>3082.95</v>
      </c>
      <c r="K45" s="58" t="s">
        <v>2744</v>
      </c>
      <c r="L45" s="13">
        <v>7.8009337220000001E-3</v>
      </c>
      <c r="M45" s="66">
        <v>1.66629362E-4</v>
      </c>
    </row>
    <row r="46" spans="2:13" x14ac:dyDescent="0.2">
      <c r="B46" s="62" t="s">
        <v>2019</v>
      </c>
      <c r="C46" s="14" t="s">
        <v>2020</v>
      </c>
      <c r="D46" s="14" t="s">
        <v>1879</v>
      </c>
      <c r="E46" s="22">
        <v>994</v>
      </c>
      <c r="F46" s="14" t="s">
        <v>1211</v>
      </c>
      <c r="G46" s="14" t="s">
        <v>50</v>
      </c>
      <c r="H46" s="24">
        <v>241404.73</v>
      </c>
      <c r="I46" s="24">
        <v>1948.9755</v>
      </c>
      <c r="J46" s="24">
        <v>17064.74137</v>
      </c>
      <c r="K46" s="13">
        <v>1.630064028E-3</v>
      </c>
      <c r="L46" s="13">
        <v>4.3179719558999997E-2</v>
      </c>
      <c r="M46" s="66">
        <v>9.2232665899999997E-4</v>
      </c>
    </row>
    <row r="47" spans="2:13" x14ac:dyDescent="0.2">
      <c r="B47" s="62" t="s">
        <v>2021</v>
      </c>
      <c r="C47" s="14" t="s">
        <v>2022</v>
      </c>
      <c r="D47" s="14" t="s">
        <v>1879</v>
      </c>
      <c r="E47" s="22">
        <v>994</v>
      </c>
      <c r="F47" s="14" t="s">
        <v>1211</v>
      </c>
      <c r="G47" s="14" t="s">
        <v>50</v>
      </c>
      <c r="H47" s="24">
        <v>754292.5</v>
      </c>
      <c r="I47" s="24">
        <v>93</v>
      </c>
      <c r="J47" s="24">
        <v>2544.3115699999998</v>
      </c>
      <c r="K47" s="13">
        <v>4.2843813519999998E-3</v>
      </c>
      <c r="L47" s="13">
        <v>6.4379915100000002E-3</v>
      </c>
      <c r="M47" s="66">
        <v>1.37516668E-4</v>
      </c>
    </row>
    <row r="48" spans="2:13" x14ac:dyDescent="0.2">
      <c r="B48" s="62" t="s">
        <v>2023</v>
      </c>
      <c r="C48" s="14" t="s">
        <v>2024</v>
      </c>
      <c r="D48" s="14" t="s">
        <v>1879</v>
      </c>
      <c r="E48" s="22">
        <v>994</v>
      </c>
      <c r="F48" s="14" t="s">
        <v>1211</v>
      </c>
      <c r="G48" s="14" t="s">
        <v>50</v>
      </c>
      <c r="H48" s="24">
        <v>138185.51999999999</v>
      </c>
      <c r="I48" s="24">
        <v>93</v>
      </c>
      <c r="J48" s="24">
        <v>466.11496</v>
      </c>
      <c r="K48" s="13">
        <v>3.0235943800000002E-4</v>
      </c>
      <c r="L48" s="13">
        <v>1.179432657E-3</v>
      </c>
      <c r="M48" s="66">
        <v>2.51928959547536E-5</v>
      </c>
    </row>
    <row r="49" spans="2:13" x14ac:dyDescent="0.2">
      <c r="B49" s="62" t="s">
        <v>2025</v>
      </c>
      <c r="C49" s="14" t="s">
        <v>2026</v>
      </c>
      <c r="D49" s="14" t="s">
        <v>1879</v>
      </c>
      <c r="E49" s="22">
        <v>994</v>
      </c>
      <c r="F49" s="14" t="s">
        <v>1211</v>
      </c>
      <c r="G49" s="14" t="s">
        <v>50</v>
      </c>
      <c r="H49" s="24">
        <v>982758.62</v>
      </c>
      <c r="I49" s="24">
        <v>93</v>
      </c>
      <c r="J49" s="24">
        <v>3314.9529299999999</v>
      </c>
      <c r="K49" s="13">
        <v>3.7092155130000002E-3</v>
      </c>
      <c r="L49" s="13">
        <v>8.3879816730000004E-3</v>
      </c>
      <c r="M49" s="66">
        <v>1.7916881300000001E-4</v>
      </c>
    </row>
    <row r="50" spans="2:13" x14ac:dyDescent="0.2">
      <c r="B50" s="62" t="s">
        <v>2027</v>
      </c>
      <c r="C50" s="14" t="s">
        <v>2028</v>
      </c>
      <c r="D50" s="14" t="s">
        <v>1879</v>
      </c>
      <c r="E50" s="22">
        <v>994</v>
      </c>
      <c r="F50" s="14" t="s">
        <v>1681</v>
      </c>
      <c r="G50" s="14" t="s">
        <v>50</v>
      </c>
      <c r="H50" s="24">
        <v>160076.76</v>
      </c>
      <c r="I50" s="24">
        <v>1056.3447000000001</v>
      </c>
      <c r="J50" s="24">
        <v>6133.1205200000004</v>
      </c>
      <c r="K50" s="13">
        <v>7.8164300990000001E-3</v>
      </c>
      <c r="L50" s="13">
        <v>1.5518923981E-2</v>
      </c>
      <c r="M50" s="66">
        <v>3.3148703700000001E-4</v>
      </c>
    </row>
    <row r="51" spans="2:13" x14ac:dyDescent="0.2">
      <c r="B51" s="61" t="s">
        <v>2029</v>
      </c>
      <c r="C51" s="58" t="s">
        <v>2744</v>
      </c>
      <c r="D51" s="58" t="s">
        <v>2744</v>
      </c>
      <c r="E51" s="58" t="s">
        <v>2744</v>
      </c>
      <c r="F51" s="58" t="s">
        <v>2744</v>
      </c>
      <c r="G51" s="58" t="s">
        <v>2744</v>
      </c>
      <c r="H51" s="58" t="s">
        <v>2744</v>
      </c>
      <c r="I51" s="58" t="s">
        <v>2744</v>
      </c>
      <c r="J51" s="23">
        <v>107505.91504000001</v>
      </c>
      <c r="K51" s="58" t="s">
        <v>2744</v>
      </c>
      <c r="L51" s="20">
        <v>0.2720272849</v>
      </c>
      <c r="M51" s="65">
        <v>5.8105522550000004E-3</v>
      </c>
    </row>
    <row r="52" spans="2:13" x14ac:dyDescent="0.2">
      <c r="B52" s="62" t="s">
        <v>2030</v>
      </c>
      <c r="C52" s="14" t="s">
        <v>2031</v>
      </c>
      <c r="D52" s="14" t="s">
        <v>1879</v>
      </c>
      <c r="E52" s="22">
        <v>994</v>
      </c>
      <c r="F52" s="14" t="s">
        <v>1204</v>
      </c>
      <c r="G52" s="14" t="s">
        <v>50</v>
      </c>
      <c r="H52" s="24">
        <v>31154.13</v>
      </c>
      <c r="I52" s="24">
        <v>10514</v>
      </c>
      <c r="J52" s="24">
        <v>11880.402539999999</v>
      </c>
      <c r="K52" s="13">
        <v>1.16430958E-4</v>
      </c>
      <c r="L52" s="13">
        <v>3.0061542616000001E-2</v>
      </c>
      <c r="M52" s="66">
        <v>6.4212001399999998E-4</v>
      </c>
    </row>
    <row r="53" spans="2:13" x14ac:dyDescent="0.2">
      <c r="B53" s="62" t="s">
        <v>2032</v>
      </c>
      <c r="C53" s="14" t="s">
        <v>2033</v>
      </c>
      <c r="D53" s="14" t="s">
        <v>1879</v>
      </c>
      <c r="E53" s="22">
        <v>994</v>
      </c>
      <c r="F53" s="14" t="s">
        <v>1666</v>
      </c>
      <c r="G53" s="14" t="s">
        <v>50</v>
      </c>
      <c r="H53" s="24">
        <v>814285.71</v>
      </c>
      <c r="I53" s="24">
        <v>100</v>
      </c>
      <c r="J53" s="24">
        <v>2953.4142700000002</v>
      </c>
      <c r="K53" s="13">
        <v>1.5563038588999999E-2</v>
      </c>
      <c r="L53" s="13">
        <v>7.473163358E-3</v>
      </c>
      <c r="M53" s="66">
        <v>1.5962812699999999E-4</v>
      </c>
    </row>
    <row r="54" spans="2:13" x14ac:dyDescent="0.2">
      <c r="B54" s="62" t="s">
        <v>2034</v>
      </c>
      <c r="C54" s="14" t="s">
        <v>2035</v>
      </c>
      <c r="D54" s="14" t="s">
        <v>1879</v>
      </c>
      <c r="E54" s="22">
        <v>994</v>
      </c>
      <c r="F54" s="14" t="s">
        <v>1666</v>
      </c>
      <c r="G54" s="14" t="s">
        <v>50</v>
      </c>
      <c r="H54" s="24">
        <v>10794.08</v>
      </c>
      <c r="I54" s="24">
        <v>17223</v>
      </c>
      <c r="J54" s="24">
        <v>6742.8265700000002</v>
      </c>
      <c r="K54" s="13">
        <v>1.1949139500000001E-4</v>
      </c>
      <c r="L54" s="13">
        <v>1.7061691941999999E-2</v>
      </c>
      <c r="M54" s="66">
        <v>3.64440841E-4</v>
      </c>
    </row>
    <row r="55" spans="2:13" x14ac:dyDescent="0.2">
      <c r="B55" s="62" t="s">
        <v>2036</v>
      </c>
      <c r="C55" s="14" t="s">
        <v>2037</v>
      </c>
      <c r="D55" s="14" t="s">
        <v>1879</v>
      </c>
      <c r="E55" s="22">
        <v>994</v>
      </c>
      <c r="F55" s="14" t="s">
        <v>2038</v>
      </c>
      <c r="G55" s="14" t="s">
        <v>50</v>
      </c>
      <c r="H55" s="24">
        <v>2045332.78</v>
      </c>
      <c r="I55" s="24">
        <v>87.23</v>
      </c>
      <c r="J55" s="24">
        <v>6471.0895</v>
      </c>
      <c r="K55" s="13">
        <v>5.4549971009999997E-3</v>
      </c>
      <c r="L55" s="13">
        <v>1.6374102823E-2</v>
      </c>
      <c r="M55" s="66">
        <v>3.4975381200000002E-4</v>
      </c>
    </row>
    <row r="56" spans="2:13" x14ac:dyDescent="0.2">
      <c r="B56" s="62" t="s">
        <v>2039</v>
      </c>
      <c r="C56" s="14" t="s">
        <v>2040</v>
      </c>
      <c r="D56" s="14" t="s">
        <v>1879</v>
      </c>
      <c r="E56" s="22">
        <v>995</v>
      </c>
      <c r="F56" s="14" t="s">
        <v>1188</v>
      </c>
      <c r="G56" s="14" t="s">
        <v>50</v>
      </c>
      <c r="H56" s="24">
        <v>281925</v>
      </c>
      <c r="I56" s="24">
        <v>2500</v>
      </c>
      <c r="J56" s="24">
        <v>25563.549370000001</v>
      </c>
      <c r="K56" s="13">
        <v>8.9089158979853093E-6</v>
      </c>
      <c r="L56" s="13">
        <v>6.4684654095000002E-2</v>
      </c>
      <c r="M56" s="66">
        <v>1.38167597E-3</v>
      </c>
    </row>
    <row r="57" spans="2:13" x14ac:dyDescent="0.2">
      <c r="B57" s="62" t="s">
        <v>2041</v>
      </c>
      <c r="C57" s="14" t="s">
        <v>2042</v>
      </c>
      <c r="D57" s="14" t="s">
        <v>1879</v>
      </c>
      <c r="E57" s="22">
        <v>999</v>
      </c>
      <c r="F57" s="14" t="s">
        <v>1217</v>
      </c>
      <c r="G57" s="14" t="s">
        <v>49</v>
      </c>
      <c r="H57" s="24">
        <v>4908600</v>
      </c>
      <c r="I57" s="24">
        <v>100</v>
      </c>
      <c r="J57" s="24">
        <v>4908.6000000000004</v>
      </c>
      <c r="K57" s="13">
        <v>1.7114652021000001E-2</v>
      </c>
      <c r="L57" s="13">
        <v>1.2420461981999999E-2</v>
      </c>
      <c r="M57" s="66">
        <v>2.6530332499999999E-4</v>
      </c>
    </row>
    <row r="58" spans="2:13" x14ac:dyDescent="0.2">
      <c r="B58" s="62" t="s">
        <v>2043</v>
      </c>
      <c r="C58" s="14" t="s">
        <v>2044</v>
      </c>
      <c r="D58" s="14" t="s">
        <v>1879</v>
      </c>
      <c r="E58" s="22">
        <v>994</v>
      </c>
      <c r="F58" s="14" t="s">
        <v>1211</v>
      </c>
      <c r="G58" s="14" t="s">
        <v>50</v>
      </c>
      <c r="H58" s="24">
        <v>2917801.32</v>
      </c>
      <c r="I58" s="24">
        <v>40.484299999999998</v>
      </c>
      <c r="J58" s="24">
        <v>4284.3989700000002</v>
      </c>
      <c r="K58" s="13">
        <v>9.1349999559999992E-3</v>
      </c>
      <c r="L58" s="13">
        <v>1.084101669E-2</v>
      </c>
      <c r="M58" s="66">
        <v>2.31566087E-4</v>
      </c>
    </row>
    <row r="59" spans="2:13" x14ac:dyDescent="0.2">
      <c r="B59" s="62" t="s">
        <v>2045</v>
      </c>
      <c r="C59" s="14" t="s">
        <v>2046</v>
      </c>
      <c r="D59" s="14" t="s">
        <v>1879</v>
      </c>
      <c r="E59" s="22">
        <v>994</v>
      </c>
      <c r="F59" s="14" t="s">
        <v>1211</v>
      </c>
      <c r="G59" s="14" t="s">
        <v>50</v>
      </c>
      <c r="H59" s="24">
        <v>27006.05</v>
      </c>
      <c r="I59" s="24">
        <v>11512</v>
      </c>
      <c r="J59" s="24">
        <v>11276.1126</v>
      </c>
      <c r="K59" s="13">
        <v>1.0454567273999999E-2</v>
      </c>
      <c r="L59" s="13">
        <v>2.8532479292999999E-2</v>
      </c>
      <c r="M59" s="66">
        <v>6.0945894400000003E-4</v>
      </c>
    </row>
    <row r="60" spans="2:13" x14ac:dyDescent="0.2">
      <c r="B60" s="62" t="s">
        <v>2047</v>
      </c>
      <c r="C60" s="14" t="s">
        <v>2048</v>
      </c>
      <c r="D60" s="14" t="s">
        <v>1879</v>
      </c>
      <c r="E60" s="22">
        <v>993</v>
      </c>
      <c r="F60" s="14" t="s">
        <v>1681</v>
      </c>
      <c r="G60" s="14" t="s">
        <v>50</v>
      </c>
      <c r="H60" s="24">
        <v>627220.91</v>
      </c>
      <c r="I60" s="24">
        <v>878.7</v>
      </c>
      <c r="J60" s="24">
        <v>19989.812020000001</v>
      </c>
      <c r="K60" s="13">
        <v>6.0871109509999998E-3</v>
      </c>
      <c r="L60" s="13">
        <v>5.0581163718999997E-2</v>
      </c>
      <c r="M60" s="66">
        <v>1.080422851E-3</v>
      </c>
    </row>
    <row r="61" spans="2:13" x14ac:dyDescent="0.2">
      <c r="B61" s="62" t="s">
        <v>2049</v>
      </c>
      <c r="C61" s="14" t="s">
        <v>2050</v>
      </c>
      <c r="D61" s="14" t="s">
        <v>1879</v>
      </c>
      <c r="E61" s="22">
        <v>994</v>
      </c>
      <c r="F61" s="14" t="s">
        <v>1681</v>
      </c>
      <c r="G61" s="14" t="s">
        <v>50</v>
      </c>
      <c r="H61" s="24">
        <v>272206.08000000002</v>
      </c>
      <c r="I61" s="24">
        <v>141</v>
      </c>
      <c r="J61" s="24">
        <v>1392.08095</v>
      </c>
      <c r="K61" s="13">
        <v>1.5446375236000001E-2</v>
      </c>
      <c r="L61" s="13">
        <v>3.5224480529999999E-3</v>
      </c>
      <c r="M61" s="66">
        <v>7.5240130747883499E-5</v>
      </c>
    </row>
    <row r="62" spans="2:13" ht="13.5" thickBot="1" x14ac:dyDescent="0.25">
      <c r="B62" s="62" t="s">
        <v>2051</v>
      </c>
      <c r="C62" s="14" t="s">
        <v>2052</v>
      </c>
      <c r="D62" s="14" t="s">
        <v>1879</v>
      </c>
      <c r="E62" s="22">
        <v>994</v>
      </c>
      <c r="F62" s="14" t="s">
        <v>2053</v>
      </c>
      <c r="G62" s="14" t="s">
        <v>50</v>
      </c>
      <c r="H62" s="24">
        <v>426194.29</v>
      </c>
      <c r="I62" s="24">
        <v>333.31</v>
      </c>
      <c r="J62" s="24">
        <v>5152.3282799999997</v>
      </c>
      <c r="K62" s="13">
        <v>4.6627123600000001E-4</v>
      </c>
      <c r="L62" s="13">
        <v>1.3037179139E-2</v>
      </c>
      <c r="M62" s="66">
        <v>2.7847651599999999E-4</v>
      </c>
    </row>
    <row r="63" spans="2:13" x14ac:dyDescent="0.2">
      <c r="B63" s="76" t="s">
        <v>2032</v>
      </c>
      <c r="C63" s="77" t="s">
        <v>2054</v>
      </c>
      <c r="D63" s="77" t="s">
        <v>1879</v>
      </c>
      <c r="E63" s="85">
        <v>999</v>
      </c>
      <c r="F63" s="77" t="s">
        <v>2053</v>
      </c>
      <c r="G63" s="77" t="s">
        <v>50</v>
      </c>
      <c r="H63" s="78">
        <v>1140069.54</v>
      </c>
      <c r="I63" s="78">
        <v>166.65649999999999</v>
      </c>
      <c r="J63" s="78">
        <v>6891.29997</v>
      </c>
      <c r="K63" s="79">
        <v>1.5741581905E-2</v>
      </c>
      <c r="L63" s="79">
        <v>1.7437381185E-2</v>
      </c>
      <c r="M63" s="80">
        <v>3.7246563100000002E-4</v>
      </c>
    </row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G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5" bestFit="1" customWidth="1"/>
    <col min="7" max="7" width="10.85546875" customWidth="1"/>
    <col min="8" max="8" width="17.570312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5" spans="2:11" ht="12.75" customHeight="1" x14ac:dyDescent="0.2"/>
    <row r="6" spans="2:11" ht="12.75" customHeight="1" thickBot="1" x14ac:dyDescent="0.25">
      <c r="B6" s="67" t="s">
        <v>2055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</row>
    <row r="7" spans="2:11" ht="12.75" customHeight="1" thickBot="1" x14ac:dyDescent="0.25">
      <c r="B7" s="75" t="s">
        <v>2056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</row>
    <row r="8" spans="2:11" ht="12.75" customHeight="1" x14ac:dyDescent="0.2">
      <c r="B8" s="60" t="s">
        <v>71</v>
      </c>
      <c r="C8" s="4" t="s">
        <v>72</v>
      </c>
      <c r="D8" s="4" t="s">
        <v>76</v>
      </c>
      <c r="E8" s="4" t="s">
        <v>139</v>
      </c>
      <c r="F8" s="4" t="s">
        <v>141</v>
      </c>
      <c r="G8" s="4" t="s">
        <v>142</v>
      </c>
      <c r="H8" s="4" t="s">
        <v>9</v>
      </c>
      <c r="I8" s="4" t="s">
        <v>144</v>
      </c>
      <c r="J8" s="4" t="s">
        <v>80</v>
      </c>
      <c r="K8" s="63" t="s">
        <v>244</v>
      </c>
    </row>
    <row r="9" spans="2:11" ht="12.75" customHeight="1" x14ac:dyDescent="0.2">
      <c r="B9" s="71" t="s">
        <v>2744</v>
      </c>
      <c r="C9" s="57" t="s">
        <v>2744</v>
      </c>
      <c r="D9" s="57" t="s">
        <v>2744</v>
      </c>
      <c r="E9" s="6" t="s">
        <v>146</v>
      </c>
      <c r="F9" s="6" t="s">
        <v>148</v>
      </c>
      <c r="G9" s="6" t="s">
        <v>149</v>
      </c>
      <c r="H9" s="6" t="s">
        <v>11</v>
      </c>
      <c r="I9" s="6" t="s">
        <v>12</v>
      </c>
      <c r="J9" s="6" t="s">
        <v>12</v>
      </c>
      <c r="K9" s="64" t="s">
        <v>12</v>
      </c>
    </row>
    <row r="10" spans="2:11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2057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23">
        <v>1438013.9075</v>
      </c>
      <c r="I11" s="58" t="s">
        <v>2744</v>
      </c>
      <c r="J11" s="20">
        <v>1</v>
      </c>
      <c r="K11" s="65">
        <v>7.7722746236000007E-2</v>
      </c>
    </row>
    <row r="12" spans="2:11" ht="12.75" customHeight="1" x14ac:dyDescent="0.2">
      <c r="B12" s="61" t="s">
        <v>2058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23">
        <v>101678.44791</v>
      </c>
      <c r="I12" s="58" t="s">
        <v>2744</v>
      </c>
      <c r="J12" s="20">
        <v>7.0707555315999995E-2</v>
      </c>
      <c r="K12" s="65">
        <v>5.4955853780000001E-3</v>
      </c>
    </row>
    <row r="13" spans="2:11" ht="12.75" customHeight="1" x14ac:dyDescent="0.2">
      <c r="B13" s="61" t="s">
        <v>2059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23">
        <v>61536.932760000003</v>
      </c>
      <c r="I13" s="58" t="s">
        <v>2744</v>
      </c>
      <c r="J13" s="20">
        <v>4.2793002513999999E-2</v>
      </c>
      <c r="K13" s="65">
        <v>3.325989675E-3</v>
      </c>
    </row>
    <row r="14" spans="2:11" ht="12.75" customHeight="1" x14ac:dyDescent="0.2">
      <c r="B14" s="62" t="s">
        <v>2060</v>
      </c>
      <c r="C14" s="14" t="s">
        <v>2061</v>
      </c>
      <c r="D14" s="14" t="s">
        <v>50</v>
      </c>
      <c r="E14" s="28">
        <v>44356</v>
      </c>
      <c r="F14" s="24">
        <v>1887708.66</v>
      </c>
      <c r="G14" s="24">
        <v>85.842200000000005</v>
      </c>
      <c r="H14" s="24">
        <v>5877.3744800000004</v>
      </c>
      <c r="I14" s="13">
        <v>9.1575924835000003E-2</v>
      </c>
      <c r="J14" s="13">
        <v>4.0871471749999999E-3</v>
      </c>
      <c r="K14" s="66">
        <v>3.1766430199999999E-4</v>
      </c>
    </row>
    <row r="15" spans="2:11" ht="12.75" customHeight="1" x14ac:dyDescent="0.2">
      <c r="B15" s="62" t="s">
        <v>2062</v>
      </c>
      <c r="C15" s="14" t="s">
        <v>2063</v>
      </c>
      <c r="D15" s="14" t="s">
        <v>50</v>
      </c>
      <c r="E15" s="28">
        <v>44385</v>
      </c>
      <c r="F15" s="24">
        <v>1222943.68</v>
      </c>
      <c r="G15" s="24">
        <v>109.0912</v>
      </c>
      <c r="H15" s="24">
        <v>4838.8675199999998</v>
      </c>
      <c r="I15" s="13">
        <v>2.1034631615E-2</v>
      </c>
      <c r="J15" s="13">
        <v>3.3649657309999998E-3</v>
      </c>
      <c r="K15" s="66">
        <v>2.6153437700000002E-4</v>
      </c>
    </row>
    <row r="16" spans="2:11" ht="12.75" customHeight="1" x14ac:dyDescent="0.2">
      <c r="B16" s="62" t="s">
        <v>2064</v>
      </c>
      <c r="C16" s="14" t="s">
        <v>2065</v>
      </c>
      <c r="D16" s="14" t="s">
        <v>50</v>
      </c>
      <c r="E16" s="28">
        <v>44326</v>
      </c>
      <c r="F16" s="24">
        <v>3885256.4</v>
      </c>
      <c r="G16" s="24">
        <v>90.474800000000002</v>
      </c>
      <c r="H16" s="24">
        <v>12749.550450000001</v>
      </c>
      <c r="I16" s="13">
        <v>2.2257606967E-2</v>
      </c>
      <c r="J16" s="13">
        <v>8.866082854E-3</v>
      </c>
      <c r="K16" s="66">
        <v>6.8909630700000001E-4</v>
      </c>
    </row>
    <row r="17" spans="2:11" ht="12.75" customHeight="1" x14ac:dyDescent="0.2">
      <c r="B17" s="62" t="s">
        <v>2066</v>
      </c>
      <c r="C17" s="14" t="s">
        <v>2067</v>
      </c>
      <c r="D17" s="14" t="s">
        <v>50</v>
      </c>
      <c r="E17" s="28">
        <v>44249</v>
      </c>
      <c r="F17" s="24">
        <v>879999.99</v>
      </c>
      <c r="G17" s="24">
        <v>66.161900000000003</v>
      </c>
      <c r="H17" s="24">
        <v>2111.7290400000002</v>
      </c>
      <c r="I17" s="13">
        <v>0.225575663974</v>
      </c>
      <c r="J17" s="13">
        <v>1.468503905E-3</v>
      </c>
      <c r="K17" s="66">
        <v>1.1413615600000001E-4</v>
      </c>
    </row>
    <row r="18" spans="2:11" ht="12.75" customHeight="1" x14ac:dyDescent="0.2">
      <c r="B18" s="62" t="s">
        <v>2068</v>
      </c>
      <c r="C18" s="14" t="s">
        <v>2069</v>
      </c>
      <c r="D18" s="14" t="s">
        <v>50</v>
      </c>
      <c r="E18" s="28">
        <v>44783</v>
      </c>
      <c r="F18" s="24">
        <v>1256209</v>
      </c>
      <c r="G18" s="24">
        <v>124.98399999999999</v>
      </c>
      <c r="H18" s="24">
        <v>5694.6085499999999</v>
      </c>
      <c r="I18" s="13">
        <v>0.111026912034</v>
      </c>
      <c r="J18" s="13">
        <v>3.9600510950000001E-3</v>
      </c>
      <c r="K18" s="66">
        <v>3.0778604599999998E-4</v>
      </c>
    </row>
    <row r="19" spans="2:11" ht="12.75" customHeight="1" x14ac:dyDescent="0.2">
      <c r="B19" s="62" t="s">
        <v>2070</v>
      </c>
      <c r="C19" s="14" t="s">
        <v>2071</v>
      </c>
      <c r="D19" s="14" t="s">
        <v>50</v>
      </c>
      <c r="E19" s="28">
        <v>44426</v>
      </c>
      <c r="F19" s="24">
        <v>3570000</v>
      </c>
      <c r="G19" s="24">
        <v>104.8526</v>
      </c>
      <c r="H19" s="24">
        <v>13576.72357</v>
      </c>
      <c r="I19" s="13">
        <v>1.716346143E-3</v>
      </c>
      <c r="J19" s="13">
        <v>9.4413019920000004E-3</v>
      </c>
      <c r="K19" s="66">
        <v>7.3380391800000001E-4</v>
      </c>
    </row>
    <row r="20" spans="2:11" ht="12.75" customHeight="1" x14ac:dyDescent="0.2">
      <c r="B20" s="62" t="s">
        <v>2072</v>
      </c>
      <c r="C20" s="14" t="s">
        <v>2073</v>
      </c>
      <c r="D20" s="14" t="s">
        <v>50</v>
      </c>
      <c r="E20" s="28">
        <v>44788</v>
      </c>
      <c r="F20" s="24">
        <v>3615203.52</v>
      </c>
      <c r="G20" s="24">
        <v>127.27</v>
      </c>
      <c r="H20" s="24">
        <v>16688.079150000001</v>
      </c>
      <c r="I20" s="13">
        <v>0.101836718873</v>
      </c>
      <c r="J20" s="13">
        <v>1.1604949759E-2</v>
      </c>
      <c r="K20" s="66">
        <v>9.0196856499999997E-4</v>
      </c>
    </row>
    <row r="21" spans="2:11" ht="12.75" customHeight="1" x14ac:dyDescent="0.2">
      <c r="B21" s="61" t="s">
        <v>2074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72" t="s">
        <v>2744</v>
      </c>
    </row>
    <row r="22" spans="2:11" ht="12.75" customHeight="1" x14ac:dyDescent="0.2">
      <c r="B22" s="61" t="s">
        <v>2075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58" t="s">
        <v>2744</v>
      </c>
      <c r="H22" s="58" t="s">
        <v>2744</v>
      </c>
      <c r="I22" s="58" t="s">
        <v>2744</v>
      </c>
      <c r="J22" s="58" t="s">
        <v>2744</v>
      </c>
      <c r="K22" s="72" t="s">
        <v>2744</v>
      </c>
    </row>
    <row r="23" spans="2:11" ht="12.75" customHeight="1" x14ac:dyDescent="0.2">
      <c r="B23" s="61" t="s">
        <v>2076</v>
      </c>
      <c r="C23" s="58" t="s">
        <v>2744</v>
      </c>
      <c r="D23" s="58" t="s">
        <v>2744</v>
      </c>
      <c r="E23" s="58" t="s">
        <v>2744</v>
      </c>
      <c r="F23" s="58" t="s">
        <v>2744</v>
      </c>
      <c r="G23" s="58" t="s">
        <v>2744</v>
      </c>
      <c r="H23" s="23">
        <v>40141.515149999999</v>
      </c>
      <c r="I23" s="58" t="s">
        <v>2744</v>
      </c>
      <c r="J23" s="20">
        <v>2.7914552801000001E-2</v>
      </c>
      <c r="K23" s="65">
        <v>2.1695957030000001E-3</v>
      </c>
    </row>
    <row r="24" spans="2:11" ht="12.75" customHeight="1" x14ac:dyDescent="0.2">
      <c r="B24" s="62" t="s">
        <v>2077</v>
      </c>
      <c r="C24" s="14" t="s">
        <v>2078</v>
      </c>
      <c r="D24" s="14" t="s">
        <v>49</v>
      </c>
      <c r="E24" s="28">
        <v>45081</v>
      </c>
      <c r="F24" s="24">
        <v>1411000</v>
      </c>
      <c r="G24" s="24">
        <v>73.948300000000003</v>
      </c>
      <c r="H24" s="24">
        <v>1043.4105099999999</v>
      </c>
      <c r="I24" s="13">
        <v>4.9096000320999998E-2</v>
      </c>
      <c r="J24" s="13">
        <v>7.2559139E-4</v>
      </c>
      <c r="K24" s="66">
        <v>5.6394955477349098E-5</v>
      </c>
    </row>
    <row r="25" spans="2:11" ht="12.75" customHeight="1" x14ac:dyDescent="0.2">
      <c r="B25" s="62" t="s">
        <v>2079</v>
      </c>
      <c r="C25" s="14" t="s">
        <v>2080</v>
      </c>
      <c r="D25" s="14" t="s">
        <v>50</v>
      </c>
      <c r="E25" s="28">
        <v>44964</v>
      </c>
      <c r="F25" s="24">
        <v>375000</v>
      </c>
      <c r="G25" s="24">
        <v>100.01560000000001</v>
      </c>
      <c r="H25" s="24">
        <v>1360.33718</v>
      </c>
      <c r="I25" s="13">
        <v>8.6215617211000004E-2</v>
      </c>
      <c r="J25" s="13">
        <v>9.4598332599999996E-4</v>
      </c>
      <c r="K25" s="66">
        <v>7.3524422041984798E-5</v>
      </c>
    </row>
    <row r="26" spans="2:11" ht="12.75" customHeight="1" x14ac:dyDescent="0.2">
      <c r="B26" s="62" t="s">
        <v>2081</v>
      </c>
      <c r="C26" s="14" t="s">
        <v>2082</v>
      </c>
      <c r="D26" s="14" t="s">
        <v>49</v>
      </c>
      <c r="E26" s="28">
        <v>44910</v>
      </c>
      <c r="F26" s="24">
        <v>6755651.96</v>
      </c>
      <c r="G26" s="24">
        <v>92.020700000000005</v>
      </c>
      <c r="H26" s="24">
        <v>6216.5982199999999</v>
      </c>
      <c r="I26" s="13">
        <v>1.6200604220000001E-2</v>
      </c>
      <c r="J26" s="13">
        <v>4.3230445729999997E-3</v>
      </c>
      <c r="K26" s="66">
        <v>3.35998896E-4</v>
      </c>
    </row>
    <row r="27" spans="2:11" ht="12.75" customHeight="1" x14ac:dyDescent="0.2">
      <c r="B27" s="62" t="s">
        <v>2083</v>
      </c>
      <c r="C27" s="14" t="s">
        <v>2084</v>
      </c>
      <c r="D27" s="14" t="s">
        <v>50</v>
      </c>
      <c r="E27" s="28">
        <v>45155</v>
      </c>
      <c r="F27" s="24">
        <v>1618516.82</v>
      </c>
      <c r="G27" s="24">
        <v>100</v>
      </c>
      <c r="H27" s="24">
        <v>5870.3605100000004</v>
      </c>
      <c r="I27" s="13">
        <v>1.418305087E-2</v>
      </c>
      <c r="J27" s="13">
        <v>4.082269635E-3</v>
      </c>
      <c r="K27" s="66">
        <v>3.1728520599999999E-4</v>
      </c>
    </row>
    <row r="28" spans="2:11" ht="12.75" customHeight="1" x14ac:dyDescent="0.2">
      <c r="B28" s="62" t="s">
        <v>2085</v>
      </c>
      <c r="C28" s="14" t="s">
        <v>2086</v>
      </c>
      <c r="D28" s="14" t="s">
        <v>50</v>
      </c>
      <c r="E28" s="28">
        <v>44452</v>
      </c>
      <c r="F28" s="24">
        <v>850793.4</v>
      </c>
      <c r="G28" s="24">
        <v>101.12439999999999</v>
      </c>
      <c r="H28" s="24">
        <v>3120.5247100000001</v>
      </c>
      <c r="I28" s="13">
        <v>1.4278770479999999E-3</v>
      </c>
      <c r="J28" s="13">
        <v>2.170024012E-3</v>
      </c>
      <c r="K28" s="66">
        <v>1.68660225E-4</v>
      </c>
    </row>
    <row r="29" spans="2:11" ht="12.75" customHeight="1" x14ac:dyDescent="0.2">
      <c r="B29" s="62" t="s">
        <v>2087</v>
      </c>
      <c r="C29" s="14" t="s">
        <v>2088</v>
      </c>
      <c r="D29" s="14" t="s">
        <v>49</v>
      </c>
      <c r="E29" s="28">
        <v>44955</v>
      </c>
      <c r="F29" s="24">
        <v>7600000</v>
      </c>
      <c r="G29" s="24">
        <v>106.47620000000001</v>
      </c>
      <c r="H29" s="24">
        <v>8092.1912000000002</v>
      </c>
      <c r="I29" s="13">
        <v>1.2421249989999999E-2</v>
      </c>
      <c r="J29" s="13">
        <v>5.6273386209999996E-3</v>
      </c>
      <c r="K29" s="66">
        <v>4.3737221100000002E-4</v>
      </c>
    </row>
    <row r="30" spans="2:11" ht="12.75" customHeight="1" x14ac:dyDescent="0.2">
      <c r="B30" s="62" t="s">
        <v>2089</v>
      </c>
      <c r="C30" s="14" t="s">
        <v>2090</v>
      </c>
      <c r="D30" s="14" t="s">
        <v>49</v>
      </c>
      <c r="E30" s="28">
        <v>45176</v>
      </c>
      <c r="F30" s="24">
        <v>2160000</v>
      </c>
      <c r="G30" s="24">
        <v>100.343</v>
      </c>
      <c r="H30" s="24">
        <v>2167.4088000000002</v>
      </c>
      <c r="I30" s="13">
        <v>1.44E-2</v>
      </c>
      <c r="J30" s="13">
        <v>1.507223809E-3</v>
      </c>
      <c r="K30" s="66">
        <v>1.17145573E-4</v>
      </c>
    </row>
    <row r="31" spans="2:11" ht="12.75" customHeight="1" x14ac:dyDescent="0.2">
      <c r="B31" s="62" t="s">
        <v>2091</v>
      </c>
      <c r="C31" s="14" t="s">
        <v>2092</v>
      </c>
      <c r="D31" s="14" t="s">
        <v>49</v>
      </c>
      <c r="E31" s="28">
        <v>44598</v>
      </c>
      <c r="F31" s="24">
        <v>11224165.300000001</v>
      </c>
      <c r="G31" s="24">
        <v>109.32380000000001</v>
      </c>
      <c r="H31" s="24">
        <v>12270.684020000001</v>
      </c>
      <c r="I31" s="13">
        <v>0.117639941702</v>
      </c>
      <c r="J31" s="13">
        <v>8.5330774309999996E-3</v>
      </c>
      <c r="K31" s="66">
        <v>6.6321421099999999E-4</v>
      </c>
    </row>
    <row r="32" spans="2:11" ht="12.75" customHeight="1" x14ac:dyDescent="0.2">
      <c r="B32" s="61" t="s">
        <v>2093</v>
      </c>
      <c r="C32" s="58" t="s">
        <v>2744</v>
      </c>
      <c r="D32" s="58" t="s">
        <v>2744</v>
      </c>
      <c r="E32" s="58" t="s">
        <v>2744</v>
      </c>
      <c r="F32" s="58" t="s">
        <v>2744</v>
      </c>
      <c r="G32" s="58" t="s">
        <v>2744</v>
      </c>
      <c r="H32" s="23">
        <v>1336335.4595900001</v>
      </c>
      <c r="I32" s="58" t="s">
        <v>2744</v>
      </c>
      <c r="J32" s="20">
        <v>0.92929244468299999</v>
      </c>
      <c r="K32" s="65">
        <v>7.2227160856999997E-2</v>
      </c>
    </row>
    <row r="33" spans="2:11" ht="12.75" customHeight="1" x14ac:dyDescent="0.2">
      <c r="B33" s="61" t="s">
        <v>2094</v>
      </c>
      <c r="C33" s="58" t="s">
        <v>2744</v>
      </c>
      <c r="D33" s="58" t="s">
        <v>2744</v>
      </c>
      <c r="E33" s="58" t="s">
        <v>2744</v>
      </c>
      <c r="F33" s="58" t="s">
        <v>2744</v>
      </c>
      <c r="G33" s="58" t="s">
        <v>2744</v>
      </c>
      <c r="H33" s="23">
        <v>209107.91463000001</v>
      </c>
      <c r="I33" s="58" t="s">
        <v>2744</v>
      </c>
      <c r="J33" s="20">
        <v>0.145414389624</v>
      </c>
      <c r="K33" s="65">
        <v>1.1302005703000001E-2</v>
      </c>
    </row>
    <row r="34" spans="2:11" ht="12.75" customHeight="1" x14ac:dyDescent="0.2">
      <c r="B34" s="62" t="s">
        <v>2095</v>
      </c>
      <c r="C34" s="14" t="s">
        <v>2096</v>
      </c>
      <c r="D34" s="14" t="s">
        <v>50</v>
      </c>
      <c r="E34" s="28">
        <v>44257</v>
      </c>
      <c r="F34" s="24">
        <v>3547751.61</v>
      </c>
      <c r="G34" s="24">
        <v>122.5587</v>
      </c>
      <c r="H34" s="24">
        <v>15770.47982</v>
      </c>
      <c r="I34" s="13">
        <v>6.757622114E-3</v>
      </c>
      <c r="J34" s="13">
        <v>1.0966847912E-2</v>
      </c>
      <c r="K34" s="66">
        <v>8.5237353700000004E-4</v>
      </c>
    </row>
    <row r="35" spans="2:11" ht="12.75" customHeight="1" x14ac:dyDescent="0.2">
      <c r="B35" s="62" t="s">
        <v>2097</v>
      </c>
      <c r="C35" s="14" t="s">
        <v>2098</v>
      </c>
      <c r="D35" s="14" t="s">
        <v>50</v>
      </c>
      <c r="E35" s="28">
        <v>44307</v>
      </c>
      <c r="F35" s="24">
        <v>11066676.16</v>
      </c>
      <c r="G35" s="24">
        <v>103.4712</v>
      </c>
      <c r="H35" s="24">
        <v>41532.133650000003</v>
      </c>
      <c r="I35" s="13">
        <v>1.6536761911000002E-2</v>
      </c>
      <c r="J35" s="13">
        <v>2.8881593864999999E-2</v>
      </c>
      <c r="K35" s="66">
        <v>2.24475679E-3</v>
      </c>
    </row>
    <row r="36" spans="2:11" ht="12.75" customHeight="1" x14ac:dyDescent="0.2">
      <c r="B36" s="62" t="s">
        <v>2099</v>
      </c>
      <c r="C36" s="14" t="s">
        <v>2100</v>
      </c>
      <c r="D36" s="14" t="s">
        <v>50</v>
      </c>
      <c r="E36" s="28">
        <v>44707</v>
      </c>
      <c r="F36" s="24">
        <v>2194500</v>
      </c>
      <c r="G36" s="24">
        <v>102.4601</v>
      </c>
      <c r="H36" s="24">
        <v>8155.2619699999996</v>
      </c>
      <c r="I36" s="58" t="s">
        <v>2744</v>
      </c>
      <c r="J36" s="13">
        <v>5.671198259E-3</v>
      </c>
      <c r="K36" s="66">
        <v>4.4078110299999997E-4</v>
      </c>
    </row>
    <row r="37" spans="2:11" ht="12.75" customHeight="1" x14ac:dyDescent="0.2">
      <c r="B37" s="62" t="s">
        <v>2101</v>
      </c>
      <c r="C37" s="14" t="s">
        <v>2102</v>
      </c>
      <c r="D37" s="14" t="s">
        <v>50</v>
      </c>
      <c r="E37" s="28">
        <v>44263</v>
      </c>
      <c r="F37" s="24">
        <v>5970149.25</v>
      </c>
      <c r="G37" s="24">
        <v>63.973300000000002</v>
      </c>
      <c r="H37" s="24">
        <v>13852.6065</v>
      </c>
      <c r="I37" s="13">
        <v>4.4051888269999999E-2</v>
      </c>
      <c r="J37" s="13">
        <v>9.6331519649999996E-3</v>
      </c>
      <c r="K37" s="66">
        <v>7.4871502499999996E-4</v>
      </c>
    </row>
    <row r="38" spans="2:11" ht="12.75" customHeight="1" x14ac:dyDescent="0.2">
      <c r="B38" s="62" t="s">
        <v>2103</v>
      </c>
      <c r="C38" s="14" t="s">
        <v>2104</v>
      </c>
      <c r="D38" s="14" t="s">
        <v>50</v>
      </c>
      <c r="E38" s="28">
        <v>45029</v>
      </c>
      <c r="F38" s="24">
        <v>1800000</v>
      </c>
      <c r="G38" s="24">
        <v>93.434600000000003</v>
      </c>
      <c r="H38" s="24">
        <v>6099.9713000000002</v>
      </c>
      <c r="I38" s="13">
        <v>4.1534999755000003E-2</v>
      </c>
      <c r="J38" s="13">
        <v>4.2419417969999998E-3</v>
      </c>
      <c r="K38" s="66">
        <v>3.2969536500000003E-4</v>
      </c>
    </row>
    <row r="39" spans="2:11" ht="12.75" customHeight="1" x14ac:dyDescent="0.2">
      <c r="B39" s="62" t="s">
        <v>2105</v>
      </c>
      <c r="C39" s="14" t="s">
        <v>2106</v>
      </c>
      <c r="D39" s="14" t="s">
        <v>50</v>
      </c>
      <c r="E39" s="28">
        <v>44404</v>
      </c>
      <c r="F39" s="24">
        <v>2800000</v>
      </c>
      <c r="G39" s="24">
        <v>112.0116</v>
      </c>
      <c r="H39" s="24">
        <v>11375.450049999999</v>
      </c>
      <c r="I39" s="13">
        <v>1.5135135216E-2</v>
      </c>
      <c r="J39" s="13">
        <v>7.9105285349999992E-3</v>
      </c>
      <c r="K39" s="66">
        <v>6.1482800099999999E-4</v>
      </c>
    </row>
    <row r="40" spans="2:11" ht="12.75" customHeight="1" x14ac:dyDescent="0.2">
      <c r="B40" s="62" t="s">
        <v>2107</v>
      </c>
      <c r="C40" s="14" t="s">
        <v>2108</v>
      </c>
      <c r="D40" s="14" t="s">
        <v>50</v>
      </c>
      <c r="E40" s="28">
        <v>44812</v>
      </c>
      <c r="F40" s="24">
        <v>920000</v>
      </c>
      <c r="G40" s="24">
        <v>90.333399999999997</v>
      </c>
      <c r="H40" s="24">
        <v>3014.2810199999999</v>
      </c>
      <c r="I40" s="13">
        <v>5.1519999869999999E-3</v>
      </c>
      <c r="J40" s="13">
        <v>2.0961417710000001E-3</v>
      </c>
      <c r="K40" s="66">
        <v>1.62917895E-4</v>
      </c>
    </row>
    <row r="41" spans="2:11" ht="12.75" customHeight="1" x14ac:dyDescent="0.2">
      <c r="B41" s="62" t="s">
        <v>2109</v>
      </c>
      <c r="C41" s="14" t="s">
        <v>2110</v>
      </c>
      <c r="D41" s="14" t="s">
        <v>51</v>
      </c>
      <c r="E41" s="28">
        <v>45274</v>
      </c>
      <c r="F41" s="24">
        <v>7750000</v>
      </c>
      <c r="G41" s="24">
        <v>100</v>
      </c>
      <c r="H41" s="24">
        <v>31089.9</v>
      </c>
      <c r="I41" s="13">
        <v>2.0889487870000001E-2</v>
      </c>
      <c r="J41" s="13">
        <v>2.1620027343E-2</v>
      </c>
      <c r="K41" s="66">
        <v>1.680367898E-3</v>
      </c>
    </row>
    <row r="42" spans="2:11" x14ac:dyDescent="0.2">
      <c r="B42" s="62" t="s">
        <v>2111</v>
      </c>
      <c r="C42" s="14" t="s">
        <v>2112</v>
      </c>
      <c r="D42" s="14" t="s">
        <v>50</v>
      </c>
      <c r="E42" s="28">
        <v>45278</v>
      </c>
      <c r="F42" s="24">
        <v>5320000</v>
      </c>
      <c r="G42" s="24">
        <v>100</v>
      </c>
      <c r="H42" s="24">
        <v>19295.64</v>
      </c>
      <c r="I42" s="13">
        <v>3.1446202580999998E-2</v>
      </c>
      <c r="J42" s="13">
        <v>1.3418256874000001E-2</v>
      </c>
      <c r="K42" s="66">
        <v>1.0429037729999999E-3</v>
      </c>
    </row>
    <row r="43" spans="2:11" x14ac:dyDescent="0.2">
      <c r="B43" s="62" t="s">
        <v>2113</v>
      </c>
      <c r="C43" s="14" t="s">
        <v>2114</v>
      </c>
      <c r="D43" s="14" t="s">
        <v>50</v>
      </c>
      <c r="E43" s="28">
        <v>44812</v>
      </c>
      <c r="F43" s="24">
        <v>1000000</v>
      </c>
      <c r="G43" s="24">
        <v>99.839799999999997</v>
      </c>
      <c r="H43" s="24">
        <v>3621.1895500000001</v>
      </c>
      <c r="I43" s="13">
        <v>1.0460000049000001E-2</v>
      </c>
      <c r="J43" s="13">
        <v>2.5181881280000001E-3</v>
      </c>
      <c r="K43" s="66">
        <v>1.95720496E-4</v>
      </c>
    </row>
    <row r="44" spans="2:11" x14ac:dyDescent="0.2">
      <c r="B44" s="62" t="s">
        <v>2115</v>
      </c>
      <c r="C44" s="14" t="s">
        <v>2116</v>
      </c>
      <c r="D44" s="14" t="s">
        <v>50</v>
      </c>
      <c r="E44" s="28">
        <v>44812</v>
      </c>
      <c r="F44" s="24">
        <v>800000</v>
      </c>
      <c r="G44" s="24">
        <v>99.912400000000005</v>
      </c>
      <c r="H44" s="24">
        <v>2899.0581999999999</v>
      </c>
      <c r="I44" s="13">
        <v>1.0459999940000001E-2</v>
      </c>
      <c r="J44" s="13">
        <v>2.016015411E-3</v>
      </c>
      <c r="K44" s="66">
        <v>1.5669025400000001E-4</v>
      </c>
    </row>
    <row r="45" spans="2:11" x14ac:dyDescent="0.2">
      <c r="B45" s="62" t="s">
        <v>2117</v>
      </c>
      <c r="C45" s="14" t="s">
        <v>2118</v>
      </c>
      <c r="D45" s="14" t="s">
        <v>50</v>
      </c>
      <c r="E45" s="28">
        <v>45120</v>
      </c>
      <c r="F45" s="24">
        <v>3465925.14</v>
      </c>
      <c r="G45" s="24">
        <v>100</v>
      </c>
      <c r="H45" s="24">
        <v>12570.91048</v>
      </c>
      <c r="I45" s="13">
        <v>1.6992779780000002E-2</v>
      </c>
      <c r="J45" s="13">
        <v>8.7418559820000002E-3</v>
      </c>
      <c r="K45" s="66">
        <v>6.7944105400000003E-4</v>
      </c>
    </row>
    <row r="46" spans="2:11" x14ac:dyDescent="0.2">
      <c r="B46" s="62" t="s">
        <v>2119</v>
      </c>
      <c r="C46" s="14" t="s">
        <v>2120</v>
      </c>
      <c r="D46" s="14" t="s">
        <v>50</v>
      </c>
      <c r="E46" s="28">
        <v>44665</v>
      </c>
      <c r="F46" s="24">
        <v>476455.91</v>
      </c>
      <c r="G46" s="24">
        <v>100.6737</v>
      </c>
      <c r="H46" s="24">
        <v>1739.74783</v>
      </c>
      <c r="I46" s="13">
        <v>4.7314390268000002E-2</v>
      </c>
      <c r="J46" s="13">
        <v>1.2098268450000001E-3</v>
      </c>
      <c r="K46" s="66">
        <v>9.4031064930201604E-5</v>
      </c>
    </row>
    <row r="47" spans="2:11" x14ac:dyDescent="0.2">
      <c r="B47" s="62" t="s">
        <v>2121</v>
      </c>
      <c r="C47" s="14" t="s">
        <v>2122</v>
      </c>
      <c r="D47" s="14" t="s">
        <v>50</v>
      </c>
      <c r="E47" s="28">
        <v>45169</v>
      </c>
      <c r="F47" s="24">
        <v>1300000</v>
      </c>
      <c r="G47" s="24">
        <v>99.009900000000002</v>
      </c>
      <c r="H47" s="24">
        <v>4668.41579</v>
      </c>
      <c r="I47" s="13">
        <v>5.2299999069999999E-2</v>
      </c>
      <c r="J47" s="13">
        <v>3.24643299E-3</v>
      </c>
      <c r="K47" s="66">
        <v>2.5232168699999998E-4</v>
      </c>
    </row>
    <row r="48" spans="2:11" x14ac:dyDescent="0.2">
      <c r="B48" s="62" t="s">
        <v>2123</v>
      </c>
      <c r="C48" s="14" t="s">
        <v>2124</v>
      </c>
      <c r="D48" s="14" t="s">
        <v>50</v>
      </c>
      <c r="E48" s="28">
        <v>44742</v>
      </c>
      <c r="F48" s="24">
        <v>1500000</v>
      </c>
      <c r="G48" s="24">
        <v>264.24549999999999</v>
      </c>
      <c r="H48" s="24">
        <v>14376.27643</v>
      </c>
      <c r="I48" s="13">
        <v>1.1151385951999999E-2</v>
      </c>
      <c r="J48" s="13">
        <v>9.9973139019999997E-3</v>
      </c>
      <c r="K48" s="66">
        <v>7.7701869100000004E-4</v>
      </c>
    </row>
    <row r="49" spans="2:11" x14ac:dyDescent="0.2">
      <c r="B49" s="62" t="s">
        <v>2125</v>
      </c>
      <c r="C49" s="14" t="s">
        <v>2126</v>
      </c>
      <c r="D49" s="14" t="s">
        <v>51</v>
      </c>
      <c r="E49" s="28">
        <v>44742</v>
      </c>
      <c r="F49" s="24">
        <v>2000000</v>
      </c>
      <c r="G49" s="24">
        <v>150.57130000000001</v>
      </c>
      <c r="H49" s="24">
        <v>12080.63654</v>
      </c>
      <c r="I49" s="13">
        <v>2.3412350014000001E-2</v>
      </c>
      <c r="J49" s="13">
        <v>8.4009177349999992E-3</v>
      </c>
      <c r="K49" s="66">
        <v>6.5294239700000004E-4</v>
      </c>
    </row>
    <row r="50" spans="2:11" x14ac:dyDescent="0.2">
      <c r="B50" s="62" t="s">
        <v>2127</v>
      </c>
      <c r="C50" s="14" t="s">
        <v>2128</v>
      </c>
      <c r="D50" s="14" t="s">
        <v>50</v>
      </c>
      <c r="E50" s="28">
        <v>44929</v>
      </c>
      <c r="F50" s="24">
        <v>649739.99</v>
      </c>
      <c r="G50" s="24">
        <v>92.418999999999997</v>
      </c>
      <c r="H50" s="24">
        <v>2177.9525699999999</v>
      </c>
      <c r="I50" s="13">
        <v>1.8671100345999999E-2</v>
      </c>
      <c r="J50" s="13">
        <v>1.5145559840000001E-3</v>
      </c>
      <c r="K50" s="66">
        <v>1.1771545E-4</v>
      </c>
    </row>
    <row r="51" spans="2:11" x14ac:dyDescent="0.2">
      <c r="B51" s="62" t="s">
        <v>2129</v>
      </c>
      <c r="C51" s="14" t="s">
        <v>2130</v>
      </c>
      <c r="D51" s="14" t="s">
        <v>50</v>
      </c>
      <c r="E51" s="28">
        <v>44929</v>
      </c>
      <c r="F51" s="24">
        <v>396270</v>
      </c>
      <c r="G51" s="24">
        <v>93.575999999999993</v>
      </c>
      <c r="H51" s="24">
        <v>1344.9409800000001</v>
      </c>
      <c r="I51" s="13">
        <v>1.5101100431999999E-2</v>
      </c>
      <c r="J51" s="13">
        <v>9.3527675399999999E-4</v>
      </c>
      <c r="K51" s="66">
        <v>7.2692277832971298E-5</v>
      </c>
    </row>
    <row r="52" spans="2:11" x14ac:dyDescent="0.2">
      <c r="B52" s="62" t="s">
        <v>2131</v>
      </c>
      <c r="C52" s="14" t="s">
        <v>2132</v>
      </c>
      <c r="D52" s="14" t="s">
        <v>50</v>
      </c>
      <c r="E52" s="28">
        <v>44620</v>
      </c>
      <c r="F52" s="24">
        <v>1128000</v>
      </c>
      <c r="G52" s="24">
        <v>84.156599999999997</v>
      </c>
      <c r="H52" s="24">
        <v>3443.0619499999998</v>
      </c>
      <c r="I52" s="13">
        <v>1.1052144133E-2</v>
      </c>
      <c r="J52" s="13">
        <v>2.3943175589999999E-3</v>
      </c>
      <c r="K52" s="66">
        <v>1.8609293600000001E-4</v>
      </c>
    </row>
    <row r="53" spans="2:11" x14ac:dyDescent="0.2">
      <c r="B53" s="61" t="s">
        <v>2133</v>
      </c>
      <c r="C53" s="58" t="s">
        <v>2744</v>
      </c>
      <c r="D53" s="58" t="s">
        <v>2744</v>
      </c>
      <c r="E53" s="58" t="s">
        <v>2744</v>
      </c>
      <c r="F53" s="58" t="s">
        <v>2744</v>
      </c>
      <c r="G53" s="58" t="s">
        <v>2744</v>
      </c>
      <c r="H53" s="23">
        <v>286507.88206999999</v>
      </c>
      <c r="I53" s="58" t="s">
        <v>2744</v>
      </c>
      <c r="J53" s="20">
        <v>0.19923860303099999</v>
      </c>
      <c r="K53" s="65">
        <v>1.5485371382999999E-2</v>
      </c>
    </row>
    <row r="54" spans="2:11" x14ac:dyDescent="0.2">
      <c r="B54" s="62" t="s">
        <v>2134</v>
      </c>
      <c r="C54" s="14" t="s">
        <v>2135</v>
      </c>
      <c r="D54" s="14" t="s">
        <v>50</v>
      </c>
      <c r="E54" s="28">
        <v>44635</v>
      </c>
      <c r="F54" s="24">
        <v>8700191.2799999993</v>
      </c>
      <c r="G54" s="24">
        <v>109.4945</v>
      </c>
      <c r="H54" s="24">
        <v>34551.639620000002</v>
      </c>
      <c r="I54" s="13">
        <v>3.2078738163999997E-2</v>
      </c>
      <c r="J54" s="13">
        <v>2.4027333421E-2</v>
      </c>
      <c r="K54" s="66">
        <v>1.8674703379999999E-3</v>
      </c>
    </row>
    <row r="55" spans="2:11" x14ac:dyDescent="0.2">
      <c r="B55" s="62" t="s">
        <v>2136</v>
      </c>
      <c r="C55" s="14" t="s">
        <v>2137</v>
      </c>
      <c r="D55" s="14" t="s">
        <v>50</v>
      </c>
      <c r="E55" s="28">
        <v>44172</v>
      </c>
      <c r="F55" s="24">
        <v>4350000</v>
      </c>
      <c r="G55" s="24">
        <v>123.1529</v>
      </c>
      <c r="H55" s="24">
        <v>19430.387220000001</v>
      </c>
      <c r="I55" s="13">
        <v>7.8009999970000002E-3</v>
      </c>
      <c r="J55" s="13">
        <v>1.3511960571000001E-2</v>
      </c>
      <c r="K55" s="66">
        <v>1.0501866819999999E-3</v>
      </c>
    </row>
    <row r="56" spans="2:11" x14ac:dyDescent="0.2">
      <c r="B56" s="62" t="s">
        <v>2138</v>
      </c>
      <c r="C56" s="14" t="s">
        <v>2139</v>
      </c>
      <c r="D56" s="14" t="s">
        <v>51</v>
      </c>
      <c r="E56" s="28">
        <v>45174</v>
      </c>
      <c r="F56" s="24">
        <v>3943064.18</v>
      </c>
      <c r="G56" s="24">
        <v>125.4132</v>
      </c>
      <c r="H56" s="24">
        <v>19837.85529</v>
      </c>
      <c r="I56" s="13">
        <v>2.4401606477000001E-2</v>
      </c>
      <c r="J56" s="13">
        <v>1.3795315321E-2</v>
      </c>
      <c r="K56" s="66">
        <v>1.0722097910000001E-3</v>
      </c>
    </row>
    <row r="57" spans="2:11" x14ac:dyDescent="0.2">
      <c r="B57" s="62" t="s">
        <v>2140</v>
      </c>
      <c r="C57" s="14" t="s">
        <v>2141</v>
      </c>
      <c r="D57" s="14" t="s">
        <v>51</v>
      </c>
      <c r="E57" s="28">
        <v>44286</v>
      </c>
      <c r="F57" s="24">
        <v>12322721.5</v>
      </c>
      <c r="G57" s="24">
        <v>87.011799999999994</v>
      </c>
      <c r="H57" s="24">
        <v>43013.264920000001</v>
      </c>
      <c r="I57" s="13">
        <v>4.5639709259000003E-2</v>
      </c>
      <c r="J57" s="13">
        <v>2.9911577833000001E-2</v>
      </c>
      <c r="K57" s="66">
        <v>2.3248099730000002E-3</v>
      </c>
    </row>
    <row r="58" spans="2:11" x14ac:dyDescent="0.2">
      <c r="B58" s="62" t="s">
        <v>2142</v>
      </c>
      <c r="C58" s="14" t="s">
        <v>2143</v>
      </c>
      <c r="D58" s="14" t="s">
        <v>51</v>
      </c>
      <c r="E58" s="28">
        <v>44203</v>
      </c>
      <c r="F58" s="24">
        <v>1692424.09</v>
      </c>
      <c r="G58" s="24">
        <v>97.623500000000007</v>
      </c>
      <c r="H58" s="24">
        <v>6627.98009</v>
      </c>
      <c r="I58" s="13">
        <v>1.9877640674999999E-2</v>
      </c>
      <c r="J58" s="13">
        <v>4.6091209930000003E-3</v>
      </c>
      <c r="K58" s="66">
        <v>3.5823354100000002E-4</v>
      </c>
    </row>
    <row r="59" spans="2:11" x14ac:dyDescent="0.2">
      <c r="B59" s="62" t="s">
        <v>2144</v>
      </c>
      <c r="C59" s="14" t="s">
        <v>2145</v>
      </c>
      <c r="D59" s="14" t="s">
        <v>50</v>
      </c>
      <c r="E59" s="28">
        <v>45057</v>
      </c>
      <c r="F59" s="24">
        <v>4130296.63</v>
      </c>
      <c r="G59" s="24">
        <v>90.718400000000003</v>
      </c>
      <c r="H59" s="24">
        <v>13590.14782</v>
      </c>
      <c r="I59" s="58" t="s">
        <v>2744</v>
      </c>
      <c r="J59" s="13">
        <v>9.4506372629999998E-3</v>
      </c>
      <c r="K59" s="66">
        <v>7.3452948099999996E-4</v>
      </c>
    </row>
    <row r="60" spans="2:11" x14ac:dyDescent="0.2">
      <c r="B60" s="62" t="s">
        <v>2146</v>
      </c>
      <c r="C60" s="14" t="s">
        <v>2147</v>
      </c>
      <c r="D60" s="14" t="s">
        <v>50</v>
      </c>
      <c r="E60" s="28">
        <v>44364</v>
      </c>
      <c r="F60" s="24">
        <v>14490000</v>
      </c>
      <c r="G60" s="24">
        <v>115.60429999999999</v>
      </c>
      <c r="H60" s="24">
        <v>60756.105750000002</v>
      </c>
      <c r="I60" s="13">
        <v>7.9694999919999995E-2</v>
      </c>
      <c r="J60" s="13">
        <v>4.2250012626999997E-2</v>
      </c>
      <c r="K60" s="66">
        <v>3.2837870090000002E-3</v>
      </c>
    </row>
    <row r="61" spans="2:11" x14ac:dyDescent="0.2">
      <c r="B61" s="62" t="s">
        <v>2148</v>
      </c>
      <c r="C61" s="14" t="s">
        <v>2149</v>
      </c>
      <c r="D61" s="14" t="s">
        <v>50</v>
      </c>
      <c r="E61" s="28">
        <v>44165</v>
      </c>
      <c r="F61" s="24">
        <v>5310067.7699999996</v>
      </c>
      <c r="G61" s="24">
        <v>86.454899999999995</v>
      </c>
      <c r="H61" s="24">
        <v>16650.881580000001</v>
      </c>
      <c r="I61" s="13">
        <v>0.20245933364499999</v>
      </c>
      <c r="J61" s="13">
        <v>1.1579082435999999E-2</v>
      </c>
      <c r="K61" s="66">
        <v>8.9995808499999995E-4</v>
      </c>
    </row>
    <row r="62" spans="2:11" x14ac:dyDescent="0.2">
      <c r="B62" s="62" t="s">
        <v>2150</v>
      </c>
      <c r="C62" s="14" t="s">
        <v>2151</v>
      </c>
      <c r="D62" s="14" t="s">
        <v>52</v>
      </c>
      <c r="E62" s="28">
        <v>44950</v>
      </c>
      <c r="F62" s="24">
        <v>1791907.52</v>
      </c>
      <c r="G62" s="24">
        <v>96.175299999999993</v>
      </c>
      <c r="H62" s="24">
        <v>7963.5316800000001</v>
      </c>
      <c r="I62" s="13">
        <v>1.9612500041E-2</v>
      </c>
      <c r="J62" s="13">
        <v>5.537868332E-3</v>
      </c>
      <c r="K62" s="66">
        <v>4.3041833499999997E-4</v>
      </c>
    </row>
    <row r="63" spans="2:11" x14ac:dyDescent="0.2">
      <c r="B63" s="62" t="s">
        <v>2152</v>
      </c>
      <c r="C63" s="14" t="s">
        <v>2153</v>
      </c>
      <c r="D63" s="14" t="s">
        <v>53</v>
      </c>
      <c r="E63" s="28">
        <v>44720</v>
      </c>
      <c r="F63" s="24">
        <v>8043750</v>
      </c>
      <c r="G63" s="24">
        <v>105.90179999999999</v>
      </c>
      <c r="H63" s="24">
        <v>23332.957709999999</v>
      </c>
      <c r="I63" s="13">
        <v>6.7031243850000002E-3</v>
      </c>
      <c r="J63" s="13">
        <v>1.6225822009E-2</v>
      </c>
      <c r="K63" s="66">
        <v>1.2611154460000001E-3</v>
      </c>
    </row>
    <row r="64" spans="2:11" x14ac:dyDescent="0.2">
      <c r="B64" s="62" t="s">
        <v>2154</v>
      </c>
      <c r="C64" s="14" t="s">
        <v>2155</v>
      </c>
      <c r="D64" s="14" t="s">
        <v>50</v>
      </c>
      <c r="E64" s="28">
        <v>44497</v>
      </c>
      <c r="F64" s="24">
        <v>8663670.0700000003</v>
      </c>
      <c r="G64" s="24">
        <v>129.69149999999999</v>
      </c>
      <c r="H64" s="24">
        <v>40753.130389999998</v>
      </c>
      <c r="I64" s="13">
        <v>1.7327340140000001E-2</v>
      </c>
      <c r="J64" s="13">
        <v>2.8339872219999999E-2</v>
      </c>
      <c r="K64" s="66">
        <v>2.2026526960000001E-3</v>
      </c>
    </row>
    <row r="65" spans="2:11" x14ac:dyDescent="0.2">
      <c r="B65" s="61" t="s">
        <v>2156</v>
      </c>
      <c r="C65" s="58" t="s">
        <v>2744</v>
      </c>
      <c r="D65" s="58" t="s">
        <v>2744</v>
      </c>
      <c r="E65" s="58" t="s">
        <v>2744</v>
      </c>
      <c r="F65" s="58" t="s">
        <v>2744</v>
      </c>
      <c r="G65" s="58" t="s">
        <v>2744</v>
      </c>
      <c r="H65" s="23">
        <v>20157.483230000002</v>
      </c>
      <c r="I65" s="58" t="s">
        <v>2744</v>
      </c>
      <c r="J65" s="20">
        <v>1.401758573E-2</v>
      </c>
      <c r="K65" s="65">
        <v>1.0894852579999999E-3</v>
      </c>
    </row>
    <row r="66" spans="2:11" x14ac:dyDescent="0.2">
      <c r="B66" s="62" t="s">
        <v>2157</v>
      </c>
      <c r="C66" s="14" t="s">
        <v>2158</v>
      </c>
      <c r="D66" s="14" t="s">
        <v>50</v>
      </c>
      <c r="E66" s="28">
        <v>44957</v>
      </c>
      <c r="F66" s="24">
        <v>2396488.7999999998</v>
      </c>
      <c r="G66" s="24">
        <v>99.833500000000001</v>
      </c>
      <c r="H66" s="24">
        <v>8677.5925900000002</v>
      </c>
      <c r="I66" s="13">
        <v>6.2760000029999999E-3</v>
      </c>
      <c r="J66" s="13">
        <v>6.0344288359999998E-3</v>
      </c>
      <c r="K66" s="66">
        <v>4.6901238099999998E-4</v>
      </c>
    </row>
    <row r="67" spans="2:11" x14ac:dyDescent="0.2">
      <c r="B67" s="62" t="s">
        <v>2159</v>
      </c>
      <c r="C67" s="14" t="s">
        <v>2160</v>
      </c>
      <c r="D67" s="14" t="s">
        <v>50</v>
      </c>
      <c r="E67" s="28">
        <v>45015</v>
      </c>
      <c r="F67" s="24">
        <v>2914800</v>
      </c>
      <c r="G67" s="24">
        <v>108.5879</v>
      </c>
      <c r="H67" s="24">
        <v>11479.89064</v>
      </c>
      <c r="I67" s="13">
        <v>1.9259708680000001E-2</v>
      </c>
      <c r="J67" s="13">
        <v>7.9831568940000007E-3</v>
      </c>
      <c r="K67" s="66">
        <v>6.2047287700000002E-4</v>
      </c>
    </row>
    <row r="68" spans="2:11" x14ac:dyDescent="0.2">
      <c r="B68" s="61" t="s">
        <v>2161</v>
      </c>
      <c r="C68" s="58" t="s">
        <v>2744</v>
      </c>
      <c r="D68" s="58" t="s">
        <v>2744</v>
      </c>
      <c r="E68" s="58" t="s">
        <v>2744</v>
      </c>
      <c r="F68" s="58" t="s">
        <v>2744</v>
      </c>
      <c r="G68" s="58" t="s">
        <v>2744</v>
      </c>
      <c r="H68" s="23">
        <v>820562.17966000002</v>
      </c>
      <c r="I68" s="58" t="s">
        <v>2744</v>
      </c>
      <c r="J68" s="20">
        <v>0.57062186629699996</v>
      </c>
      <c r="K68" s="65">
        <v>4.4350298511000003E-2</v>
      </c>
    </row>
    <row r="69" spans="2:11" x14ac:dyDescent="0.2">
      <c r="B69" s="62" t="s">
        <v>2162</v>
      </c>
      <c r="C69" s="14" t="s">
        <v>2163</v>
      </c>
      <c r="D69" s="14" t="s">
        <v>50</v>
      </c>
      <c r="E69" s="28">
        <v>44173</v>
      </c>
      <c r="F69" s="24">
        <v>5263546.3899999997</v>
      </c>
      <c r="G69" s="24">
        <v>103.1806</v>
      </c>
      <c r="H69" s="24">
        <v>19698.087370000001</v>
      </c>
      <c r="I69" s="13">
        <v>5.4313796044000003E-2</v>
      </c>
      <c r="J69" s="13">
        <v>1.3698120209999999E-2</v>
      </c>
      <c r="K69" s="66">
        <v>1.0646555209999999E-3</v>
      </c>
    </row>
    <row r="70" spans="2:11" x14ac:dyDescent="0.2">
      <c r="B70" s="62" t="s">
        <v>2164</v>
      </c>
      <c r="C70" s="14" t="s">
        <v>2165</v>
      </c>
      <c r="D70" s="14" t="s">
        <v>50</v>
      </c>
      <c r="E70" s="28">
        <v>44173</v>
      </c>
      <c r="F70" s="24">
        <v>5263546.4000000004</v>
      </c>
      <c r="G70" s="24">
        <v>103.3385</v>
      </c>
      <c r="H70" s="24">
        <v>19728.231909999999</v>
      </c>
      <c r="I70" s="13">
        <v>1.5264284568999999E-2</v>
      </c>
      <c r="J70" s="13">
        <v>1.3719082831E-2</v>
      </c>
      <c r="K70" s="66">
        <v>1.0662847929999999E-3</v>
      </c>
    </row>
    <row r="71" spans="2:11" x14ac:dyDescent="0.2">
      <c r="B71" s="62" t="s">
        <v>2166</v>
      </c>
      <c r="C71" s="14" t="s">
        <v>2167</v>
      </c>
      <c r="D71" s="14" t="s">
        <v>50</v>
      </c>
      <c r="E71" s="28">
        <v>44382</v>
      </c>
      <c r="F71" s="24">
        <v>3933280</v>
      </c>
      <c r="G71" s="24">
        <v>110.292</v>
      </c>
      <c r="H71" s="24">
        <v>15734.26396</v>
      </c>
      <c r="I71" s="13">
        <v>7.2038095238000005E-2</v>
      </c>
      <c r="J71" s="13">
        <v>1.0941663274000001E-2</v>
      </c>
      <c r="K71" s="66">
        <v>8.5041611799999996E-4</v>
      </c>
    </row>
    <row r="72" spans="2:11" x14ac:dyDescent="0.2">
      <c r="B72" s="62" t="s">
        <v>2168</v>
      </c>
      <c r="C72" s="14" t="s">
        <v>2169</v>
      </c>
      <c r="D72" s="14" t="s">
        <v>50</v>
      </c>
      <c r="E72" s="28">
        <v>44658</v>
      </c>
      <c r="F72" s="24">
        <v>13468682.77</v>
      </c>
      <c r="G72" s="24">
        <v>133.66579999999999</v>
      </c>
      <c r="H72" s="24">
        <v>65296.962879999999</v>
      </c>
      <c r="I72" s="13">
        <v>7.7579612803999998E-2</v>
      </c>
      <c r="J72" s="13">
        <v>4.5407740869999998E-2</v>
      </c>
      <c r="K72" s="66">
        <v>3.5292143200000002E-3</v>
      </c>
    </row>
    <row r="73" spans="2:11" x14ac:dyDescent="0.2">
      <c r="B73" s="62" t="s">
        <v>2170</v>
      </c>
      <c r="C73" s="14" t="s">
        <v>2171</v>
      </c>
      <c r="D73" s="14" t="s">
        <v>50</v>
      </c>
      <c r="E73" s="28">
        <v>45099</v>
      </c>
      <c r="F73" s="24">
        <v>285509.96999999997</v>
      </c>
      <c r="G73" s="24">
        <v>93.445499999999996</v>
      </c>
      <c r="H73" s="24">
        <v>967.66989000000001</v>
      </c>
      <c r="I73" s="13">
        <v>2.9962501059999998E-3</v>
      </c>
      <c r="J73" s="13">
        <v>6.72921092E-4</v>
      </c>
      <c r="K73" s="66">
        <v>5.2301275327695599E-5</v>
      </c>
    </row>
    <row r="74" spans="2:11" x14ac:dyDescent="0.2">
      <c r="B74" s="62" t="s">
        <v>2172</v>
      </c>
      <c r="C74" s="14" t="s">
        <v>2173</v>
      </c>
      <c r="D74" s="14" t="s">
        <v>51</v>
      </c>
      <c r="E74" s="28">
        <v>44319</v>
      </c>
      <c r="F74" s="24">
        <v>11642439.48</v>
      </c>
      <c r="G74" s="24">
        <v>111.6279</v>
      </c>
      <c r="H74" s="24">
        <v>52135.598850000002</v>
      </c>
      <c r="I74" s="13">
        <v>1.6092206949000001E-2</v>
      </c>
      <c r="J74" s="13">
        <v>3.6255281383E-2</v>
      </c>
      <c r="K74" s="66">
        <v>2.817860034E-3</v>
      </c>
    </row>
    <row r="75" spans="2:11" x14ac:dyDescent="0.2">
      <c r="B75" s="62" t="s">
        <v>2174</v>
      </c>
      <c r="C75" s="14" t="s">
        <v>2175</v>
      </c>
      <c r="D75" s="14" t="s">
        <v>50</v>
      </c>
      <c r="E75" s="28">
        <v>44798</v>
      </c>
      <c r="F75" s="24">
        <v>2553896.7400000002</v>
      </c>
      <c r="G75" s="24">
        <v>102.7856</v>
      </c>
      <c r="H75" s="24">
        <v>9521.0131399999991</v>
      </c>
      <c r="I75" s="13">
        <v>5.1077934800000002E-2</v>
      </c>
      <c r="J75" s="13">
        <v>6.6209464939999997E-3</v>
      </c>
      <c r="K75" s="66">
        <v>5.1459814399999998E-4</v>
      </c>
    </row>
    <row r="76" spans="2:11" x14ac:dyDescent="0.2">
      <c r="B76" s="62" t="s">
        <v>2176</v>
      </c>
      <c r="C76" s="14" t="s">
        <v>2177</v>
      </c>
      <c r="D76" s="14" t="s">
        <v>50</v>
      </c>
      <c r="E76" s="28">
        <v>44648</v>
      </c>
      <c r="F76" s="24">
        <v>10060845.359999999</v>
      </c>
      <c r="G76" s="24">
        <v>114.00069999999999</v>
      </c>
      <c r="H76" s="24">
        <v>41599.637609999998</v>
      </c>
      <c r="I76" s="13">
        <v>8.5792143320000003E-3</v>
      </c>
      <c r="J76" s="13">
        <v>2.892853636E-2</v>
      </c>
      <c r="K76" s="66">
        <v>2.2484052899999999E-3</v>
      </c>
    </row>
    <row r="77" spans="2:11" x14ac:dyDescent="0.2">
      <c r="B77" s="62" t="s">
        <v>2178</v>
      </c>
      <c r="C77" s="14" t="s">
        <v>2179</v>
      </c>
      <c r="D77" s="14" t="s">
        <v>50</v>
      </c>
      <c r="E77" s="28">
        <v>44441</v>
      </c>
      <c r="F77" s="24">
        <v>4083434.11</v>
      </c>
      <c r="G77" s="24">
        <v>115.70659999999999</v>
      </c>
      <c r="H77" s="24">
        <v>17136.859649999999</v>
      </c>
      <c r="I77" s="13">
        <v>3.0748751291E-2</v>
      </c>
      <c r="J77" s="13">
        <v>1.1917033319000001E-2</v>
      </c>
      <c r="K77" s="66">
        <v>9.2622455599999996E-4</v>
      </c>
    </row>
    <row r="78" spans="2:11" x14ac:dyDescent="0.2">
      <c r="B78" s="62" t="s">
        <v>2180</v>
      </c>
      <c r="C78" s="14" t="s">
        <v>2181</v>
      </c>
      <c r="D78" s="14" t="s">
        <v>50</v>
      </c>
      <c r="E78" s="28">
        <v>44195</v>
      </c>
      <c r="F78" s="24">
        <v>1706021.98</v>
      </c>
      <c r="G78" s="24">
        <v>148.80119999999999</v>
      </c>
      <c r="H78" s="24">
        <v>9207.4339299999992</v>
      </c>
      <c r="I78" s="13">
        <v>9.4684314039999995E-3</v>
      </c>
      <c r="J78" s="13">
        <v>6.4028823930000001E-3</v>
      </c>
      <c r="K78" s="66">
        <v>4.9764960300000005E-4</v>
      </c>
    </row>
    <row r="79" spans="2:11" x14ac:dyDescent="0.2">
      <c r="B79" s="62" t="s">
        <v>2182</v>
      </c>
      <c r="C79" s="14" t="s">
        <v>2183</v>
      </c>
      <c r="D79" s="14" t="s">
        <v>50</v>
      </c>
      <c r="E79" s="28">
        <v>44195</v>
      </c>
      <c r="F79" s="24">
        <v>1633903.53</v>
      </c>
      <c r="G79" s="24">
        <v>147.5078</v>
      </c>
      <c r="H79" s="24">
        <v>8741.5601900000001</v>
      </c>
      <c r="I79" s="13">
        <v>5.1153958360000001E-3</v>
      </c>
      <c r="J79" s="13">
        <v>6.0789121329999996E-3</v>
      </c>
      <c r="K79" s="66">
        <v>4.72469745E-4</v>
      </c>
    </row>
    <row r="80" spans="2:11" x14ac:dyDescent="0.2">
      <c r="B80" s="62" t="s">
        <v>2184</v>
      </c>
      <c r="C80" s="14" t="s">
        <v>2185</v>
      </c>
      <c r="D80" s="14" t="s">
        <v>50</v>
      </c>
      <c r="E80" s="28">
        <v>44985</v>
      </c>
      <c r="F80" s="24">
        <v>4301330.47</v>
      </c>
      <c r="G80" s="24">
        <v>105.5521</v>
      </c>
      <c r="H80" s="24">
        <v>16467.104609999999</v>
      </c>
      <c r="I80" s="13">
        <v>6.3800994959999999E-3</v>
      </c>
      <c r="J80" s="13">
        <v>1.1451283276E-2</v>
      </c>
      <c r="K80" s="66">
        <v>8.9002518400000004E-4</v>
      </c>
    </row>
    <row r="81" spans="2:11" x14ac:dyDescent="0.2">
      <c r="B81" s="62" t="s">
        <v>2186</v>
      </c>
      <c r="C81" s="14" t="s">
        <v>2187</v>
      </c>
      <c r="D81" s="14" t="s">
        <v>51</v>
      </c>
      <c r="E81" s="28">
        <v>44524</v>
      </c>
      <c r="F81" s="24">
        <v>4211305.05</v>
      </c>
      <c r="G81" s="24">
        <v>104.61539999999999</v>
      </c>
      <c r="H81" s="24">
        <v>17673.800309999999</v>
      </c>
      <c r="I81" s="13">
        <v>1.8703595287E-2</v>
      </c>
      <c r="J81" s="13">
        <v>1.2290423769000001E-2</v>
      </c>
      <c r="K81" s="66">
        <v>9.5524548699999997E-4</v>
      </c>
    </row>
    <row r="82" spans="2:11" x14ac:dyDescent="0.2">
      <c r="B82" s="62" t="s">
        <v>2188</v>
      </c>
      <c r="C82" s="14" t="s">
        <v>2189</v>
      </c>
      <c r="D82" s="14" t="s">
        <v>50</v>
      </c>
      <c r="E82" s="28">
        <v>45098</v>
      </c>
      <c r="F82" s="24">
        <v>3060000</v>
      </c>
      <c r="G82" s="24">
        <v>130.06209999999999</v>
      </c>
      <c r="H82" s="24">
        <v>14435.098239999999</v>
      </c>
      <c r="I82" s="13">
        <v>8.3191709859999994E-3</v>
      </c>
      <c r="J82" s="13">
        <v>1.0038218799E-2</v>
      </c>
      <c r="K82" s="66">
        <v>7.8019793200000001E-4</v>
      </c>
    </row>
    <row r="83" spans="2:11" x14ac:dyDescent="0.2">
      <c r="B83" s="62" t="s">
        <v>2190</v>
      </c>
      <c r="C83" s="14" t="s">
        <v>2191</v>
      </c>
      <c r="D83" s="14" t="s">
        <v>50</v>
      </c>
      <c r="E83" s="28">
        <v>45082</v>
      </c>
      <c r="F83" s="24">
        <v>8154059.0999999996</v>
      </c>
      <c r="G83" s="24">
        <v>109.06619999999999</v>
      </c>
      <c r="H83" s="24">
        <v>32256.08037</v>
      </c>
      <c r="I83" s="13">
        <v>4.0188207889000002E-2</v>
      </c>
      <c r="J83" s="13">
        <v>2.2430993331000001E-2</v>
      </c>
      <c r="K83" s="66">
        <v>1.7433984020000001E-3</v>
      </c>
    </row>
    <row r="84" spans="2:11" x14ac:dyDescent="0.2">
      <c r="B84" s="62" t="s">
        <v>2192</v>
      </c>
      <c r="C84" s="14" t="s">
        <v>2193</v>
      </c>
      <c r="D84" s="14" t="s">
        <v>52</v>
      </c>
      <c r="E84" s="28">
        <v>45082</v>
      </c>
      <c r="F84" s="24">
        <v>7071132.1799999997</v>
      </c>
      <c r="G84" s="24">
        <v>104.6005</v>
      </c>
      <c r="H84" s="24">
        <v>34178.207820000003</v>
      </c>
      <c r="I84" s="13">
        <v>1.1978000020999999E-2</v>
      </c>
      <c r="J84" s="13">
        <v>2.3767647615000002E-2</v>
      </c>
      <c r="K84" s="66">
        <v>1.8472868439999999E-3</v>
      </c>
    </row>
    <row r="85" spans="2:11" x14ac:dyDescent="0.2">
      <c r="B85" s="62" t="s">
        <v>2194</v>
      </c>
      <c r="C85" s="14" t="s">
        <v>2195</v>
      </c>
      <c r="D85" s="14" t="s">
        <v>50</v>
      </c>
      <c r="E85" s="28">
        <v>44280</v>
      </c>
      <c r="F85" s="24">
        <v>7444444.7699999996</v>
      </c>
      <c r="G85" s="24">
        <v>75.986400000000003</v>
      </c>
      <c r="H85" s="24">
        <v>20517.088759999999</v>
      </c>
      <c r="I85" s="13">
        <v>0.16925960735199999</v>
      </c>
      <c r="J85" s="13">
        <v>1.4267656698E-2</v>
      </c>
      <c r="K85" s="66">
        <v>1.10892146E-3</v>
      </c>
    </row>
    <row r="86" spans="2:11" x14ac:dyDescent="0.2">
      <c r="B86" s="62" t="s">
        <v>2196</v>
      </c>
      <c r="C86" s="14" t="s">
        <v>2197</v>
      </c>
      <c r="D86" s="14" t="s">
        <v>50</v>
      </c>
      <c r="E86" s="28">
        <v>44418</v>
      </c>
      <c r="F86" s="24">
        <v>3496310.6</v>
      </c>
      <c r="G86" s="24">
        <v>113.65779999999999</v>
      </c>
      <c r="H86" s="24">
        <v>14413.08036</v>
      </c>
      <c r="I86" s="13">
        <v>1.850864657E-3</v>
      </c>
      <c r="J86" s="13">
        <v>1.0022907487E-2</v>
      </c>
      <c r="K86" s="66">
        <v>7.7900789499999996E-4</v>
      </c>
    </row>
    <row r="87" spans="2:11" x14ac:dyDescent="0.2">
      <c r="B87" s="62" t="s">
        <v>2198</v>
      </c>
      <c r="C87" s="14" t="s">
        <v>2199</v>
      </c>
      <c r="D87" s="14" t="s">
        <v>50</v>
      </c>
      <c r="E87" s="28">
        <v>44418</v>
      </c>
      <c r="F87" s="24">
        <v>8294898.3600000003</v>
      </c>
      <c r="G87" s="24">
        <v>127.09950000000001</v>
      </c>
      <c r="H87" s="24">
        <v>38238.642540000001</v>
      </c>
      <c r="I87" s="13">
        <v>4.9098627298999997E-2</v>
      </c>
      <c r="J87" s="13">
        <v>2.6591288401000002E-2</v>
      </c>
      <c r="K87" s="66">
        <v>2.0667479599999999E-3</v>
      </c>
    </row>
    <row r="88" spans="2:11" x14ac:dyDescent="0.2">
      <c r="B88" s="62" t="s">
        <v>2200</v>
      </c>
      <c r="C88" s="14" t="s">
        <v>2201</v>
      </c>
      <c r="D88" s="14" t="s">
        <v>50</v>
      </c>
      <c r="E88" s="28">
        <v>44938</v>
      </c>
      <c r="F88" s="24">
        <v>16315000</v>
      </c>
      <c r="G88" s="24">
        <v>100.59950000000001</v>
      </c>
      <c r="H88" s="24">
        <v>59529.256159999997</v>
      </c>
      <c r="I88" s="13">
        <v>3.0212962962E-2</v>
      </c>
      <c r="J88" s="13">
        <v>4.1396857045999998E-2</v>
      </c>
      <c r="K88" s="66">
        <v>3.2174774149999999E-3</v>
      </c>
    </row>
    <row r="89" spans="2:11" x14ac:dyDescent="0.2">
      <c r="B89" s="62" t="s">
        <v>2202</v>
      </c>
      <c r="C89" s="14" t="s">
        <v>2203</v>
      </c>
      <c r="D89" s="14" t="s">
        <v>51</v>
      </c>
      <c r="E89" s="28">
        <v>44671</v>
      </c>
      <c r="F89" s="24">
        <v>7077064.4000000004</v>
      </c>
      <c r="G89" s="24">
        <v>102.1553</v>
      </c>
      <c r="H89" s="24">
        <v>29002.248790000001</v>
      </c>
      <c r="I89" s="13">
        <v>1.8006409037000001E-2</v>
      </c>
      <c r="J89" s="13">
        <v>2.0168267245999998E-2</v>
      </c>
      <c r="K89" s="66">
        <v>1.567533117E-3</v>
      </c>
    </row>
    <row r="90" spans="2:11" x14ac:dyDescent="0.2">
      <c r="B90" s="62" t="s">
        <v>2204</v>
      </c>
      <c r="C90" s="14" t="s">
        <v>2205</v>
      </c>
      <c r="D90" s="14" t="s">
        <v>50</v>
      </c>
      <c r="E90" s="28">
        <v>44915</v>
      </c>
      <c r="F90" s="24">
        <v>3062053.94</v>
      </c>
      <c r="G90" s="24">
        <v>102.9067</v>
      </c>
      <c r="H90" s="24">
        <v>11428.88977</v>
      </c>
      <c r="I90" s="13">
        <v>1.6220000030000001E-2</v>
      </c>
      <c r="J90" s="13">
        <v>7.9476907070000005E-3</v>
      </c>
      <c r="K90" s="66">
        <v>6.1771634800000005E-4</v>
      </c>
    </row>
    <row r="91" spans="2:11" x14ac:dyDescent="0.2">
      <c r="B91" s="62" t="s">
        <v>2206</v>
      </c>
      <c r="C91" s="14" t="s">
        <v>2207</v>
      </c>
      <c r="D91" s="14" t="s">
        <v>50</v>
      </c>
      <c r="E91" s="28">
        <v>44774</v>
      </c>
      <c r="F91" s="24">
        <v>2014000</v>
      </c>
      <c r="G91" s="24">
        <v>91.9499</v>
      </c>
      <c r="H91" s="24">
        <v>6716.7360699999999</v>
      </c>
      <c r="I91" s="13">
        <v>1.9379999929999999E-2</v>
      </c>
      <c r="J91" s="13">
        <v>4.6708422179999997E-3</v>
      </c>
      <c r="K91" s="66">
        <v>3.63030684E-4</v>
      </c>
    </row>
    <row r="92" spans="2:11" x14ac:dyDescent="0.2">
      <c r="B92" s="62" t="s">
        <v>2208</v>
      </c>
      <c r="C92" s="14" t="s">
        <v>2209</v>
      </c>
      <c r="D92" s="14" t="s">
        <v>50</v>
      </c>
      <c r="E92" s="28">
        <v>44431</v>
      </c>
      <c r="F92" s="24">
        <v>4976796.9400000004</v>
      </c>
      <c r="G92" s="24">
        <v>104.9169</v>
      </c>
      <c r="H92" s="24">
        <v>18938.38438</v>
      </c>
      <c r="I92" s="13">
        <v>3.7660211711000001E-2</v>
      </c>
      <c r="J92" s="13">
        <v>1.3169820041999999E-2</v>
      </c>
      <c r="K92" s="66">
        <v>1.0235945809999999E-3</v>
      </c>
    </row>
    <row r="93" spans="2:11" x14ac:dyDescent="0.2">
      <c r="B93" s="62" t="s">
        <v>2210</v>
      </c>
      <c r="C93" s="14" t="s">
        <v>2211</v>
      </c>
      <c r="D93" s="14" t="s">
        <v>50</v>
      </c>
      <c r="E93" s="28">
        <v>44887</v>
      </c>
      <c r="F93" s="24">
        <v>5012849.26</v>
      </c>
      <c r="G93" s="24">
        <v>108.1317</v>
      </c>
      <c r="H93" s="24">
        <v>19660.07778</v>
      </c>
      <c r="I93" s="13">
        <v>2.3870710760999999E-2</v>
      </c>
      <c r="J93" s="13">
        <v>1.3671688206E-2</v>
      </c>
      <c r="K93" s="66">
        <v>1.0626011530000001E-3</v>
      </c>
    </row>
    <row r="94" spans="2:11" x14ac:dyDescent="0.2">
      <c r="B94" s="62" t="s">
        <v>2212</v>
      </c>
      <c r="C94" s="14" t="s">
        <v>2213</v>
      </c>
      <c r="D94" s="14" t="s">
        <v>50</v>
      </c>
      <c r="E94" s="28">
        <v>44119</v>
      </c>
      <c r="F94" s="24">
        <v>4965355.9800000004</v>
      </c>
      <c r="G94" s="24">
        <v>122.3522</v>
      </c>
      <c r="H94" s="24">
        <v>22034.83121</v>
      </c>
      <c r="I94" s="13">
        <v>1.3819093037E-2</v>
      </c>
      <c r="J94" s="13">
        <v>1.5323100211E-2</v>
      </c>
      <c r="K94" s="66">
        <v>1.190953429E-3</v>
      </c>
    </row>
    <row r="95" spans="2:11" x14ac:dyDescent="0.2">
      <c r="B95" s="62" t="s">
        <v>2214</v>
      </c>
      <c r="C95" s="14" t="s">
        <v>2215</v>
      </c>
      <c r="D95" s="14" t="s">
        <v>50</v>
      </c>
      <c r="E95" s="28">
        <v>44763</v>
      </c>
      <c r="F95" s="24">
        <v>1832500</v>
      </c>
      <c r="G95" s="24">
        <v>138.44139999999999</v>
      </c>
      <c r="H95" s="24">
        <v>9201.4765000000007</v>
      </c>
      <c r="I95" s="13">
        <v>8.9609249780000007E-3</v>
      </c>
      <c r="J95" s="13">
        <v>6.3987395750000004E-3</v>
      </c>
      <c r="K95" s="66">
        <v>4.9732761200000004E-4</v>
      </c>
    </row>
    <row r="96" spans="2:11" x14ac:dyDescent="0.2">
      <c r="B96" s="62" t="s">
        <v>2216</v>
      </c>
      <c r="C96" s="14" t="s">
        <v>2217</v>
      </c>
      <c r="D96" s="14" t="s">
        <v>50</v>
      </c>
      <c r="E96" s="28">
        <v>44518</v>
      </c>
      <c r="F96" s="24">
        <v>6672969.0300000003</v>
      </c>
      <c r="G96" s="24">
        <v>128.9188</v>
      </c>
      <c r="H96" s="24">
        <v>31202.034970000001</v>
      </c>
      <c r="I96" s="13">
        <v>3.3169641972000001E-2</v>
      </c>
      <c r="J96" s="13">
        <v>2.1698006400999999E-2</v>
      </c>
      <c r="K96" s="66">
        <v>1.686428645E-3</v>
      </c>
    </row>
    <row r="97" spans="2:11" x14ac:dyDescent="0.2">
      <c r="B97" s="62" t="s">
        <v>2218</v>
      </c>
      <c r="C97" s="14" t="s">
        <v>2219</v>
      </c>
      <c r="D97" s="14" t="s">
        <v>50</v>
      </c>
      <c r="E97" s="28">
        <v>43983</v>
      </c>
      <c r="F97" s="24">
        <v>5739459.3300000001</v>
      </c>
      <c r="G97" s="24">
        <v>126.68640000000001</v>
      </c>
      <c r="H97" s="24">
        <v>26372.33195</v>
      </c>
      <c r="I97" s="13">
        <v>7.5837591859999999E-3</v>
      </c>
      <c r="J97" s="13">
        <v>1.8339413695000001E-2</v>
      </c>
      <c r="K97" s="66">
        <v>1.425389596E-3</v>
      </c>
    </row>
    <row r="98" spans="2:11" x14ac:dyDescent="0.2">
      <c r="B98" s="62" t="s">
        <v>2220</v>
      </c>
      <c r="C98" s="14" t="s">
        <v>2221</v>
      </c>
      <c r="D98" s="14" t="s">
        <v>50</v>
      </c>
      <c r="E98" s="28">
        <v>45104</v>
      </c>
      <c r="F98" s="24">
        <v>13332633.609999999</v>
      </c>
      <c r="G98" s="24">
        <v>105.6584</v>
      </c>
      <c r="H98" s="24">
        <v>51093.720739999997</v>
      </c>
      <c r="I98" s="13">
        <v>1.8397790048E-2</v>
      </c>
      <c r="J98" s="13">
        <v>3.5530755630000001E-2</v>
      </c>
      <c r="K98" s="66">
        <v>2.7615479029999999E-3</v>
      </c>
    </row>
    <row r="99" spans="2:11" x14ac:dyDescent="0.2">
      <c r="B99" s="62" t="s">
        <v>2222</v>
      </c>
      <c r="C99" s="14" t="s">
        <v>2223</v>
      </c>
      <c r="D99" s="14" t="s">
        <v>50</v>
      </c>
      <c r="E99" s="28">
        <v>43864</v>
      </c>
      <c r="F99" s="24">
        <v>988414.44</v>
      </c>
      <c r="G99" s="24">
        <v>117.9843</v>
      </c>
      <c r="H99" s="24">
        <v>4229.7125800000003</v>
      </c>
      <c r="I99" s="13">
        <v>1.081359451E-3</v>
      </c>
      <c r="J99" s="13">
        <v>2.9413572129999999E-3</v>
      </c>
      <c r="K99" s="66">
        <v>2.2861035999999999E-4</v>
      </c>
    </row>
    <row r="100" spans="2:11" x14ac:dyDescent="0.2">
      <c r="B100" s="62" t="s">
        <v>2224</v>
      </c>
      <c r="C100" s="14" t="s">
        <v>2225</v>
      </c>
      <c r="D100" s="14" t="s">
        <v>50</v>
      </c>
      <c r="E100" s="28">
        <v>45160</v>
      </c>
      <c r="F100" s="24">
        <v>3270000</v>
      </c>
      <c r="G100" s="24">
        <v>100</v>
      </c>
      <c r="H100" s="24">
        <v>11860.29</v>
      </c>
      <c r="I100" s="13">
        <v>0.32472691161799999</v>
      </c>
      <c r="J100" s="13">
        <v>8.2476879660000006E-3</v>
      </c>
      <c r="K100" s="66">
        <v>6.4103295800000001E-4</v>
      </c>
    </row>
    <row r="101" spans="2:11" x14ac:dyDescent="0.2">
      <c r="B101" s="62" t="s">
        <v>2226</v>
      </c>
      <c r="C101" s="14" t="s">
        <v>2227</v>
      </c>
      <c r="D101" s="14" t="s">
        <v>50</v>
      </c>
      <c r="E101" s="28">
        <v>44987</v>
      </c>
      <c r="F101" s="24">
        <v>5286750</v>
      </c>
      <c r="G101" s="24">
        <v>100</v>
      </c>
      <c r="H101" s="24">
        <v>19175.042249999999</v>
      </c>
      <c r="I101" s="13">
        <v>0.52500000000000002</v>
      </c>
      <c r="J101" s="13">
        <v>1.3334392769E-2</v>
      </c>
      <c r="K101" s="66">
        <v>1.036385625E-3</v>
      </c>
    </row>
    <row r="102" spans="2:11" x14ac:dyDescent="0.2">
      <c r="B102" s="62" t="s">
        <v>2228</v>
      </c>
      <c r="C102" s="14" t="s">
        <v>2229</v>
      </c>
      <c r="D102" s="14" t="s">
        <v>51</v>
      </c>
      <c r="E102" s="28">
        <v>44508</v>
      </c>
      <c r="F102" s="24">
        <v>2000000</v>
      </c>
      <c r="G102" s="24">
        <v>97.401300000000006</v>
      </c>
      <c r="H102" s="24">
        <v>7814.7011000000002</v>
      </c>
      <c r="I102" s="13">
        <v>2.1052631569999998E-3</v>
      </c>
      <c r="J102" s="13">
        <v>5.4343710160000003E-3</v>
      </c>
      <c r="K102" s="66">
        <v>4.2237423900000001E-4</v>
      </c>
    </row>
    <row r="103" spans="2:11" x14ac:dyDescent="0.2">
      <c r="B103" s="62" t="s">
        <v>2230</v>
      </c>
      <c r="C103" s="14" t="s">
        <v>2231</v>
      </c>
      <c r="D103" s="14" t="s">
        <v>50</v>
      </c>
      <c r="E103" s="28">
        <v>44683</v>
      </c>
      <c r="F103" s="24">
        <v>1209000</v>
      </c>
      <c r="G103" s="24">
        <v>100.1601</v>
      </c>
      <c r="H103" s="24">
        <v>4392.0634499999996</v>
      </c>
      <c r="I103" s="13">
        <v>8.9314285910000006E-3</v>
      </c>
      <c r="J103" s="13">
        <v>3.0542565869999998E-3</v>
      </c>
      <c r="K103" s="66">
        <v>2.3738520900000001E-4</v>
      </c>
    </row>
    <row r="104" spans="2:11" x14ac:dyDescent="0.2">
      <c r="B104" s="62" t="s">
        <v>2232</v>
      </c>
      <c r="C104" s="14" t="s">
        <v>2233</v>
      </c>
      <c r="D104" s="14" t="s">
        <v>50</v>
      </c>
      <c r="E104" s="28">
        <v>44728</v>
      </c>
      <c r="F104" s="24">
        <v>2107774.83</v>
      </c>
      <c r="G104" s="24">
        <v>99.824399999999997</v>
      </c>
      <c r="H104" s="24">
        <v>7631.47487</v>
      </c>
      <c r="I104" s="13">
        <v>1.0962000005E-2</v>
      </c>
      <c r="J104" s="13">
        <v>5.3069548420000001E-3</v>
      </c>
      <c r="K104" s="66">
        <v>4.1247110399999999E-4</v>
      </c>
    </row>
    <row r="105" spans="2:11" x14ac:dyDescent="0.2">
      <c r="B105" s="62" t="s">
        <v>2234</v>
      </c>
      <c r="C105" s="14" t="s">
        <v>2235</v>
      </c>
      <c r="D105" s="14" t="s">
        <v>50</v>
      </c>
      <c r="E105" s="28">
        <v>44564</v>
      </c>
      <c r="F105" s="24">
        <v>895176</v>
      </c>
      <c r="G105" s="24">
        <v>76.89</v>
      </c>
      <c r="H105" s="24">
        <v>2496.4670999999998</v>
      </c>
      <c r="I105" s="13">
        <v>1.3729693462E-2</v>
      </c>
      <c r="J105" s="13">
        <v>1.736052125E-3</v>
      </c>
      <c r="K105" s="66">
        <v>1.3493073799999999E-4</v>
      </c>
    </row>
    <row r="106" spans="2:11" x14ac:dyDescent="0.2">
      <c r="B106" s="62" t="s">
        <v>2236</v>
      </c>
      <c r="C106" s="14" t="s">
        <v>2237</v>
      </c>
      <c r="D106" s="14" t="s">
        <v>50</v>
      </c>
      <c r="E106" s="28">
        <v>44858</v>
      </c>
      <c r="F106" s="24">
        <v>1500824.82</v>
      </c>
      <c r="G106" s="24">
        <v>99.199299999999994</v>
      </c>
      <c r="H106" s="24">
        <v>5399.9055799999996</v>
      </c>
      <c r="I106" s="13">
        <v>1.5429841301999999E-2</v>
      </c>
      <c r="J106" s="13">
        <v>3.7551135989999998E-3</v>
      </c>
      <c r="K106" s="66">
        <v>2.9185774099999999E-4</v>
      </c>
    </row>
    <row r="107" spans="2:11" ht="13.5" thickBot="1" x14ac:dyDescent="0.25">
      <c r="B107" s="62" t="s">
        <v>2238</v>
      </c>
      <c r="C107" s="14" t="s">
        <v>2239</v>
      </c>
      <c r="D107" s="14" t="s">
        <v>50</v>
      </c>
      <c r="E107" s="28">
        <v>45218</v>
      </c>
      <c r="F107" s="24">
        <v>1133333</v>
      </c>
      <c r="G107" s="24">
        <v>100</v>
      </c>
      <c r="H107" s="24">
        <v>4110.59879</v>
      </c>
      <c r="I107" s="13">
        <v>1.1651691856000001E-2</v>
      </c>
      <c r="J107" s="13">
        <v>2.858525059E-3</v>
      </c>
      <c r="K107" s="66">
        <v>2.2217241699999999E-4</v>
      </c>
    </row>
    <row r="108" spans="2:11" x14ac:dyDescent="0.2">
      <c r="B108" s="76" t="s">
        <v>2240</v>
      </c>
      <c r="C108" s="77" t="s">
        <v>2241</v>
      </c>
      <c r="D108" s="77" t="s">
        <v>50</v>
      </c>
      <c r="E108" s="93">
        <v>44605</v>
      </c>
      <c r="F108" s="78">
        <v>4700000</v>
      </c>
      <c r="G108" s="78">
        <v>119.2329</v>
      </c>
      <c r="H108" s="78">
        <v>20325.51323</v>
      </c>
      <c r="I108" s="79">
        <v>1.4176140048E-2</v>
      </c>
      <c r="J108" s="79">
        <v>1.4134434390999999E-2</v>
      </c>
      <c r="K108" s="80">
        <v>1.0985670569999999E-3</v>
      </c>
    </row>
    <row r="109" spans="2:11" ht="12.75" hidden="1" customHeight="1" x14ac:dyDescent="0.2"/>
    <row r="110" spans="2:11" ht="12.75" hidden="1" customHeight="1" x14ac:dyDescent="0.2"/>
    <row r="111" spans="2:11" ht="12.75" hidden="1" customHeight="1" x14ac:dyDescent="0.2"/>
    <row r="112" spans="2:11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2242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5" spans="2:12" ht="12.75" customHeight="1" x14ac:dyDescent="0.2"/>
    <row r="6" spans="2:12" ht="12.75" customHeight="1" thickBot="1" x14ac:dyDescent="0.25">
      <c r="B6" s="67" t="s">
        <v>2243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</row>
    <row r="7" spans="2:12" ht="12.75" customHeight="1" thickBot="1" x14ac:dyDescent="0.25">
      <c r="B7" s="75" t="s">
        <v>2244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</row>
    <row r="8" spans="2:12" ht="12.75" customHeight="1" x14ac:dyDescent="0.2">
      <c r="B8" s="60" t="s">
        <v>71</v>
      </c>
      <c r="C8" s="4" t="s">
        <v>72</v>
      </c>
      <c r="D8" s="4" t="s">
        <v>242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63" t="s">
        <v>244</v>
      </c>
    </row>
    <row r="9" spans="2:12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2245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23">
        <v>27030.163140000001</v>
      </c>
      <c r="J11" s="58" t="s">
        <v>2744</v>
      </c>
      <c r="K11" s="20">
        <v>1</v>
      </c>
      <c r="L11" s="65">
        <v>1.4609445E-3</v>
      </c>
    </row>
    <row r="12" spans="2:12" ht="12.75" customHeight="1" x14ac:dyDescent="0.2">
      <c r="B12" s="61" t="s">
        <v>2246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23">
        <v>4841.9503199999999</v>
      </c>
      <c r="J12" s="58" t="s">
        <v>2744</v>
      </c>
      <c r="K12" s="20">
        <v>0.17913137611900001</v>
      </c>
      <c r="L12" s="65">
        <v>2.6170099799999999E-4</v>
      </c>
    </row>
    <row r="13" spans="2:12" ht="12.75" customHeight="1" x14ac:dyDescent="0.2">
      <c r="B13" s="62" t="s">
        <v>2247</v>
      </c>
      <c r="C13" s="14" t="s">
        <v>2248</v>
      </c>
      <c r="D13" s="14" t="s">
        <v>1408</v>
      </c>
      <c r="E13" s="14" t="s">
        <v>49</v>
      </c>
      <c r="F13" s="28">
        <v>44355</v>
      </c>
      <c r="G13" s="24">
        <v>3278.69</v>
      </c>
      <c r="H13" s="24">
        <v>23.662099999999999</v>
      </c>
      <c r="I13" s="24">
        <v>0.77581</v>
      </c>
      <c r="J13" s="58" t="s">
        <v>2744</v>
      </c>
      <c r="K13" s="13">
        <v>2.8701639571384401E-5</v>
      </c>
      <c r="L13" s="66">
        <v>4.1931502500278803E-8</v>
      </c>
    </row>
    <row r="14" spans="2:12" ht="12.75" customHeight="1" x14ac:dyDescent="0.2">
      <c r="B14" s="62" t="s">
        <v>2249</v>
      </c>
      <c r="C14" s="14" t="s">
        <v>2250</v>
      </c>
      <c r="D14" s="14" t="s">
        <v>332</v>
      </c>
      <c r="E14" s="14" t="s">
        <v>49</v>
      </c>
      <c r="F14" s="28">
        <v>45287</v>
      </c>
      <c r="G14" s="24">
        <v>1500000</v>
      </c>
      <c r="H14" s="24">
        <v>37.068399999999997</v>
      </c>
      <c r="I14" s="24">
        <v>556.02599999999995</v>
      </c>
      <c r="J14" s="13">
        <v>1.6361677E-3</v>
      </c>
      <c r="K14" s="13">
        <v>2.0570575069000001E-2</v>
      </c>
      <c r="L14" s="66">
        <v>3.0052468528660401E-5</v>
      </c>
    </row>
    <row r="15" spans="2:12" ht="12.75" customHeight="1" x14ac:dyDescent="0.2">
      <c r="B15" s="62" t="s">
        <v>2251</v>
      </c>
      <c r="C15" s="14" t="s">
        <v>2252</v>
      </c>
      <c r="D15" s="14" t="s">
        <v>567</v>
      </c>
      <c r="E15" s="14" t="s">
        <v>49</v>
      </c>
      <c r="F15" s="28">
        <v>44812</v>
      </c>
      <c r="G15" s="24">
        <v>290000</v>
      </c>
      <c r="H15" s="24">
        <v>46.934899999999999</v>
      </c>
      <c r="I15" s="24">
        <v>136.11121</v>
      </c>
      <c r="J15" s="58" t="s">
        <v>2744</v>
      </c>
      <c r="K15" s="13">
        <v>5.0355304659999997E-3</v>
      </c>
      <c r="L15" s="66">
        <v>7.3566305441164398E-6</v>
      </c>
    </row>
    <row r="16" spans="2:12" ht="12.75" customHeight="1" x14ac:dyDescent="0.2">
      <c r="B16" s="62" t="s">
        <v>2253</v>
      </c>
      <c r="C16" s="14" t="s">
        <v>2254</v>
      </c>
      <c r="D16" s="14" t="s">
        <v>2255</v>
      </c>
      <c r="E16" s="14" t="s">
        <v>49</v>
      </c>
      <c r="F16" s="28">
        <v>44468</v>
      </c>
      <c r="G16" s="24">
        <v>336000</v>
      </c>
      <c r="H16" s="24">
        <v>644.072</v>
      </c>
      <c r="I16" s="24">
        <v>2164.0819200000001</v>
      </c>
      <c r="J16" s="58" t="s">
        <v>2744</v>
      </c>
      <c r="K16" s="13">
        <v>8.0061740980999996E-2</v>
      </c>
      <c r="L16" s="66">
        <v>1.1696576E-4</v>
      </c>
    </row>
    <row r="17" spans="2:12" ht="12.75" customHeight="1" x14ac:dyDescent="0.2">
      <c r="B17" s="62" t="s">
        <v>2256</v>
      </c>
      <c r="C17" s="14" t="s">
        <v>2257</v>
      </c>
      <c r="D17" s="14" t="s">
        <v>2255</v>
      </c>
      <c r="E17" s="14" t="s">
        <v>49</v>
      </c>
      <c r="F17" s="28">
        <v>44609</v>
      </c>
      <c r="G17" s="24">
        <v>1800000</v>
      </c>
      <c r="H17" s="24">
        <v>6.1833</v>
      </c>
      <c r="I17" s="24">
        <v>111.29940000000001</v>
      </c>
      <c r="J17" s="58" t="s">
        <v>2744</v>
      </c>
      <c r="K17" s="13">
        <v>4.1176000090000003E-3</v>
      </c>
      <c r="L17" s="66">
        <v>6.0155850909108302E-6</v>
      </c>
    </row>
    <row r="18" spans="2:12" ht="12.75" customHeight="1" x14ac:dyDescent="0.2">
      <c r="B18" s="62" t="s">
        <v>2258</v>
      </c>
      <c r="C18" s="14" t="s">
        <v>2259</v>
      </c>
      <c r="D18" s="14" t="s">
        <v>1770</v>
      </c>
      <c r="E18" s="14" t="s">
        <v>49</v>
      </c>
      <c r="F18" s="28">
        <v>45103</v>
      </c>
      <c r="G18" s="24">
        <v>1050000</v>
      </c>
      <c r="H18" s="24">
        <v>108.556</v>
      </c>
      <c r="I18" s="24">
        <v>1139.838</v>
      </c>
      <c r="J18" s="13">
        <v>4.2191527590000003E-3</v>
      </c>
      <c r="K18" s="13">
        <v>4.2169112857E-2</v>
      </c>
      <c r="L18" s="66">
        <v>6.1606733539027405E-5</v>
      </c>
    </row>
    <row r="19" spans="2:12" ht="12.75" customHeight="1" x14ac:dyDescent="0.2">
      <c r="B19" s="62" t="s">
        <v>2260</v>
      </c>
      <c r="C19" s="14" t="s">
        <v>2261</v>
      </c>
      <c r="D19" s="14" t="s">
        <v>1770</v>
      </c>
      <c r="E19" s="14" t="s">
        <v>49</v>
      </c>
      <c r="F19" s="28">
        <v>44817</v>
      </c>
      <c r="G19" s="24">
        <v>45000</v>
      </c>
      <c r="H19" s="24">
        <v>1359.4404999999999</v>
      </c>
      <c r="I19" s="24">
        <v>611.74821999999995</v>
      </c>
      <c r="J19" s="58" t="s">
        <v>2744</v>
      </c>
      <c r="K19" s="13">
        <v>2.2632058002000001E-2</v>
      </c>
      <c r="L19" s="66">
        <v>3.3064180684021998E-5</v>
      </c>
    </row>
    <row r="20" spans="2:12" ht="12.75" customHeight="1" x14ac:dyDescent="0.2">
      <c r="B20" s="62" t="s">
        <v>2262</v>
      </c>
      <c r="C20" s="14" t="s">
        <v>2263</v>
      </c>
      <c r="D20" s="14" t="s">
        <v>1916</v>
      </c>
      <c r="E20" s="14" t="s">
        <v>49</v>
      </c>
      <c r="F20" s="28">
        <v>44307</v>
      </c>
      <c r="G20" s="24">
        <v>883333.4</v>
      </c>
      <c r="H20" s="24">
        <v>4.1805000000000003</v>
      </c>
      <c r="I20" s="24">
        <v>36.927750000000003</v>
      </c>
      <c r="J20" s="58" t="s">
        <v>2744</v>
      </c>
      <c r="K20" s="13">
        <v>1.366168225E-3</v>
      </c>
      <c r="L20" s="66">
        <v>1.99589595578128E-6</v>
      </c>
    </row>
    <row r="21" spans="2:12" ht="12.75" customHeight="1" x14ac:dyDescent="0.2">
      <c r="B21" s="62" t="s">
        <v>2264</v>
      </c>
      <c r="C21" s="14" t="s">
        <v>2265</v>
      </c>
      <c r="D21" s="14" t="s">
        <v>1599</v>
      </c>
      <c r="E21" s="14" t="s">
        <v>49</v>
      </c>
      <c r="F21" s="28">
        <v>44824</v>
      </c>
      <c r="G21" s="24">
        <v>10000</v>
      </c>
      <c r="H21" s="24">
        <v>96.876800000000003</v>
      </c>
      <c r="I21" s="24">
        <v>9.6876800000000003</v>
      </c>
      <c r="J21" s="58" t="s">
        <v>2744</v>
      </c>
      <c r="K21" s="13">
        <v>3.5840257200000001E-4</v>
      </c>
      <c r="L21" s="66">
        <v>5.2360626718127005E-7</v>
      </c>
    </row>
    <row r="22" spans="2:12" ht="12.75" customHeight="1" x14ac:dyDescent="0.2">
      <c r="B22" s="62" t="s">
        <v>2266</v>
      </c>
      <c r="C22" s="14" t="s">
        <v>2267</v>
      </c>
      <c r="D22" s="14" t="s">
        <v>1599</v>
      </c>
      <c r="E22" s="14" t="s">
        <v>49</v>
      </c>
      <c r="F22" s="28">
        <v>43993</v>
      </c>
      <c r="G22" s="24">
        <v>7200</v>
      </c>
      <c r="H22" s="24">
        <v>0.60140000000000005</v>
      </c>
      <c r="I22" s="24">
        <v>4.3299999999999998E-2</v>
      </c>
      <c r="J22" s="58" t="s">
        <v>2744</v>
      </c>
      <c r="K22" s="13">
        <v>1.60191412000483E-6</v>
      </c>
      <c r="L22" s="66">
        <v>2.3403076246272598E-9</v>
      </c>
    </row>
    <row r="23" spans="2:12" ht="12.75" customHeight="1" x14ac:dyDescent="0.2">
      <c r="B23" s="62" t="s">
        <v>2268</v>
      </c>
      <c r="C23" s="14" t="s">
        <v>2269</v>
      </c>
      <c r="D23" s="14" t="s">
        <v>830</v>
      </c>
      <c r="E23" s="14" t="s">
        <v>49</v>
      </c>
      <c r="F23" s="28">
        <v>43958</v>
      </c>
      <c r="G23" s="24">
        <v>640000</v>
      </c>
      <c r="H23" s="24">
        <v>8.2827000000000002</v>
      </c>
      <c r="I23" s="24">
        <v>53.009279999999997</v>
      </c>
      <c r="J23" s="58" t="s">
        <v>2744</v>
      </c>
      <c r="K23" s="13">
        <v>1.9611157990000001E-3</v>
      </c>
      <c r="L23" s="66">
        <v>2.8650813431870999E-6</v>
      </c>
    </row>
    <row r="24" spans="2:12" ht="12.75" customHeight="1" x14ac:dyDescent="0.2">
      <c r="B24" s="62" t="s">
        <v>2270</v>
      </c>
      <c r="C24" s="14" t="s">
        <v>2271</v>
      </c>
      <c r="D24" s="14" t="s">
        <v>319</v>
      </c>
      <c r="E24" s="14" t="s">
        <v>49</v>
      </c>
      <c r="F24" s="28">
        <v>44719</v>
      </c>
      <c r="G24" s="24">
        <v>34280.480000000003</v>
      </c>
      <c r="H24" s="24">
        <v>46.807200000000002</v>
      </c>
      <c r="I24" s="24">
        <v>16.045729999999999</v>
      </c>
      <c r="J24" s="58" t="s">
        <v>2744</v>
      </c>
      <c r="K24" s="13">
        <v>5.9362312799999997E-4</v>
      </c>
      <c r="L24" s="66">
        <v>8.67250444843195E-7</v>
      </c>
    </row>
    <row r="25" spans="2:12" ht="12.75" customHeight="1" x14ac:dyDescent="0.2">
      <c r="B25" s="62" t="s">
        <v>2272</v>
      </c>
      <c r="C25" s="14" t="s">
        <v>2273</v>
      </c>
      <c r="D25" s="14" t="s">
        <v>319</v>
      </c>
      <c r="E25" s="14" t="s">
        <v>49</v>
      </c>
      <c r="F25" s="28">
        <v>44735</v>
      </c>
      <c r="G25" s="24">
        <v>50000</v>
      </c>
      <c r="H25" s="24">
        <v>12.659000000000001</v>
      </c>
      <c r="I25" s="24">
        <v>6.3295000000000003</v>
      </c>
      <c r="J25" s="58" t="s">
        <v>2744</v>
      </c>
      <c r="K25" s="13">
        <v>2.3416432799999999E-4</v>
      </c>
      <c r="L25" s="66">
        <v>3.4210108799256898E-7</v>
      </c>
    </row>
    <row r="26" spans="2:12" ht="12.75" customHeight="1" x14ac:dyDescent="0.2">
      <c r="B26" s="62" t="s">
        <v>2274</v>
      </c>
      <c r="C26" s="14" t="s">
        <v>2275</v>
      </c>
      <c r="D26" s="14" t="s">
        <v>1124</v>
      </c>
      <c r="E26" s="14" t="s">
        <v>49</v>
      </c>
      <c r="F26" s="28">
        <v>44329</v>
      </c>
      <c r="G26" s="24">
        <v>53572</v>
      </c>
      <c r="H26" s="24">
        <v>4.9500000000000002E-2</v>
      </c>
      <c r="I26" s="24">
        <v>2.6519999999999998E-2</v>
      </c>
      <c r="J26" s="58" t="s">
        <v>2744</v>
      </c>
      <c r="K26" s="13">
        <v>9.8112615386900701E-7</v>
      </c>
      <c r="L26" s="66">
        <v>1.43337085924053E-9</v>
      </c>
    </row>
    <row r="27" spans="2:12" ht="12.75" customHeight="1" x14ac:dyDescent="0.2">
      <c r="B27" s="61" t="s">
        <v>2276</v>
      </c>
      <c r="C27" s="58" t="s">
        <v>2744</v>
      </c>
      <c r="D27" s="58" t="s">
        <v>2744</v>
      </c>
      <c r="E27" s="58" t="s">
        <v>2744</v>
      </c>
      <c r="F27" s="58" t="s">
        <v>2744</v>
      </c>
      <c r="G27" s="58" t="s">
        <v>2744</v>
      </c>
      <c r="H27" s="58" t="s">
        <v>2744</v>
      </c>
      <c r="I27" s="23">
        <v>22188.212820000001</v>
      </c>
      <c r="J27" s="58" t="s">
        <v>2744</v>
      </c>
      <c r="K27" s="20">
        <v>0.82086862388000004</v>
      </c>
      <c r="L27" s="65">
        <v>1.199243502E-3</v>
      </c>
    </row>
    <row r="28" spans="2:12" ht="12.75" customHeight="1" x14ac:dyDescent="0.2">
      <c r="B28" s="62" t="s">
        <v>2277</v>
      </c>
      <c r="C28" s="14" t="s">
        <v>2278</v>
      </c>
      <c r="D28" s="14" t="s">
        <v>2279</v>
      </c>
      <c r="E28" s="14" t="s">
        <v>50</v>
      </c>
      <c r="F28" s="28">
        <v>44195</v>
      </c>
      <c r="G28" s="24">
        <v>4.29</v>
      </c>
      <c r="H28" s="24">
        <v>4.2960000000000003</v>
      </c>
      <c r="I28" s="24">
        <v>6.7000000000000002E-4</v>
      </c>
      <c r="J28" s="58" t="s">
        <v>2744</v>
      </c>
      <c r="K28" s="13">
        <v>2.47871237968414E-8</v>
      </c>
      <c r="L28" s="66">
        <v>3.6212612205548798E-11</v>
      </c>
    </row>
    <row r="29" spans="2:12" ht="12.75" customHeight="1" x14ac:dyDescent="0.2">
      <c r="B29" s="62" t="s">
        <v>2280</v>
      </c>
      <c r="C29" s="14" t="s">
        <v>2281</v>
      </c>
      <c r="D29" s="14" t="s">
        <v>230</v>
      </c>
      <c r="E29" s="14" t="s">
        <v>50</v>
      </c>
      <c r="F29" s="28">
        <v>44997</v>
      </c>
      <c r="G29" s="24">
        <v>3407.3</v>
      </c>
      <c r="H29" s="24">
        <v>100.3322</v>
      </c>
      <c r="I29" s="24">
        <v>12.399330000000001</v>
      </c>
      <c r="J29" s="58" t="s">
        <v>2744</v>
      </c>
      <c r="K29" s="13">
        <v>4.5872198100000003E-4</v>
      </c>
      <c r="L29" s="66">
        <v>6.7016735656511605E-7</v>
      </c>
    </row>
    <row r="30" spans="2:12" ht="12.75" customHeight="1" x14ac:dyDescent="0.2">
      <c r="B30" s="62" t="s">
        <v>2282</v>
      </c>
      <c r="C30" s="14" t="s">
        <v>2283</v>
      </c>
      <c r="D30" s="14" t="s">
        <v>230</v>
      </c>
      <c r="E30" s="14" t="s">
        <v>50</v>
      </c>
      <c r="F30" s="28">
        <v>44616</v>
      </c>
      <c r="G30" s="24">
        <v>102000</v>
      </c>
      <c r="H30" s="24">
        <v>100</v>
      </c>
      <c r="I30" s="24">
        <v>369.95400000000001</v>
      </c>
      <c r="J30" s="58" t="s">
        <v>2744</v>
      </c>
      <c r="K30" s="13">
        <v>1.3686709845999999E-2</v>
      </c>
      <c r="L30" s="66">
        <v>1.9995523486405399E-5</v>
      </c>
    </row>
    <row r="31" spans="2:12" ht="12.75" customHeight="1" x14ac:dyDescent="0.2">
      <c r="B31" s="62" t="s">
        <v>2284</v>
      </c>
      <c r="C31" s="14" t="s">
        <v>2285</v>
      </c>
      <c r="D31" s="14" t="s">
        <v>1188</v>
      </c>
      <c r="E31" s="14" t="s">
        <v>50</v>
      </c>
      <c r="F31" s="28">
        <v>44923</v>
      </c>
      <c r="G31" s="24">
        <v>3420208.63</v>
      </c>
      <c r="H31" s="24">
        <v>166.65649999999999</v>
      </c>
      <c r="I31" s="24">
        <v>20673.899979999998</v>
      </c>
      <c r="J31" s="58" t="s">
        <v>2744</v>
      </c>
      <c r="K31" s="13">
        <v>0.76484554950399997</v>
      </c>
      <c r="L31" s="66">
        <v>1.117396899E-3</v>
      </c>
    </row>
    <row r="32" spans="2:12" ht="12.75" customHeight="1" x14ac:dyDescent="0.2">
      <c r="B32" s="62" t="s">
        <v>2286</v>
      </c>
      <c r="C32" s="14" t="s">
        <v>2287</v>
      </c>
      <c r="D32" s="14" t="s">
        <v>1188</v>
      </c>
      <c r="E32" s="14" t="s">
        <v>50</v>
      </c>
      <c r="F32" s="28">
        <v>43907</v>
      </c>
      <c r="G32" s="24">
        <v>100000</v>
      </c>
      <c r="H32" s="24">
        <v>40.471400000000003</v>
      </c>
      <c r="I32" s="24">
        <v>146.78977</v>
      </c>
      <c r="J32" s="58" t="s">
        <v>2744</v>
      </c>
      <c r="K32" s="13">
        <v>5.4305913439999997E-3</v>
      </c>
      <c r="L32" s="66">
        <v>7.9337925623159696E-6</v>
      </c>
    </row>
    <row r="33" spans="2:12" ht="12.75" customHeight="1" thickBot="1" x14ac:dyDescent="0.25">
      <c r="B33" s="62" t="s">
        <v>2288</v>
      </c>
      <c r="C33" s="14" t="s">
        <v>2289</v>
      </c>
      <c r="D33" s="14" t="s">
        <v>1188</v>
      </c>
      <c r="E33" s="14" t="s">
        <v>50</v>
      </c>
      <c r="F33" s="28">
        <v>44287</v>
      </c>
      <c r="G33" s="24">
        <v>77777.78</v>
      </c>
      <c r="H33" s="24">
        <v>223.2166</v>
      </c>
      <c r="I33" s="24">
        <v>629.69404999999995</v>
      </c>
      <c r="J33" s="58" t="s">
        <v>2744</v>
      </c>
      <c r="K33" s="13">
        <v>2.3295976672999999E-2</v>
      </c>
      <c r="L33" s="66">
        <v>3.4034129016106697E-5</v>
      </c>
    </row>
    <row r="34" spans="2:12" ht="12.75" customHeight="1" x14ac:dyDescent="0.2">
      <c r="B34" s="76" t="s">
        <v>2290</v>
      </c>
      <c r="C34" s="77" t="s">
        <v>2291</v>
      </c>
      <c r="D34" s="77" t="s">
        <v>1188</v>
      </c>
      <c r="E34" s="77" t="s">
        <v>50</v>
      </c>
      <c r="F34" s="93">
        <v>45277</v>
      </c>
      <c r="G34" s="78">
        <v>2000000</v>
      </c>
      <c r="H34" s="78">
        <v>4.9004000000000003</v>
      </c>
      <c r="I34" s="78">
        <v>355.47501999999997</v>
      </c>
      <c r="J34" s="73" t="s">
        <v>2744</v>
      </c>
      <c r="K34" s="79">
        <v>1.3151049741999999E-2</v>
      </c>
      <c r="L34" s="80">
        <v>1.92129538030145E-5</v>
      </c>
    </row>
    <row r="35" spans="2:12" ht="12.75" hidden="1" customHeight="1" x14ac:dyDescent="0.2"/>
    <row r="36" spans="2:12" ht="12.75" hidden="1" customHeight="1" x14ac:dyDescent="0.2"/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AZ10000"/>
  <sheetViews>
    <sheetView rightToLeft="1" workbookViewId="0">
      <selection activeCell="B7" sqref="B7:L23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67" t="s">
        <v>2292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</row>
    <row r="7" spans="2:12" ht="12.75" customHeight="1" thickBot="1" x14ac:dyDescent="0.25">
      <c r="B7" s="75" t="s">
        <v>2293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</row>
    <row r="8" spans="2:12" ht="12.75" customHeight="1" x14ac:dyDescent="0.2">
      <c r="B8" s="60" t="s">
        <v>71</v>
      </c>
      <c r="C8" s="4" t="s">
        <v>72</v>
      </c>
      <c r="D8" s="4" t="s">
        <v>242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63" t="s">
        <v>244</v>
      </c>
    </row>
    <row r="9" spans="2:12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2294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58" t="s">
        <v>2744</v>
      </c>
      <c r="K11" s="58" t="s">
        <v>2744</v>
      </c>
      <c r="L11" s="72" t="s">
        <v>2744</v>
      </c>
    </row>
    <row r="12" spans="2:12" ht="12.75" customHeight="1" x14ac:dyDescent="0.2">
      <c r="B12" s="61" t="s">
        <v>2295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58" t="s">
        <v>2744</v>
      </c>
      <c r="L12" s="72" t="s">
        <v>2744</v>
      </c>
    </row>
    <row r="13" spans="2:12" ht="12.75" customHeight="1" x14ac:dyDescent="0.2">
      <c r="B13" s="61" t="s">
        <v>2296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72" t="s">
        <v>2744</v>
      </c>
    </row>
    <row r="14" spans="2:12" ht="12.75" customHeight="1" x14ac:dyDescent="0.2">
      <c r="B14" s="61" t="s">
        <v>2297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58" t="s">
        <v>2744</v>
      </c>
      <c r="I14" s="58" t="s">
        <v>2744</v>
      </c>
      <c r="J14" s="58" t="s">
        <v>2744</v>
      </c>
      <c r="K14" s="58" t="s">
        <v>2744</v>
      </c>
      <c r="L14" s="72" t="s">
        <v>2744</v>
      </c>
    </row>
    <row r="15" spans="2:12" ht="12.75" customHeight="1" x14ac:dyDescent="0.2">
      <c r="B15" s="61" t="s">
        <v>2298</v>
      </c>
      <c r="C15" s="58" t="s">
        <v>2744</v>
      </c>
      <c r="D15" s="58" t="s">
        <v>2744</v>
      </c>
      <c r="E15" s="58" t="s">
        <v>2744</v>
      </c>
      <c r="F15" s="58" t="s">
        <v>2744</v>
      </c>
      <c r="G15" s="58" t="s">
        <v>2744</v>
      </c>
      <c r="H15" s="58" t="s">
        <v>2744</v>
      </c>
      <c r="I15" s="58" t="s">
        <v>2744</v>
      </c>
      <c r="J15" s="58" t="s">
        <v>2744</v>
      </c>
      <c r="K15" s="58" t="s">
        <v>2744</v>
      </c>
      <c r="L15" s="72" t="s">
        <v>2744</v>
      </c>
    </row>
    <row r="16" spans="2:12" ht="12.75" customHeight="1" x14ac:dyDescent="0.2">
      <c r="B16" s="61" t="s">
        <v>2299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58" t="s">
        <v>2744</v>
      </c>
      <c r="I16" s="58" t="s">
        <v>2744</v>
      </c>
      <c r="J16" s="58" t="s">
        <v>2744</v>
      </c>
      <c r="K16" s="58" t="s">
        <v>2744</v>
      </c>
      <c r="L16" s="72" t="s">
        <v>2744</v>
      </c>
    </row>
    <row r="17" spans="2:12" ht="12.75" customHeight="1" x14ac:dyDescent="0.2">
      <c r="B17" s="61" t="s">
        <v>2300</v>
      </c>
      <c r="C17" s="58" t="s">
        <v>2744</v>
      </c>
      <c r="D17" s="58" t="s">
        <v>2744</v>
      </c>
      <c r="E17" s="58" t="s">
        <v>2744</v>
      </c>
      <c r="F17" s="58" t="s">
        <v>2744</v>
      </c>
      <c r="G17" s="58" t="s">
        <v>2744</v>
      </c>
      <c r="H17" s="58" t="s">
        <v>2744</v>
      </c>
      <c r="I17" s="58" t="s">
        <v>2744</v>
      </c>
      <c r="J17" s="58" t="s">
        <v>2744</v>
      </c>
      <c r="K17" s="58" t="s">
        <v>2744</v>
      </c>
      <c r="L17" s="72" t="s">
        <v>2744</v>
      </c>
    </row>
    <row r="18" spans="2:12" ht="12.75" customHeight="1" x14ac:dyDescent="0.2">
      <c r="B18" s="61" t="s">
        <v>2301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72" t="s">
        <v>2744</v>
      </c>
    </row>
    <row r="19" spans="2:12" ht="12.75" customHeight="1" x14ac:dyDescent="0.2">
      <c r="B19" s="61" t="s">
        <v>2302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72" t="s">
        <v>2744</v>
      </c>
    </row>
    <row r="20" spans="2:12" ht="12.75" customHeight="1" x14ac:dyDescent="0.2">
      <c r="B20" s="61" t="s">
        <v>2303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72" t="s">
        <v>2744</v>
      </c>
    </row>
    <row r="21" spans="2:12" ht="12.75" customHeight="1" x14ac:dyDescent="0.2">
      <c r="B21" s="61" t="s">
        <v>2304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58" t="s">
        <v>2744</v>
      </c>
      <c r="L21" s="72" t="s">
        <v>2744</v>
      </c>
    </row>
    <row r="22" spans="2:12" ht="12.75" customHeight="1" thickBot="1" x14ac:dyDescent="0.25">
      <c r="B22" s="61" t="s">
        <v>2305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58" t="s">
        <v>2744</v>
      </c>
      <c r="H22" s="58" t="s">
        <v>2744</v>
      </c>
      <c r="I22" s="58" t="s">
        <v>2744</v>
      </c>
      <c r="J22" s="58" t="s">
        <v>2744</v>
      </c>
      <c r="K22" s="58" t="s">
        <v>2744</v>
      </c>
      <c r="L22" s="72" t="s">
        <v>2744</v>
      </c>
    </row>
    <row r="23" spans="2:12" ht="12.75" customHeight="1" x14ac:dyDescent="0.2">
      <c r="B23" s="68" t="s">
        <v>2306</v>
      </c>
      <c r="C23" s="73" t="s">
        <v>2744</v>
      </c>
      <c r="D23" s="73" t="s">
        <v>2744</v>
      </c>
      <c r="E23" s="73" t="s">
        <v>2744</v>
      </c>
      <c r="F23" s="73" t="s">
        <v>2744</v>
      </c>
      <c r="G23" s="73" t="s">
        <v>2744</v>
      </c>
      <c r="H23" s="73" t="s">
        <v>2744</v>
      </c>
      <c r="I23" s="73" t="s">
        <v>2744</v>
      </c>
      <c r="J23" s="73" t="s">
        <v>2744</v>
      </c>
      <c r="K23" s="73" t="s">
        <v>2744</v>
      </c>
      <c r="L23" s="74" t="s">
        <v>2744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7.570312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5" spans="2:12" ht="12.75" customHeight="1" x14ac:dyDescent="0.2"/>
    <row r="6" spans="2:12" ht="12.75" customHeight="1" thickBot="1" x14ac:dyDescent="0.25">
      <c r="B6" s="67" t="s">
        <v>70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</row>
    <row r="7" spans="2:12" ht="12.75" customHeight="1" thickBot="1" x14ac:dyDescent="0.25">
      <c r="B7" s="60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3" t="s">
        <v>81</v>
      </c>
    </row>
    <row r="8" spans="2:12" ht="12.75" customHeight="1" x14ac:dyDescent="0.2">
      <c r="B8" s="70" t="s">
        <v>2744</v>
      </c>
      <c r="C8" s="56" t="s">
        <v>2744</v>
      </c>
      <c r="D8" s="56" t="s">
        <v>2744</v>
      </c>
      <c r="E8" s="56" t="s">
        <v>2744</v>
      </c>
      <c r="F8" s="56" t="s">
        <v>2744</v>
      </c>
      <c r="G8" s="56" t="s">
        <v>2744</v>
      </c>
      <c r="H8" s="4" t="s">
        <v>12</v>
      </c>
      <c r="I8" s="4" t="s">
        <v>12</v>
      </c>
      <c r="J8" s="4" t="s">
        <v>11</v>
      </c>
      <c r="K8" s="4" t="s">
        <v>12</v>
      </c>
      <c r="L8" s="63" t="s">
        <v>12</v>
      </c>
    </row>
    <row r="9" spans="2:12" ht="12.75" customHeight="1" x14ac:dyDescent="0.2">
      <c r="B9" s="71" t="s">
        <v>2744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4" t="s">
        <v>89</v>
      </c>
    </row>
    <row r="10" spans="2:12" ht="12.75" customHeight="1" x14ac:dyDescent="0.2">
      <c r="B10" s="61" t="s">
        <v>90</v>
      </c>
      <c r="C10" s="58" t="s">
        <v>2744</v>
      </c>
      <c r="D10" s="58" t="s">
        <v>2744</v>
      </c>
      <c r="E10" s="58" t="s">
        <v>2744</v>
      </c>
      <c r="F10" s="58" t="s">
        <v>2744</v>
      </c>
      <c r="G10" s="58" t="s">
        <v>2744</v>
      </c>
      <c r="H10" s="58" t="s">
        <v>2744</v>
      </c>
      <c r="I10" s="58" t="s">
        <v>2744</v>
      </c>
      <c r="J10" s="19">
        <v>3320702.4521499998</v>
      </c>
      <c r="K10" s="20">
        <v>1</v>
      </c>
      <c r="L10" s="65">
        <v>0.17947956738699999</v>
      </c>
    </row>
    <row r="11" spans="2:12" ht="12.75" customHeight="1" x14ac:dyDescent="0.2">
      <c r="B11" s="61" t="s">
        <v>91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19">
        <v>3320702.4521499998</v>
      </c>
      <c r="K11" s="20">
        <v>1</v>
      </c>
      <c r="L11" s="65">
        <v>0.17947956738699999</v>
      </c>
    </row>
    <row r="12" spans="2:12" ht="12.75" customHeight="1" x14ac:dyDescent="0.2">
      <c r="B12" s="61" t="s">
        <v>92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19">
        <v>2408026.8169399998</v>
      </c>
      <c r="K12" s="20">
        <v>0.72515585230400004</v>
      </c>
      <c r="L12" s="65">
        <v>0.13015065866</v>
      </c>
    </row>
    <row r="13" spans="2:12" ht="12.75" customHeight="1" x14ac:dyDescent="0.2">
      <c r="B13" s="62" t="s">
        <v>93</v>
      </c>
      <c r="C13" s="14" t="s">
        <v>94</v>
      </c>
      <c r="D13" s="22">
        <v>12</v>
      </c>
      <c r="E13" s="14" t="s">
        <v>95</v>
      </c>
      <c r="F13" s="14" t="s">
        <v>96</v>
      </c>
      <c r="G13" s="14" t="s">
        <v>49</v>
      </c>
      <c r="H13" s="58" t="s">
        <v>2744</v>
      </c>
      <c r="I13" s="58" t="s">
        <v>2744</v>
      </c>
      <c r="J13" s="12">
        <v>2364398.0921499999</v>
      </c>
      <c r="K13" s="13">
        <v>0.71201744998799998</v>
      </c>
      <c r="L13" s="66">
        <v>0.12779258389600001</v>
      </c>
    </row>
    <row r="14" spans="2:12" ht="12.75" customHeight="1" x14ac:dyDescent="0.2">
      <c r="B14" s="62" t="s">
        <v>97</v>
      </c>
      <c r="C14" s="14" t="s">
        <v>98</v>
      </c>
      <c r="D14" s="22">
        <v>10</v>
      </c>
      <c r="E14" s="14" t="s">
        <v>95</v>
      </c>
      <c r="F14" s="14" t="s">
        <v>96</v>
      </c>
      <c r="G14" s="14" t="s">
        <v>49</v>
      </c>
      <c r="H14" s="58" t="s">
        <v>2744</v>
      </c>
      <c r="I14" s="58" t="s">
        <v>2744</v>
      </c>
      <c r="J14" s="12">
        <v>2.5000000000000001E-4</v>
      </c>
      <c r="K14" s="13">
        <v>7.5285275812091105E-11</v>
      </c>
      <c r="L14" s="66">
        <v>1.3512168733413699E-11</v>
      </c>
    </row>
    <row r="15" spans="2:12" ht="12.75" customHeight="1" x14ac:dyDescent="0.2">
      <c r="B15" s="62" t="s">
        <v>99</v>
      </c>
      <c r="C15" s="14" t="s">
        <v>100</v>
      </c>
      <c r="D15" s="22">
        <v>20</v>
      </c>
      <c r="E15" s="14" t="s">
        <v>95</v>
      </c>
      <c r="F15" s="14" t="s">
        <v>96</v>
      </c>
      <c r="G15" s="14" t="s">
        <v>49</v>
      </c>
      <c r="H15" s="58" t="s">
        <v>2744</v>
      </c>
      <c r="I15" s="58" t="s">
        <v>2744</v>
      </c>
      <c r="J15" s="12">
        <v>43628.724540000003</v>
      </c>
      <c r="K15" s="13">
        <v>1.3138402241E-2</v>
      </c>
      <c r="L15" s="66">
        <v>2.35807475E-3</v>
      </c>
    </row>
    <row r="16" spans="2:12" ht="12.75" customHeight="1" x14ac:dyDescent="0.2">
      <c r="B16" s="61" t="s">
        <v>101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58" t="s">
        <v>2744</v>
      </c>
      <c r="I16" s="58" t="s">
        <v>2744</v>
      </c>
      <c r="J16" s="19">
        <v>714308.70319000003</v>
      </c>
      <c r="K16" s="20">
        <v>0.21510771093799999</v>
      </c>
      <c r="L16" s="65">
        <v>3.8607438899999999E-2</v>
      </c>
    </row>
    <row r="17" spans="2:12" ht="12.75" customHeight="1" x14ac:dyDescent="0.2">
      <c r="B17" s="62" t="s">
        <v>102</v>
      </c>
      <c r="C17" s="14" t="s">
        <v>103</v>
      </c>
      <c r="D17" s="22">
        <v>12</v>
      </c>
      <c r="E17" s="14" t="s">
        <v>95</v>
      </c>
      <c r="F17" s="14" t="s">
        <v>96</v>
      </c>
      <c r="G17" s="14" t="s">
        <v>50</v>
      </c>
      <c r="H17" s="58" t="s">
        <v>2744</v>
      </c>
      <c r="I17" s="58" t="s">
        <v>2744</v>
      </c>
      <c r="J17" s="12">
        <v>600571.36370999995</v>
      </c>
      <c r="K17" s="13">
        <v>0.18085672304700001</v>
      </c>
      <c r="L17" s="66">
        <v>3.2460086410999997E-2</v>
      </c>
    </row>
    <row r="18" spans="2:12" ht="12.75" customHeight="1" x14ac:dyDescent="0.2">
      <c r="B18" s="62" t="s">
        <v>104</v>
      </c>
      <c r="C18" s="14" t="s">
        <v>105</v>
      </c>
      <c r="D18" s="22">
        <v>12</v>
      </c>
      <c r="E18" s="14" t="s">
        <v>95</v>
      </c>
      <c r="F18" s="14" t="s">
        <v>96</v>
      </c>
      <c r="G18" s="14" t="s">
        <v>61</v>
      </c>
      <c r="H18" s="58" t="s">
        <v>2744</v>
      </c>
      <c r="I18" s="58" t="s">
        <v>2744</v>
      </c>
      <c r="J18" s="12">
        <v>234.67981</v>
      </c>
      <c r="K18" s="13">
        <v>7.0671736893516504E-5</v>
      </c>
      <c r="L18" s="66">
        <v>1.26841327641819E-5</v>
      </c>
    </row>
    <row r="19" spans="2:12" ht="12.75" customHeight="1" x14ac:dyDescent="0.2">
      <c r="B19" s="62" t="s">
        <v>106</v>
      </c>
      <c r="C19" s="14" t="s">
        <v>107</v>
      </c>
      <c r="D19" s="22">
        <v>12</v>
      </c>
      <c r="E19" s="14" t="s">
        <v>95</v>
      </c>
      <c r="F19" s="14" t="s">
        <v>96</v>
      </c>
      <c r="G19" s="14" t="s">
        <v>52</v>
      </c>
      <c r="H19" s="58" t="s">
        <v>2744</v>
      </c>
      <c r="I19" s="58" t="s">
        <v>2744</v>
      </c>
      <c r="J19" s="12">
        <v>152.59127000000001</v>
      </c>
      <c r="K19" s="13">
        <v>4.5951503393869098E-5</v>
      </c>
      <c r="L19" s="66">
        <v>8.2473559499435695E-6</v>
      </c>
    </row>
    <row r="20" spans="2:12" ht="12.75" customHeight="1" x14ac:dyDescent="0.2">
      <c r="B20" s="62" t="s">
        <v>108</v>
      </c>
      <c r="C20" s="14" t="s">
        <v>109</v>
      </c>
      <c r="D20" s="22">
        <v>12</v>
      </c>
      <c r="E20" s="14" t="s">
        <v>95</v>
      </c>
      <c r="F20" s="14" t="s">
        <v>96</v>
      </c>
      <c r="G20" s="14" t="s">
        <v>59</v>
      </c>
      <c r="H20" s="58" t="s">
        <v>2744</v>
      </c>
      <c r="I20" s="58" t="s">
        <v>2744</v>
      </c>
      <c r="J20" s="12">
        <v>23879.20866</v>
      </c>
      <c r="K20" s="13">
        <v>7.1910112399999997E-3</v>
      </c>
      <c r="L20" s="66">
        <v>1.2906395859999999E-3</v>
      </c>
    </row>
    <row r="21" spans="2:12" ht="12.75" customHeight="1" x14ac:dyDescent="0.2">
      <c r="B21" s="62" t="s">
        <v>110</v>
      </c>
      <c r="C21" s="14" t="s">
        <v>111</v>
      </c>
      <c r="D21" s="22">
        <v>12</v>
      </c>
      <c r="E21" s="14" t="s">
        <v>95</v>
      </c>
      <c r="F21" s="14" t="s">
        <v>96</v>
      </c>
      <c r="G21" s="14" t="s">
        <v>53</v>
      </c>
      <c r="H21" s="58" t="s">
        <v>2744</v>
      </c>
      <c r="I21" s="58" t="s">
        <v>2744</v>
      </c>
      <c r="J21" s="12">
        <v>9109.5009599999994</v>
      </c>
      <c r="K21" s="13">
        <v>2.7432451689999998E-3</v>
      </c>
      <c r="L21" s="66">
        <v>4.9235645600000002E-4</v>
      </c>
    </row>
    <row r="22" spans="2:12" ht="12.75" customHeight="1" x14ac:dyDescent="0.2">
      <c r="B22" s="62" t="s">
        <v>112</v>
      </c>
      <c r="C22" s="14" t="s">
        <v>113</v>
      </c>
      <c r="D22" s="22">
        <v>12</v>
      </c>
      <c r="E22" s="14" t="s">
        <v>95</v>
      </c>
      <c r="F22" s="14" t="s">
        <v>96</v>
      </c>
      <c r="G22" s="14" t="s">
        <v>51</v>
      </c>
      <c r="H22" s="58" t="s">
        <v>2744</v>
      </c>
      <c r="I22" s="58" t="s">
        <v>2744</v>
      </c>
      <c r="J22" s="12">
        <v>71765.834799999997</v>
      </c>
      <c r="K22" s="13">
        <v>2.1611642667000001E-2</v>
      </c>
      <c r="L22" s="66">
        <v>3.878848276E-3</v>
      </c>
    </row>
    <row r="23" spans="2:12" ht="12.75" customHeight="1" x14ac:dyDescent="0.2">
      <c r="B23" s="62" t="s">
        <v>114</v>
      </c>
      <c r="C23" s="14" t="s">
        <v>115</v>
      </c>
      <c r="D23" s="22">
        <v>12</v>
      </c>
      <c r="E23" s="14" t="s">
        <v>95</v>
      </c>
      <c r="F23" s="14" t="s">
        <v>96</v>
      </c>
      <c r="G23" s="14" t="s">
        <v>50</v>
      </c>
      <c r="H23" s="58" t="s">
        <v>2744</v>
      </c>
      <c r="I23" s="58" t="s">
        <v>2744</v>
      </c>
      <c r="J23" s="12">
        <v>-235.3631</v>
      </c>
      <c r="K23" s="13">
        <v>-7.0877503597955105E-5</v>
      </c>
      <c r="L23" s="66">
        <v>-1.2721063683277301E-5</v>
      </c>
    </row>
    <row r="24" spans="2:12" ht="12.75" customHeight="1" x14ac:dyDescent="0.2">
      <c r="B24" s="62" t="s">
        <v>116</v>
      </c>
      <c r="C24" s="14" t="s">
        <v>117</v>
      </c>
      <c r="D24" s="22">
        <v>12</v>
      </c>
      <c r="E24" s="14" t="s">
        <v>95</v>
      </c>
      <c r="F24" s="14" t="s">
        <v>96</v>
      </c>
      <c r="G24" s="14" t="s">
        <v>57</v>
      </c>
      <c r="H24" s="58" t="s">
        <v>2744</v>
      </c>
      <c r="I24" s="58" t="s">
        <v>2744</v>
      </c>
      <c r="J24" s="12">
        <v>593.67958999999996</v>
      </c>
      <c r="K24" s="13">
        <v>1.7878132600000001E-4</v>
      </c>
      <c r="L24" s="66">
        <v>3.2087595174655497E-5</v>
      </c>
    </row>
    <row r="25" spans="2:12" ht="12.75" customHeight="1" x14ac:dyDescent="0.2">
      <c r="B25" s="62" t="s">
        <v>118</v>
      </c>
      <c r="C25" s="14" t="s">
        <v>119</v>
      </c>
      <c r="D25" s="22">
        <v>12</v>
      </c>
      <c r="E25" s="14" t="s">
        <v>95</v>
      </c>
      <c r="F25" s="14" t="s">
        <v>96</v>
      </c>
      <c r="G25" s="14" t="s">
        <v>54</v>
      </c>
      <c r="H25" s="58" t="s">
        <v>2744</v>
      </c>
      <c r="I25" s="58" t="s">
        <v>2744</v>
      </c>
      <c r="J25" s="12">
        <v>4002.3272999999999</v>
      </c>
      <c r="K25" s="13">
        <v>1.2052652579999999E-3</v>
      </c>
      <c r="L25" s="66">
        <v>2.1632048699999999E-4</v>
      </c>
    </row>
    <row r="26" spans="2:12" ht="12.75" customHeight="1" x14ac:dyDescent="0.2">
      <c r="B26" s="62" t="s">
        <v>120</v>
      </c>
      <c r="C26" s="14" t="s">
        <v>121</v>
      </c>
      <c r="D26" s="22">
        <v>12</v>
      </c>
      <c r="E26" s="14" t="s">
        <v>95</v>
      </c>
      <c r="F26" s="14" t="s">
        <v>96</v>
      </c>
      <c r="G26" s="14" t="s">
        <v>122</v>
      </c>
      <c r="H26" s="58" t="s">
        <v>2744</v>
      </c>
      <c r="I26" s="58" t="s">
        <v>2744</v>
      </c>
      <c r="J26" s="12">
        <v>4230.3432300000004</v>
      </c>
      <c r="K26" s="13">
        <v>1.2739302269999999E-3</v>
      </c>
      <c r="L26" s="66">
        <v>2.2864444599999999E-4</v>
      </c>
    </row>
    <row r="27" spans="2:12" ht="12.75" customHeight="1" x14ac:dyDescent="0.2">
      <c r="B27" s="62" t="s">
        <v>123</v>
      </c>
      <c r="C27" s="14" t="s">
        <v>124</v>
      </c>
      <c r="D27" s="22">
        <v>12</v>
      </c>
      <c r="E27" s="14" t="s">
        <v>95</v>
      </c>
      <c r="F27" s="14" t="s">
        <v>96</v>
      </c>
      <c r="G27" s="14" t="s">
        <v>125</v>
      </c>
      <c r="H27" s="58" t="s">
        <v>2744</v>
      </c>
      <c r="I27" s="58" t="s">
        <v>2744</v>
      </c>
      <c r="J27" s="12">
        <v>7.1000000000000002E-4</v>
      </c>
      <c r="K27" s="13">
        <v>2.1381018330633899E-10</v>
      </c>
      <c r="L27" s="66">
        <v>3.8374559202894997E-11</v>
      </c>
    </row>
    <row r="28" spans="2:12" ht="12.75" customHeight="1" x14ac:dyDescent="0.2">
      <c r="B28" s="62" t="s">
        <v>126</v>
      </c>
      <c r="C28" s="14" t="s">
        <v>127</v>
      </c>
      <c r="D28" s="22">
        <v>12</v>
      </c>
      <c r="E28" s="14" t="s">
        <v>95</v>
      </c>
      <c r="F28" s="14" t="s">
        <v>96</v>
      </c>
      <c r="G28" s="14" t="s">
        <v>55</v>
      </c>
      <c r="H28" s="58" t="s">
        <v>2744</v>
      </c>
      <c r="I28" s="58" t="s">
        <v>2744</v>
      </c>
      <c r="J28" s="12">
        <v>4.5362499999999999</v>
      </c>
      <c r="K28" s="13">
        <v>1.36605132961039E-6</v>
      </c>
      <c r="L28" s="66">
        <v>2.4517830166779199E-7</v>
      </c>
    </row>
    <row r="29" spans="2:12" ht="12.75" customHeight="1" x14ac:dyDescent="0.2">
      <c r="B29" s="61" t="s">
        <v>128</v>
      </c>
      <c r="C29" s="58" t="s">
        <v>2744</v>
      </c>
      <c r="D29" s="58" t="s">
        <v>2744</v>
      </c>
      <c r="E29" s="58" t="s">
        <v>2744</v>
      </c>
      <c r="F29" s="58" t="s">
        <v>2744</v>
      </c>
      <c r="G29" s="58" t="s">
        <v>2744</v>
      </c>
      <c r="H29" s="58" t="s">
        <v>2744</v>
      </c>
      <c r="I29" s="58" t="s">
        <v>2744</v>
      </c>
      <c r="J29" s="19">
        <v>198366.93202000001</v>
      </c>
      <c r="K29" s="20">
        <v>5.9736436756000003E-2</v>
      </c>
      <c r="L29" s="65">
        <v>1.0721469826E-2</v>
      </c>
    </row>
    <row r="30" spans="2:12" ht="12.75" customHeight="1" x14ac:dyDescent="0.2">
      <c r="B30" s="62" t="s">
        <v>129</v>
      </c>
      <c r="C30" s="14" t="s">
        <v>130</v>
      </c>
      <c r="D30" s="22">
        <v>10</v>
      </c>
      <c r="E30" s="14" t="s">
        <v>95</v>
      </c>
      <c r="F30" s="14" t="s">
        <v>96</v>
      </c>
      <c r="G30" s="14" t="s">
        <v>49</v>
      </c>
      <c r="H30" s="58" t="s">
        <v>2744</v>
      </c>
      <c r="I30" s="58" t="s">
        <v>2744</v>
      </c>
      <c r="J30" s="12">
        <v>198366.93202000001</v>
      </c>
      <c r="K30" s="13">
        <v>5.9736436756000003E-2</v>
      </c>
      <c r="L30" s="66">
        <v>1.0721469826E-2</v>
      </c>
    </row>
    <row r="31" spans="2:12" ht="12.75" customHeight="1" x14ac:dyDescent="0.2">
      <c r="B31" s="61" t="s">
        <v>131</v>
      </c>
      <c r="C31" s="58" t="s">
        <v>2744</v>
      </c>
      <c r="D31" s="58" t="s">
        <v>2744</v>
      </c>
      <c r="E31" s="58" t="s">
        <v>2744</v>
      </c>
      <c r="F31" s="58" t="s">
        <v>2744</v>
      </c>
      <c r="G31" s="58" t="s">
        <v>2744</v>
      </c>
      <c r="H31" s="58" t="s">
        <v>2744</v>
      </c>
      <c r="I31" s="58" t="s">
        <v>2744</v>
      </c>
      <c r="J31" s="58" t="s">
        <v>2744</v>
      </c>
      <c r="K31" s="58" t="s">
        <v>2744</v>
      </c>
      <c r="L31" s="72" t="s">
        <v>2744</v>
      </c>
    </row>
    <row r="32" spans="2:12" ht="12.75" customHeight="1" x14ac:dyDescent="0.2">
      <c r="B32" s="61" t="s">
        <v>132</v>
      </c>
      <c r="C32" s="58" t="s">
        <v>2744</v>
      </c>
      <c r="D32" s="58" t="s">
        <v>2744</v>
      </c>
      <c r="E32" s="58" t="s">
        <v>2744</v>
      </c>
      <c r="F32" s="58" t="s">
        <v>2744</v>
      </c>
      <c r="G32" s="58" t="s">
        <v>2744</v>
      </c>
      <c r="H32" s="58" t="s">
        <v>2744</v>
      </c>
      <c r="I32" s="58" t="s">
        <v>2744</v>
      </c>
      <c r="J32" s="58" t="s">
        <v>2744</v>
      </c>
      <c r="K32" s="58" t="s">
        <v>2744</v>
      </c>
      <c r="L32" s="72" t="s">
        <v>2744</v>
      </c>
    </row>
    <row r="33" spans="2:12" ht="12.75" customHeight="1" x14ac:dyDescent="0.2">
      <c r="B33" s="61" t="s">
        <v>133</v>
      </c>
      <c r="C33" s="58" t="s">
        <v>2744</v>
      </c>
      <c r="D33" s="58" t="s">
        <v>2744</v>
      </c>
      <c r="E33" s="58" t="s">
        <v>2744</v>
      </c>
      <c r="F33" s="58" t="s">
        <v>2744</v>
      </c>
      <c r="G33" s="58" t="s">
        <v>2744</v>
      </c>
      <c r="H33" s="58" t="s">
        <v>2744</v>
      </c>
      <c r="I33" s="58" t="s">
        <v>2744</v>
      </c>
      <c r="J33" s="58" t="s">
        <v>2744</v>
      </c>
      <c r="K33" s="58" t="s">
        <v>2744</v>
      </c>
      <c r="L33" s="72" t="s">
        <v>2744</v>
      </c>
    </row>
    <row r="34" spans="2:12" ht="12.75" customHeight="1" x14ac:dyDescent="0.2">
      <c r="B34" s="61" t="s">
        <v>134</v>
      </c>
      <c r="C34" s="58" t="s">
        <v>2744</v>
      </c>
      <c r="D34" s="58" t="s">
        <v>2744</v>
      </c>
      <c r="E34" s="58" t="s">
        <v>2744</v>
      </c>
      <c r="F34" s="58" t="s">
        <v>2744</v>
      </c>
      <c r="G34" s="58" t="s">
        <v>2744</v>
      </c>
      <c r="H34" s="58" t="s">
        <v>2744</v>
      </c>
      <c r="I34" s="58" t="s">
        <v>2744</v>
      </c>
      <c r="J34" s="58" t="s">
        <v>2744</v>
      </c>
      <c r="K34" s="58" t="s">
        <v>2744</v>
      </c>
      <c r="L34" s="72" t="s">
        <v>2744</v>
      </c>
    </row>
    <row r="35" spans="2:12" ht="12.75" customHeight="1" x14ac:dyDescent="0.2">
      <c r="B35" s="61" t="s">
        <v>135</v>
      </c>
      <c r="C35" s="58" t="s">
        <v>2744</v>
      </c>
      <c r="D35" s="58" t="s">
        <v>2744</v>
      </c>
      <c r="E35" s="58" t="s">
        <v>2744</v>
      </c>
      <c r="F35" s="58" t="s">
        <v>2744</v>
      </c>
      <c r="G35" s="58" t="s">
        <v>2744</v>
      </c>
      <c r="H35" s="58" t="s">
        <v>2744</v>
      </c>
      <c r="I35" s="58" t="s">
        <v>2744</v>
      </c>
      <c r="J35" s="58" t="s">
        <v>2744</v>
      </c>
      <c r="K35" s="58" t="s">
        <v>2744</v>
      </c>
      <c r="L35" s="72" t="s">
        <v>2744</v>
      </c>
    </row>
    <row r="36" spans="2:12" ht="12.75" customHeight="1" thickBot="1" x14ac:dyDescent="0.25">
      <c r="B36" s="61" t="s">
        <v>101</v>
      </c>
      <c r="C36" s="58" t="s">
        <v>2744</v>
      </c>
      <c r="D36" s="58" t="s">
        <v>2744</v>
      </c>
      <c r="E36" s="58" t="s">
        <v>2744</v>
      </c>
      <c r="F36" s="58" t="s">
        <v>2744</v>
      </c>
      <c r="G36" s="58" t="s">
        <v>2744</v>
      </c>
      <c r="H36" s="58" t="s">
        <v>2744</v>
      </c>
      <c r="I36" s="58" t="s">
        <v>2744</v>
      </c>
      <c r="J36" s="58" t="s">
        <v>2744</v>
      </c>
      <c r="K36" s="58" t="s">
        <v>2744</v>
      </c>
      <c r="L36" s="72" t="s">
        <v>2744</v>
      </c>
    </row>
    <row r="37" spans="2:12" ht="12.75" customHeight="1" x14ac:dyDescent="0.2">
      <c r="B37" s="68" t="s">
        <v>134</v>
      </c>
      <c r="C37" s="73" t="s">
        <v>2744</v>
      </c>
      <c r="D37" s="73" t="s">
        <v>2744</v>
      </c>
      <c r="E37" s="73" t="s">
        <v>2744</v>
      </c>
      <c r="F37" s="73" t="s">
        <v>2744</v>
      </c>
      <c r="G37" s="73" t="s">
        <v>2744</v>
      </c>
      <c r="H37" s="73" t="s">
        <v>2744</v>
      </c>
      <c r="I37" s="73" t="s">
        <v>2744</v>
      </c>
      <c r="J37" s="73" t="s">
        <v>2744</v>
      </c>
      <c r="K37" s="73" t="s">
        <v>2744</v>
      </c>
      <c r="L37" s="74" t="s">
        <v>2744</v>
      </c>
    </row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5" spans="2:11" ht="12.75" customHeight="1" x14ac:dyDescent="0.2"/>
    <row r="6" spans="2:11" ht="12.75" customHeight="1" thickBot="1" x14ac:dyDescent="0.25">
      <c r="B6" s="67" t="s">
        <v>2307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</row>
    <row r="7" spans="2:11" ht="12.75" customHeight="1" thickBot="1" x14ac:dyDescent="0.25">
      <c r="B7" s="75" t="s">
        <v>2308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</row>
    <row r="8" spans="2:11" ht="12.75" customHeight="1" x14ac:dyDescent="0.2">
      <c r="B8" s="60" t="s">
        <v>71</v>
      </c>
      <c r="C8" s="4" t="s">
        <v>72</v>
      </c>
      <c r="D8" s="4" t="s">
        <v>242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80</v>
      </c>
      <c r="K8" s="63" t="s">
        <v>244</v>
      </c>
    </row>
    <row r="9" spans="2:11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2309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23">
        <v>-2963.1901499999999</v>
      </c>
      <c r="J11" s="20">
        <v>1</v>
      </c>
      <c r="K11" s="65">
        <v>-1.6015650100000001E-4</v>
      </c>
    </row>
    <row r="12" spans="2:11" ht="12.75" customHeight="1" x14ac:dyDescent="0.2">
      <c r="B12" s="61" t="s">
        <v>2310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23">
        <v>-2963.1901499999999</v>
      </c>
      <c r="J12" s="20">
        <v>1</v>
      </c>
      <c r="K12" s="65">
        <v>-1.6015650100000001E-4</v>
      </c>
    </row>
    <row r="13" spans="2:11" ht="12.75" customHeight="1" x14ac:dyDescent="0.2">
      <c r="B13" s="61" t="s">
        <v>2311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23">
        <v>3130.1925900000001</v>
      </c>
      <c r="J13" s="20">
        <v>-1.056359002138</v>
      </c>
      <c r="K13" s="65">
        <v>1.69182761E-4</v>
      </c>
    </row>
    <row r="14" spans="2:11" ht="12.75" customHeight="1" x14ac:dyDescent="0.2">
      <c r="B14" s="62" t="s">
        <v>2312</v>
      </c>
      <c r="C14" s="14" t="s">
        <v>2313</v>
      </c>
      <c r="D14" s="14" t="s">
        <v>1816</v>
      </c>
      <c r="E14" s="14" t="s">
        <v>49</v>
      </c>
      <c r="F14" s="28">
        <v>45237</v>
      </c>
      <c r="G14" s="24">
        <v>-19873604.800000001</v>
      </c>
      <c r="H14" s="24">
        <v>137.71520000000001</v>
      </c>
      <c r="I14" s="24">
        <v>-273.68975</v>
      </c>
      <c r="J14" s="13">
        <v>9.2363208618000001E-2</v>
      </c>
      <c r="K14" s="66">
        <v>-1.4792568330423299E-5</v>
      </c>
    </row>
    <row r="15" spans="2:11" ht="12.75" customHeight="1" x14ac:dyDescent="0.2">
      <c r="B15" s="62" t="s">
        <v>2312</v>
      </c>
      <c r="C15" s="14" t="s">
        <v>2314</v>
      </c>
      <c r="D15" s="14" t="s">
        <v>1816</v>
      </c>
      <c r="E15" s="14" t="s">
        <v>49</v>
      </c>
      <c r="F15" s="28">
        <v>45237</v>
      </c>
      <c r="G15" s="24">
        <v>19873604.800000001</v>
      </c>
      <c r="H15" s="24">
        <v>1181.1356000000001</v>
      </c>
      <c r="I15" s="24">
        <v>2347.3422099999998</v>
      </c>
      <c r="J15" s="13">
        <v>-0.79216725595500004</v>
      </c>
      <c r="K15" s="66">
        <v>1.26870736E-4</v>
      </c>
    </row>
    <row r="16" spans="2:11" ht="12.75" customHeight="1" x14ac:dyDescent="0.2">
      <c r="B16" s="62" t="s">
        <v>2312</v>
      </c>
      <c r="C16" s="14" t="s">
        <v>2315</v>
      </c>
      <c r="D16" s="14" t="s">
        <v>1816</v>
      </c>
      <c r="E16" s="14" t="s">
        <v>49</v>
      </c>
      <c r="F16" s="28">
        <v>45237</v>
      </c>
      <c r="G16" s="24">
        <v>-5058424</v>
      </c>
      <c r="H16" s="24">
        <v>137.71520000000001</v>
      </c>
      <c r="I16" s="24">
        <v>-69.662189999999995</v>
      </c>
      <c r="J16" s="13">
        <v>2.3509186543E-2</v>
      </c>
      <c r="K16" s="66">
        <v>-3.7651490624765099E-6</v>
      </c>
    </row>
    <row r="17" spans="2:11" ht="12.75" customHeight="1" x14ac:dyDescent="0.2">
      <c r="B17" s="62" t="s">
        <v>2312</v>
      </c>
      <c r="C17" s="14" t="s">
        <v>2316</v>
      </c>
      <c r="D17" s="14" t="s">
        <v>1816</v>
      </c>
      <c r="E17" s="14" t="s">
        <v>49</v>
      </c>
      <c r="F17" s="28">
        <v>45237</v>
      </c>
      <c r="G17" s="24">
        <v>5058424</v>
      </c>
      <c r="H17" s="24">
        <v>1181.1356000000001</v>
      </c>
      <c r="I17" s="24">
        <v>597.46847000000002</v>
      </c>
      <c r="J17" s="13">
        <v>-0.20163014850700001</v>
      </c>
      <c r="K17" s="66">
        <v>3.2292379118138198E-5</v>
      </c>
    </row>
    <row r="18" spans="2:11" ht="12.75" customHeight="1" x14ac:dyDescent="0.2">
      <c r="B18" s="62" t="s">
        <v>2312</v>
      </c>
      <c r="C18" s="14" t="s">
        <v>2317</v>
      </c>
      <c r="D18" s="14" t="s">
        <v>1816</v>
      </c>
      <c r="E18" s="14" t="s">
        <v>49</v>
      </c>
      <c r="F18" s="28">
        <v>45237</v>
      </c>
      <c r="G18" s="24">
        <v>-5058424</v>
      </c>
      <c r="H18" s="24">
        <v>135.88149999999999</v>
      </c>
      <c r="I18" s="24">
        <v>-68.734620000000007</v>
      </c>
      <c r="J18" s="13">
        <v>2.3196155669999999E-2</v>
      </c>
      <c r="K18" s="66">
        <v>-3.7150151330682998E-6</v>
      </c>
    </row>
    <row r="19" spans="2:11" ht="12.75" customHeight="1" x14ac:dyDescent="0.2">
      <c r="B19" s="62" t="s">
        <v>2312</v>
      </c>
      <c r="C19" s="14" t="s">
        <v>2318</v>
      </c>
      <c r="D19" s="14" t="s">
        <v>1816</v>
      </c>
      <c r="E19" s="14" t="s">
        <v>49</v>
      </c>
      <c r="F19" s="28">
        <v>45237</v>
      </c>
      <c r="G19" s="24">
        <v>5058424</v>
      </c>
      <c r="H19" s="24">
        <v>1181.1356000000001</v>
      </c>
      <c r="I19" s="24">
        <v>597.46847000000002</v>
      </c>
      <c r="J19" s="13">
        <v>-0.20163014850700001</v>
      </c>
      <c r="K19" s="66">
        <v>3.2292379118138198E-5</v>
      </c>
    </row>
    <row r="20" spans="2:11" ht="12.75" customHeight="1" x14ac:dyDescent="0.2">
      <c r="B20" s="61" t="s">
        <v>2319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23">
        <v>-4618.19283</v>
      </c>
      <c r="J20" s="20">
        <v>1.5585205795849999</v>
      </c>
      <c r="K20" s="65">
        <v>-2.49607203E-4</v>
      </c>
    </row>
    <row r="21" spans="2:11" ht="12.75" customHeight="1" x14ac:dyDescent="0.2">
      <c r="B21" s="62" t="s">
        <v>2320</v>
      </c>
      <c r="C21" s="14" t="s">
        <v>2321</v>
      </c>
      <c r="D21" s="14" t="s">
        <v>1816</v>
      </c>
      <c r="E21" s="14" t="s">
        <v>49</v>
      </c>
      <c r="F21" s="28">
        <v>45237</v>
      </c>
      <c r="G21" s="24">
        <v>-1000000</v>
      </c>
      <c r="H21" s="24">
        <v>34160.539299999997</v>
      </c>
      <c r="I21" s="24">
        <v>-3416.05393</v>
      </c>
      <c r="J21" s="13">
        <v>1.152829807429</v>
      </c>
      <c r="K21" s="66">
        <v>-1.84633188E-4</v>
      </c>
    </row>
    <row r="22" spans="2:11" ht="12.75" customHeight="1" x14ac:dyDescent="0.2">
      <c r="B22" s="62" t="s">
        <v>2320</v>
      </c>
      <c r="C22" s="14" t="s">
        <v>2322</v>
      </c>
      <c r="D22" s="14" t="s">
        <v>1816</v>
      </c>
      <c r="E22" s="14" t="s">
        <v>49</v>
      </c>
      <c r="F22" s="28">
        <v>45237</v>
      </c>
      <c r="G22" s="24">
        <v>3291000</v>
      </c>
      <c r="H22" s="24">
        <v>9412.9019000000008</v>
      </c>
      <c r="I22" s="24">
        <v>3097.78602</v>
      </c>
      <c r="J22" s="13">
        <v>-1.045422623316</v>
      </c>
      <c r="K22" s="66">
        <v>1.6743122900000001E-4</v>
      </c>
    </row>
    <row r="23" spans="2:11" ht="12.75" customHeight="1" x14ac:dyDescent="0.2">
      <c r="B23" s="62" t="s">
        <v>2323</v>
      </c>
      <c r="C23" s="14" t="s">
        <v>2324</v>
      </c>
      <c r="D23" s="14" t="s">
        <v>1816</v>
      </c>
      <c r="E23" s="14" t="s">
        <v>49</v>
      </c>
      <c r="F23" s="28">
        <v>45237</v>
      </c>
      <c r="G23" s="24">
        <v>-3087000</v>
      </c>
      <c r="H23" s="24">
        <v>38735.155700000003</v>
      </c>
      <c r="I23" s="24">
        <v>-11957.54256</v>
      </c>
      <c r="J23" s="13">
        <v>4.0353612001570003</v>
      </c>
      <c r="K23" s="66">
        <v>-6.4628932999999996E-4</v>
      </c>
    </row>
    <row r="24" spans="2:11" ht="12.75" customHeight="1" x14ac:dyDescent="0.2">
      <c r="B24" s="62" t="s">
        <v>2323</v>
      </c>
      <c r="C24" s="14" t="s">
        <v>2325</v>
      </c>
      <c r="D24" s="14" t="s">
        <v>1816</v>
      </c>
      <c r="E24" s="14" t="s">
        <v>49</v>
      </c>
      <c r="F24" s="28">
        <v>45237</v>
      </c>
      <c r="G24" s="24">
        <v>10116099</v>
      </c>
      <c r="H24" s="24">
        <v>10965.145399999999</v>
      </c>
      <c r="I24" s="24">
        <v>11092.449640000001</v>
      </c>
      <c r="J24" s="13">
        <v>-3.7434147248360001</v>
      </c>
      <c r="K24" s="66">
        <v>5.99532204E-4</v>
      </c>
    </row>
    <row r="25" spans="2:11" ht="12.75" customHeight="1" x14ac:dyDescent="0.2">
      <c r="B25" s="62" t="s">
        <v>2326</v>
      </c>
      <c r="C25" s="14" t="s">
        <v>2327</v>
      </c>
      <c r="D25" s="14" t="s">
        <v>1816</v>
      </c>
      <c r="E25" s="14" t="s">
        <v>49</v>
      </c>
      <c r="F25" s="28">
        <v>45237</v>
      </c>
      <c r="G25" s="24">
        <v>-3500000</v>
      </c>
      <c r="H25" s="24">
        <v>43666.069499999998</v>
      </c>
      <c r="I25" s="24">
        <v>-15283.124320000001</v>
      </c>
      <c r="J25" s="13">
        <v>5.1576589912730002</v>
      </c>
      <c r="K25" s="66">
        <v>-8.2603261800000001E-4</v>
      </c>
    </row>
    <row r="26" spans="2:11" ht="12.75" customHeight="1" x14ac:dyDescent="0.2">
      <c r="B26" s="62" t="s">
        <v>2326</v>
      </c>
      <c r="C26" s="14" t="s">
        <v>2328</v>
      </c>
      <c r="D26" s="14" t="s">
        <v>1816</v>
      </c>
      <c r="E26" s="14" t="s">
        <v>49</v>
      </c>
      <c r="F26" s="28">
        <v>45237</v>
      </c>
      <c r="G26" s="24">
        <v>11469500</v>
      </c>
      <c r="H26" s="24">
        <v>11902.866900000001</v>
      </c>
      <c r="I26" s="24">
        <v>13651.993189999999</v>
      </c>
      <c r="J26" s="13">
        <v>-4.607194442111</v>
      </c>
      <c r="K26" s="66">
        <v>7.3787214199999996E-4</v>
      </c>
    </row>
    <row r="27" spans="2:11" ht="12.75" customHeight="1" x14ac:dyDescent="0.2">
      <c r="B27" s="62" t="s">
        <v>2329</v>
      </c>
      <c r="C27" s="14" t="s">
        <v>2330</v>
      </c>
      <c r="D27" s="14" t="s">
        <v>1816</v>
      </c>
      <c r="E27" s="14" t="s">
        <v>49</v>
      </c>
      <c r="F27" s="28">
        <v>45237</v>
      </c>
      <c r="G27" s="24">
        <v>-2113735</v>
      </c>
      <c r="H27" s="24">
        <v>40853.703399999999</v>
      </c>
      <c r="I27" s="24">
        <v>-8635.3902799999996</v>
      </c>
      <c r="J27" s="13">
        <v>2.9142207698010001</v>
      </c>
      <c r="K27" s="66">
        <v>-4.6673140199999998E-4</v>
      </c>
    </row>
    <row r="28" spans="2:11" ht="12.75" customHeight="1" x14ac:dyDescent="0.2">
      <c r="B28" s="62" t="s">
        <v>2329</v>
      </c>
      <c r="C28" s="14" t="s">
        <v>2331</v>
      </c>
      <c r="D28" s="14" t="s">
        <v>1816</v>
      </c>
      <c r="E28" s="14" t="s">
        <v>49</v>
      </c>
      <c r="F28" s="28">
        <v>45237</v>
      </c>
      <c r="G28" s="24">
        <v>7381162.6200000001</v>
      </c>
      <c r="H28" s="24">
        <v>10971.337600000001</v>
      </c>
      <c r="I28" s="24">
        <v>8098.1226999999999</v>
      </c>
      <c r="J28" s="13">
        <v>-2.7329068639080001</v>
      </c>
      <c r="K28" s="66">
        <v>4.3769280099999999E-4</v>
      </c>
    </row>
    <row r="29" spans="2:11" ht="12.75" customHeight="1" x14ac:dyDescent="0.2">
      <c r="B29" s="62" t="s">
        <v>2332</v>
      </c>
      <c r="C29" s="14" t="s">
        <v>2333</v>
      </c>
      <c r="D29" s="14" t="s">
        <v>1816</v>
      </c>
      <c r="E29" s="14" t="s">
        <v>49</v>
      </c>
      <c r="F29" s="28">
        <v>45237</v>
      </c>
      <c r="G29" s="24">
        <v>-1300000</v>
      </c>
      <c r="H29" s="24">
        <v>43553.235500000003</v>
      </c>
      <c r="I29" s="24">
        <v>-5661.9206100000001</v>
      </c>
      <c r="J29" s="13">
        <v>1.910751697794</v>
      </c>
      <c r="K29" s="66">
        <v>-3.0601930600000001E-4</v>
      </c>
    </row>
    <row r="30" spans="2:11" ht="12.75" customHeight="1" x14ac:dyDescent="0.2">
      <c r="B30" s="62" t="s">
        <v>2332</v>
      </c>
      <c r="C30" s="14" t="s">
        <v>2334</v>
      </c>
      <c r="D30" s="14" t="s">
        <v>1816</v>
      </c>
      <c r="E30" s="14" t="s">
        <v>49</v>
      </c>
      <c r="F30" s="28">
        <v>45237</v>
      </c>
      <c r="G30" s="24">
        <v>4643600</v>
      </c>
      <c r="H30" s="24">
        <v>11303.235199999999</v>
      </c>
      <c r="I30" s="24">
        <v>5248.7703000000001</v>
      </c>
      <c r="J30" s="13">
        <v>-1.771324158863</v>
      </c>
      <c r="K30" s="66">
        <v>2.8368907900000001E-4</v>
      </c>
    </row>
    <row r="31" spans="2:11" ht="12.75" customHeight="1" x14ac:dyDescent="0.2">
      <c r="B31" s="62" t="s">
        <v>2335</v>
      </c>
      <c r="C31" s="14" t="s">
        <v>2336</v>
      </c>
      <c r="D31" s="14" t="s">
        <v>1816</v>
      </c>
      <c r="E31" s="14" t="s">
        <v>49</v>
      </c>
      <c r="F31" s="28">
        <v>45237</v>
      </c>
      <c r="G31" s="24">
        <v>-283335</v>
      </c>
      <c r="H31" s="24">
        <v>41248.577100000002</v>
      </c>
      <c r="I31" s="24">
        <v>-1168.7165600000001</v>
      </c>
      <c r="J31" s="13">
        <v>0.39441159724399999</v>
      </c>
      <c r="K31" s="66">
        <v>-6.3167581441019396E-5</v>
      </c>
    </row>
    <row r="32" spans="2:11" ht="12.75" customHeight="1" x14ac:dyDescent="0.2">
      <c r="B32" s="62" t="s">
        <v>2335</v>
      </c>
      <c r="C32" s="14" t="s">
        <v>2337</v>
      </c>
      <c r="D32" s="14" t="s">
        <v>1816</v>
      </c>
      <c r="E32" s="14" t="s">
        <v>49</v>
      </c>
      <c r="F32" s="28">
        <v>45237</v>
      </c>
      <c r="G32" s="24">
        <v>1022839.35</v>
      </c>
      <c r="H32" s="24">
        <v>10198.3542</v>
      </c>
      <c r="I32" s="24">
        <v>1043.1278</v>
      </c>
      <c r="J32" s="13">
        <v>-0.35202864048299998</v>
      </c>
      <c r="K32" s="66">
        <v>5.6379675376458599E-5</v>
      </c>
    </row>
    <row r="33" spans="2:11" ht="12.75" customHeight="1" x14ac:dyDescent="0.2">
      <c r="B33" s="62" t="s">
        <v>2338</v>
      </c>
      <c r="C33" s="14" t="s">
        <v>2339</v>
      </c>
      <c r="D33" s="14" t="s">
        <v>1816</v>
      </c>
      <c r="E33" s="14" t="s">
        <v>49</v>
      </c>
      <c r="F33" s="28">
        <v>45237</v>
      </c>
      <c r="G33" s="24">
        <v>-1000000</v>
      </c>
      <c r="H33" s="24">
        <v>43553.235200000003</v>
      </c>
      <c r="I33" s="24">
        <v>-4355.3235199999999</v>
      </c>
      <c r="J33" s="13">
        <v>1.4698089894769999</v>
      </c>
      <c r="K33" s="66">
        <v>-2.35399465E-4</v>
      </c>
    </row>
    <row r="34" spans="2:11" ht="12.75" customHeight="1" x14ac:dyDescent="0.2">
      <c r="B34" s="62" t="s">
        <v>2338</v>
      </c>
      <c r="C34" s="14" t="s">
        <v>2340</v>
      </c>
      <c r="D34" s="14" t="s">
        <v>1816</v>
      </c>
      <c r="E34" s="14" t="s">
        <v>49</v>
      </c>
      <c r="F34" s="28">
        <v>45237</v>
      </c>
      <c r="G34" s="24">
        <v>3597000</v>
      </c>
      <c r="H34" s="24">
        <v>11303.235199999999</v>
      </c>
      <c r="I34" s="24">
        <v>4065.7737000000002</v>
      </c>
      <c r="J34" s="13">
        <v>-1.3720934176290001</v>
      </c>
      <c r="K34" s="66">
        <v>2.19749681E-4</v>
      </c>
    </row>
    <row r="35" spans="2:11" ht="12.75" customHeight="1" x14ac:dyDescent="0.2">
      <c r="B35" s="62" t="s">
        <v>2338</v>
      </c>
      <c r="C35" s="14" t="s">
        <v>2341</v>
      </c>
      <c r="D35" s="14" t="s">
        <v>1816</v>
      </c>
      <c r="E35" s="14" t="s">
        <v>49</v>
      </c>
      <c r="F35" s="28">
        <v>45237</v>
      </c>
      <c r="G35" s="24">
        <v>-1697720</v>
      </c>
      <c r="H35" s="24">
        <v>43552.862000000001</v>
      </c>
      <c r="I35" s="24">
        <v>-7394.0564899999999</v>
      </c>
      <c r="J35" s="13">
        <v>2.495302736478</v>
      </c>
      <c r="K35" s="66">
        <v>-3.9963895499999999E-4</v>
      </c>
    </row>
    <row r="36" spans="2:11" ht="12.75" customHeight="1" x14ac:dyDescent="0.2">
      <c r="B36" s="62" t="s">
        <v>2338</v>
      </c>
      <c r="C36" s="14" t="s">
        <v>2342</v>
      </c>
      <c r="D36" s="14" t="s">
        <v>1816</v>
      </c>
      <c r="E36" s="14" t="s">
        <v>49</v>
      </c>
      <c r="F36" s="28">
        <v>45237</v>
      </c>
      <c r="G36" s="24">
        <v>6048976.3600000003</v>
      </c>
      <c r="H36" s="24">
        <v>11121.4485</v>
      </c>
      <c r="I36" s="24">
        <v>6727.3379100000002</v>
      </c>
      <c r="J36" s="13">
        <v>-2.270302467764</v>
      </c>
      <c r="K36" s="66">
        <v>3.6360369900000002E-4</v>
      </c>
    </row>
    <row r="37" spans="2:11" ht="12.75" customHeight="1" x14ac:dyDescent="0.2">
      <c r="B37" s="62" t="s">
        <v>2338</v>
      </c>
      <c r="C37" s="14" t="s">
        <v>2343</v>
      </c>
      <c r="D37" s="14" t="s">
        <v>1816</v>
      </c>
      <c r="E37" s="14" t="s">
        <v>49</v>
      </c>
      <c r="F37" s="28">
        <v>45237</v>
      </c>
      <c r="G37" s="24">
        <v>-1286000</v>
      </c>
      <c r="H37" s="24">
        <v>43553.235000000001</v>
      </c>
      <c r="I37" s="24">
        <v>-5600.9460200000003</v>
      </c>
      <c r="J37" s="13">
        <v>1.89017435145</v>
      </c>
      <c r="K37" s="66">
        <v>-3.0272371E-4</v>
      </c>
    </row>
    <row r="38" spans="2:11" ht="12.75" customHeight="1" x14ac:dyDescent="0.2">
      <c r="B38" s="62" t="s">
        <v>2338</v>
      </c>
      <c r="C38" s="14" t="s">
        <v>2344</v>
      </c>
      <c r="D38" s="14" t="s">
        <v>1816</v>
      </c>
      <c r="E38" s="14" t="s">
        <v>49</v>
      </c>
      <c r="F38" s="28">
        <v>45237</v>
      </c>
      <c r="G38" s="24">
        <v>4582018</v>
      </c>
      <c r="H38" s="24">
        <v>11146.6185</v>
      </c>
      <c r="I38" s="24">
        <v>5107.4006600000002</v>
      </c>
      <c r="J38" s="13">
        <v>-1.723615563449</v>
      </c>
      <c r="K38" s="66">
        <v>2.7604823800000001E-4</v>
      </c>
    </row>
    <row r="39" spans="2:11" ht="12.75" customHeight="1" x14ac:dyDescent="0.2">
      <c r="B39" s="62" t="s">
        <v>2338</v>
      </c>
      <c r="C39" s="14" t="s">
        <v>2345</v>
      </c>
      <c r="D39" s="14" t="s">
        <v>1816</v>
      </c>
      <c r="E39" s="14" t="s">
        <v>49</v>
      </c>
      <c r="F39" s="28">
        <v>45237</v>
      </c>
      <c r="G39" s="24">
        <v>-1450000</v>
      </c>
      <c r="H39" s="24">
        <v>43553.235399999998</v>
      </c>
      <c r="I39" s="24">
        <v>-6315.2191300000004</v>
      </c>
      <c r="J39" s="13">
        <v>2.131223043516</v>
      </c>
      <c r="K39" s="66">
        <v>-3.4132922499999999E-4</v>
      </c>
    </row>
    <row r="40" spans="2:11" ht="12.75" customHeight="1" x14ac:dyDescent="0.2">
      <c r="B40" s="62" t="s">
        <v>2338</v>
      </c>
      <c r="C40" s="14" t="s">
        <v>2346</v>
      </c>
      <c r="D40" s="14" t="s">
        <v>1816</v>
      </c>
      <c r="E40" s="14" t="s">
        <v>49</v>
      </c>
      <c r="F40" s="28">
        <v>45237</v>
      </c>
      <c r="G40" s="24">
        <v>5064850</v>
      </c>
      <c r="H40" s="24">
        <v>11099.633599999999</v>
      </c>
      <c r="I40" s="24">
        <v>5621.79792</v>
      </c>
      <c r="J40" s="13">
        <v>-1.897211328135</v>
      </c>
      <c r="K40" s="66">
        <v>3.03850728E-4</v>
      </c>
    </row>
    <row r="41" spans="2:11" ht="12.75" customHeight="1" x14ac:dyDescent="0.2">
      <c r="B41" s="62" t="s">
        <v>2347</v>
      </c>
      <c r="C41" s="14" t="s">
        <v>2348</v>
      </c>
      <c r="D41" s="14" t="s">
        <v>1816</v>
      </c>
      <c r="E41" s="14" t="s">
        <v>49</v>
      </c>
      <c r="F41" s="28">
        <v>45237</v>
      </c>
      <c r="G41" s="24">
        <v>-1650000</v>
      </c>
      <c r="H41" s="24">
        <v>39883.236199999999</v>
      </c>
      <c r="I41" s="24">
        <v>-6580.7339700000002</v>
      </c>
      <c r="J41" s="13">
        <v>2.2208274315429999</v>
      </c>
      <c r="K41" s="66">
        <v>-3.5567995100000002E-4</v>
      </c>
    </row>
    <row r="42" spans="2:11" x14ac:dyDescent="0.2">
      <c r="B42" s="62" t="s">
        <v>2347</v>
      </c>
      <c r="C42" s="14" t="s">
        <v>2349</v>
      </c>
      <c r="D42" s="14" t="s">
        <v>1816</v>
      </c>
      <c r="E42" s="14" t="s">
        <v>49</v>
      </c>
      <c r="F42" s="28">
        <v>45237</v>
      </c>
      <c r="G42" s="24">
        <v>6058800</v>
      </c>
      <c r="H42" s="24">
        <v>9899.7054000000007</v>
      </c>
      <c r="I42" s="24">
        <v>5998.0335100000002</v>
      </c>
      <c r="J42" s="13">
        <v>-2.024181104273</v>
      </c>
      <c r="K42" s="66">
        <v>3.2418576299999999E-4</v>
      </c>
    </row>
    <row r="43" spans="2:11" x14ac:dyDescent="0.2">
      <c r="B43" s="62" t="s">
        <v>2350</v>
      </c>
      <c r="C43" s="14" t="s">
        <v>2351</v>
      </c>
      <c r="D43" s="14" t="s">
        <v>1816</v>
      </c>
      <c r="E43" s="14" t="s">
        <v>49</v>
      </c>
      <c r="F43" s="28">
        <v>45211</v>
      </c>
      <c r="G43" s="24">
        <v>-50480000</v>
      </c>
      <c r="H43" s="24">
        <v>-395.84809999999999</v>
      </c>
      <c r="I43" s="24">
        <v>1998.2412099999999</v>
      </c>
      <c r="J43" s="13">
        <v>-0.67435470180599999</v>
      </c>
      <c r="K43" s="66">
        <v>1.08002289E-4</v>
      </c>
    </row>
    <row r="44" spans="2:11" x14ac:dyDescent="0.2">
      <c r="B44" s="61" t="s">
        <v>2352</v>
      </c>
      <c r="C44" s="58" t="s">
        <v>2744</v>
      </c>
      <c r="D44" s="58" t="s">
        <v>2744</v>
      </c>
      <c r="E44" s="58" t="s">
        <v>2744</v>
      </c>
      <c r="F44" s="58" t="s">
        <v>2744</v>
      </c>
      <c r="G44" s="58" t="s">
        <v>2744</v>
      </c>
      <c r="H44" s="58" t="s">
        <v>2744</v>
      </c>
      <c r="I44" s="58" t="s">
        <v>2744</v>
      </c>
      <c r="J44" s="58" t="s">
        <v>2744</v>
      </c>
      <c r="K44" s="72" t="s">
        <v>2744</v>
      </c>
    </row>
    <row r="45" spans="2:11" x14ac:dyDescent="0.2">
      <c r="B45" s="61" t="s">
        <v>2353</v>
      </c>
      <c r="C45" s="58" t="s">
        <v>2744</v>
      </c>
      <c r="D45" s="58" t="s">
        <v>2744</v>
      </c>
      <c r="E45" s="58" t="s">
        <v>2744</v>
      </c>
      <c r="F45" s="58" t="s">
        <v>2744</v>
      </c>
      <c r="G45" s="58" t="s">
        <v>2744</v>
      </c>
      <c r="H45" s="58" t="s">
        <v>2744</v>
      </c>
      <c r="I45" s="23">
        <v>-1475.1899100000001</v>
      </c>
      <c r="J45" s="20">
        <v>0.497838422552</v>
      </c>
      <c r="K45" s="65">
        <v>-7.97320599109977E-5</v>
      </c>
    </row>
    <row r="46" spans="2:11" x14ac:dyDescent="0.2">
      <c r="B46" s="62" t="s">
        <v>2354</v>
      </c>
      <c r="C46" s="14" t="s">
        <v>2355</v>
      </c>
      <c r="D46" s="14" t="s">
        <v>1816</v>
      </c>
      <c r="E46" s="14" t="s">
        <v>49</v>
      </c>
      <c r="F46" s="28">
        <v>45237</v>
      </c>
      <c r="G46" s="24">
        <v>-15000000</v>
      </c>
      <c r="H46" s="24">
        <v>481.62950000000001</v>
      </c>
      <c r="I46" s="24">
        <v>-722.44425000000001</v>
      </c>
      <c r="J46" s="13">
        <v>0.24380624037900001</v>
      </c>
      <c r="K46" s="66">
        <v>-3.9047154425938102E-5</v>
      </c>
    </row>
    <row r="47" spans="2:11" x14ac:dyDescent="0.2">
      <c r="B47" s="62" t="s">
        <v>2354</v>
      </c>
      <c r="C47" s="14" t="s">
        <v>2356</v>
      </c>
      <c r="D47" s="14" t="s">
        <v>1816</v>
      </c>
      <c r="E47" s="14" t="s">
        <v>49</v>
      </c>
      <c r="F47" s="28">
        <v>45237</v>
      </c>
      <c r="G47" s="24">
        <v>15000000</v>
      </c>
      <c r="H47" s="24">
        <v>816.44529999999997</v>
      </c>
      <c r="I47" s="24">
        <v>1224.66795</v>
      </c>
      <c r="J47" s="13">
        <v>-0.41329374356800003</v>
      </c>
      <c r="K47" s="66">
        <v>6.6191679931215596E-5</v>
      </c>
    </row>
    <row r="48" spans="2:11" x14ac:dyDescent="0.2">
      <c r="B48" s="62" t="s">
        <v>2357</v>
      </c>
      <c r="C48" s="14" t="s">
        <v>2358</v>
      </c>
      <c r="D48" s="14" t="s">
        <v>1816</v>
      </c>
      <c r="E48" s="14" t="s">
        <v>49</v>
      </c>
      <c r="F48" s="28">
        <v>45237</v>
      </c>
      <c r="G48" s="24">
        <v>-3000000</v>
      </c>
      <c r="H48" s="24">
        <v>111.5587</v>
      </c>
      <c r="I48" s="24">
        <v>-33.467610000000001</v>
      </c>
      <c r="J48" s="13">
        <v>1.1294452365000001E-2</v>
      </c>
      <c r="K48" s="66">
        <v>-1.8088799736963399E-6</v>
      </c>
    </row>
    <row r="49" spans="2:11" x14ac:dyDescent="0.2">
      <c r="B49" s="62" t="s">
        <v>2357</v>
      </c>
      <c r="C49" s="14" t="s">
        <v>2359</v>
      </c>
      <c r="D49" s="14" t="s">
        <v>1816</v>
      </c>
      <c r="E49" s="14" t="s">
        <v>49</v>
      </c>
      <c r="F49" s="28">
        <v>45237</v>
      </c>
      <c r="G49" s="24">
        <v>3000000</v>
      </c>
      <c r="H49" s="24">
        <v>261.63529999999997</v>
      </c>
      <c r="I49" s="24">
        <v>78.490589999999997</v>
      </c>
      <c r="J49" s="13">
        <v>-2.6488543098999999E-2</v>
      </c>
      <c r="K49" s="66">
        <v>4.2423123842607896E-6</v>
      </c>
    </row>
    <row r="50" spans="2:11" x14ac:dyDescent="0.2">
      <c r="B50" s="62" t="s">
        <v>2360</v>
      </c>
      <c r="C50" s="14" t="s">
        <v>2361</v>
      </c>
      <c r="D50" s="14" t="s">
        <v>1816</v>
      </c>
      <c r="E50" s="14" t="s">
        <v>49</v>
      </c>
      <c r="F50" s="28">
        <v>45237</v>
      </c>
      <c r="G50" s="24">
        <v>-1000000</v>
      </c>
      <c r="H50" s="24">
        <v>406.09160000000003</v>
      </c>
      <c r="I50" s="24">
        <v>-40.609160000000003</v>
      </c>
      <c r="J50" s="13">
        <v>1.3704540695E-2</v>
      </c>
      <c r="K50" s="66">
        <v>-2.1948712881687802E-6</v>
      </c>
    </row>
    <row r="51" spans="2:11" x14ac:dyDescent="0.2">
      <c r="B51" s="62" t="s">
        <v>2360</v>
      </c>
      <c r="C51" s="14" t="s">
        <v>2362</v>
      </c>
      <c r="D51" s="14" t="s">
        <v>1816</v>
      </c>
      <c r="E51" s="14" t="s">
        <v>49</v>
      </c>
      <c r="F51" s="28">
        <v>45237</v>
      </c>
      <c r="G51" s="24">
        <v>1000000</v>
      </c>
      <c r="H51" s="24">
        <v>68.953599999999994</v>
      </c>
      <c r="I51" s="24">
        <v>6.8953600000000002</v>
      </c>
      <c r="J51" s="13">
        <v>-2.3270055749999999E-3</v>
      </c>
      <c r="K51" s="66">
        <v>3.7268507119052698E-7</v>
      </c>
    </row>
    <row r="52" spans="2:11" x14ac:dyDescent="0.2">
      <c r="B52" s="62" t="s">
        <v>2363</v>
      </c>
      <c r="C52" s="14" t="s">
        <v>2364</v>
      </c>
      <c r="D52" s="14" t="s">
        <v>1816</v>
      </c>
      <c r="E52" s="14" t="s">
        <v>49</v>
      </c>
      <c r="F52" s="28">
        <v>45237</v>
      </c>
      <c r="G52" s="24">
        <v>-15650000</v>
      </c>
      <c r="H52" s="24">
        <v>403.52140000000003</v>
      </c>
      <c r="I52" s="24">
        <v>-631.51098999999999</v>
      </c>
      <c r="J52" s="13">
        <v>0.213118618121</v>
      </c>
      <c r="K52" s="66">
        <v>-3.4132332215540597E-5</v>
      </c>
    </row>
    <row r="53" spans="2:11" x14ac:dyDescent="0.2">
      <c r="B53" s="62" t="s">
        <v>2363</v>
      </c>
      <c r="C53" s="14" t="s">
        <v>2365</v>
      </c>
      <c r="D53" s="14" t="s">
        <v>1816</v>
      </c>
      <c r="E53" s="14" t="s">
        <v>49</v>
      </c>
      <c r="F53" s="28">
        <v>45237</v>
      </c>
      <c r="G53" s="24">
        <v>15650000</v>
      </c>
      <c r="H53" s="24">
        <v>45.746200000000002</v>
      </c>
      <c r="I53" s="24">
        <v>71.592799999999997</v>
      </c>
      <c r="J53" s="13">
        <v>-2.4160717461E-2</v>
      </c>
      <c r="K53" s="66">
        <v>3.8694959747901699E-6</v>
      </c>
    </row>
    <row r="54" spans="2:11" x14ac:dyDescent="0.2">
      <c r="B54" s="62" t="s">
        <v>2366</v>
      </c>
      <c r="C54" s="14" t="s">
        <v>2367</v>
      </c>
      <c r="D54" s="14" t="s">
        <v>1816</v>
      </c>
      <c r="E54" s="14" t="s">
        <v>49</v>
      </c>
      <c r="F54" s="28">
        <v>45237</v>
      </c>
      <c r="G54" s="24">
        <v>-29000000</v>
      </c>
      <c r="H54" s="24">
        <v>116.4859</v>
      </c>
      <c r="I54" s="24">
        <v>-337.80910999999998</v>
      </c>
      <c r="J54" s="13">
        <v>0.114001833463</v>
      </c>
      <c r="K54" s="66">
        <v>-1.8258134776017299E-5</v>
      </c>
    </row>
    <row r="55" spans="2:11" x14ac:dyDescent="0.2">
      <c r="B55" s="62" t="s">
        <v>2366</v>
      </c>
      <c r="C55" s="14" t="s">
        <v>2368</v>
      </c>
      <c r="D55" s="14" t="s">
        <v>1816</v>
      </c>
      <c r="E55" s="14" t="s">
        <v>49</v>
      </c>
      <c r="F55" s="28">
        <v>45237</v>
      </c>
      <c r="G55" s="24">
        <v>29000000</v>
      </c>
      <c r="H55" s="24">
        <v>99.535899999999998</v>
      </c>
      <c r="I55" s="24">
        <v>288.65411</v>
      </c>
      <c r="J55" s="13">
        <v>-9.7413292898999998E-2</v>
      </c>
      <c r="K55" s="66">
        <v>1.5601372159653499E-5</v>
      </c>
    </row>
    <row r="56" spans="2:11" x14ac:dyDescent="0.2">
      <c r="B56" s="62" t="s">
        <v>2369</v>
      </c>
      <c r="C56" s="14" t="s">
        <v>2370</v>
      </c>
      <c r="D56" s="14" t="s">
        <v>1816</v>
      </c>
      <c r="E56" s="14" t="s">
        <v>49</v>
      </c>
      <c r="F56" s="28">
        <v>45237</v>
      </c>
      <c r="G56" s="24">
        <v>-42000000</v>
      </c>
      <c r="H56" s="24">
        <v>403.52140000000003</v>
      </c>
      <c r="I56" s="24">
        <v>-1694.78988</v>
      </c>
      <c r="J56" s="13">
        <v>0.57194773004999999</v>
      </c>
      <c r="K56" s="66">
        <v>-9.1601147304967994E-5</v>
      </c>
    </row>
    <row r="57" spans="2:11" x14ac:dyDescent="0.2">
      <c r="B57" s="62" t="s">
        <v>2369</v>
      </c>
      <c r="C57" s="14" t="s">
        <v>2371</v>
      </c>
      <c r="D57" s="14" t="s">
        <v>1816</v>
      </c>
      <c r="E57" s="14" t="s">
        <v>49</v>
      </c>
      <c r="F57" s="28">
        <v>45237</v>
      </c>
      <c r="G57" s="24">
        <v>42000000</v>
      </c>
      <c r="H57" s="24">
        <v>75.0334</v>
      </c>
      <c r="I57" s="24">
        <v>315.14028000000002</v>
      </c>
      <c r="J57" s="13">
        <v>-0.106351689917</v>
      </c>
      <c r="K57" s="66">
        <v>1.7032914552221001E-5</v>
      </c>
    </row>
    <row r="58" spans="2:11" x14ac:dyDescent="0.2">
      <c r="B58" s="61" t="s">
        <v>2372</v>
      </c>
      <c r="C58" s="58" t="s">
        <v>2744</v>
      </c>
      <c r="D58" s="58" t="s">
        <v>2744</v>
      </c>
      <c r="E58" s="58" t="s">
        <v>2744</v>
      </c>
      <c r="F58" s="58" t="s">
        <v>2744</v>
      </c>
      <c r="G58" s="58" t="s">
        <v>2744</v>
      </c>
      <c r="H58" s="58" t="s">
        <v>2744</v>
      </c>
      <c r="I58" s="58" t="s">
        <v>2744</v>
      </c>
      <c r="J58" s="58" t="s">
        <v>2744</v>
      </c>
      <c r="K58" s="72" t="s">
        <v>2744</v>
      </c>
    </row>
    <row r="59" spans="2:11" x14ac:dyDescent="0.2">
      <c r="B59" s="61" t="s">
        <v>2373</v>
      </c>
      <c r="C59" s="58" t="s">
        <v>2744</v>
      </c>
      <c r="D59" s="58" t="s">
        <v>2744</v>
      </c>
      <c r="E59" s="58" t="s">
        <v>2744</v>
      </c>
      <c r="F59" s="58" t="s">
        <v>2744</v>
      </c>
      <c r="G59" s="58" t="s">
        <v>2744</v>
      </c>
      <c r="H59" s="58" t="s">
        <v>2744</v>
      </c>
      <c r="I59" s="58" t="s">
        <v>2744</v>
      </c>
      <c r="J59" s="58" t="s">
        <v>2744</v>
      </c>
      <c r="K59" s="72" t="s">
        <v>2744</v>
      </c>
    </row>
    <row r="60" spans="2:11" x14ac:dyDescent="0.2">
      <c r="B60" s="61" t="s">
        <v>2374</v>
      </c>
      <c r="C60" s="58" t="s">
        <v>2744</v>
      </c>
      <c r="D60" s="58" t="s">
        <v>2744</v>
      </c>
      <c r="E60" s="58" t="s">
        <v>2744</v>
      </c>
      <c r="F60" s="58" t="s">
        <v>2744</v>
      </c>
      <c r="G60" s="58" t="s">
        <v>2744</v>
      </c>
      <c r="H60" s="58" t="s">
        <v>2744</v>
      </c>
      <c r="I60" s="58" t="s">
        <v>2744</v>
      </c>
      <c r="J60" s="58" t="s">
        <v>2744</v>
      </c>
      <c r="K60" s="72" t="s">
        <v>2744</v>
      </c>
    </row>
    <row r="61" spans="2:11" x14ac:dyDescent="0.2">
      <c r="B61" s="61" t="s">
        <v>2375</v>
      </c>
      <c r="C61" s="58" t="s">
        <v>2744</v>
      </c>
      <c r="D61" s="58" t="s">
        <v>2744</v>
      </c>
      <c r="E61" s="58" t="s">
        <v>2744</v>
      </c>
      <c r="F61" s="58" t="s">
        <v>2744</v>
      </c>
      <c r="G61" s="58" t="s">
        <v>2744</v>
      </c>
      <c r="H61" s="58" t="s">
        <v>2744</v>
      </c>
      <c r="I61" s="58" t="s">
        <v>2744</v>
      </c>
      <c r="J61" s="58" t="s">
        <v>2744</v>
      </c>
      <c r="K61" s="72" t="s">
        <v>2744</v>
      </c>
    </row>
    <row r="62" spans="2:11" ht="13.5" thickBot="1" x14ac:dyDescent="0.25">
      <c r="B62" s="61" t="s">
        <v>2376</v>
      </c>
      <c r="C62" s="58" t="s">
        <v>2744</v>
      </c>
      <c r="D62" s="58" t="s">
        <v>2744</v>
      </c>
      <c r="E62" s="58" t="s">
        <v>2744</v>
      </c>
      <c r="F62" s="58" t="s">
        <v>2744</v>
      </c>
      <c r="G62" s="58" t="s">
        <v>2744</v>
      </c>
      <c r="H62" s="58" t="s">
        <v>2744</v>
      </c>
      <c r="I62" s="58" t="s">
        <v>2744</v>
      </c>
      <c r="J62" s="58" t="s">
        <v>2744</v>
      </c>
      <c r="K62" s="72" t="s">
        <v>2744</v>
      </c>
    </row>
    <row r="63" spans="2:11" x14ac:dyDescent="0.2">
      <c r="B63" s="68" t="s">
        <v>2377</v>
      </c>
      <c r="C63" s="73" t="s">
        <v>2744</v>
      </c>
      <c r="D63" s="73" t="s">
        <v>2744</v>
      </c>
      <c r="E63" s="73" t="s">
        <v>2744</v>
      </c>
      <c r="F63" s="73" t="s">
        <v>2744</v>
      </c>
      <c r="G63" s="73" t="s">
        <v>2744</v>
      </c>
      <c r="H63" s="73" t="s">
        <v>2744</v>
      </c>
      <c r="I63" s="73" t="s">
        <v>2744</v>
      </c>
      <c r="J63" s="73" t="s">
        <v>2744</v>
      </c>
      <c r="K63" s="74" t="s">
        <v>2744</v>
      </c>
    </row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12535</v>
      </c>
    </row>
    <row r="5" spans="2:17" ht="12.75" customHeight="1" x14ac:dyDescent="0.2"/>
    <row r="6" spans="2:17" ht="12.75" customHeight="1" thickBot="1" x14ac:dyDescent="0.25">
      <c r="B6" s="94" t="s">
        <v>2378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</row>
    <row r="7" spans="2:17" ht="12.75" customHeight="1" thickBot="1" x14ac:dyDescent="0.25">
      <c r="B7" s="75" t="s">
        <v>2379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</row>
    <row r="8" spans="2:17" ht="12.75" customHeight="1" x14ac:dyDescent="0.2">
      <c r="B8" s="60" t="s">
        <v>71</v>
      </c>
      <c r="C8" s="4" t="s">
        <v>72</v>
      </c>
      <c r="D8" s="4" t="s">
        <v>1841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263</v>
      </c>
      <c r="L8" s="4" t="s">
        <v>141</v>
      </c>
      <c r="M8" s="4" t="s">
        <v>142</v>
      </c>
      <c r="N8" s="4" t="s">
        <v>9</v>
      </c>
      <c r="O8" s="4" t="s">
        <v>144</v>
      </c>
      <c r="P8" s="4" t="s">
        <v>80</v>
      </c>
      <c r="Q8" s="63" t="s">
        <v>244</v>
      </c>
    </row>
    <row r="9" spans="2:17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146</v>
      </c>
      <c r="H9" s="6" t="s">
        <v>147</v>
      </c>
      <c r="I9" s="57" t="s">
        <v>2744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64" t="s">
        <v>12</v>
      </c>
    </row>
    <row r="10" spans="2:17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4" t="s">
        <v>154</v>
      </c>
    </row>
    <row r="11" spans="2:17" ht="12.75" customHeight="1" x14ac:dyDescent="0.2">
      <c r="B11" s="61" t="s">
        <v>2380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30">
        <v>1.6210037177979999</v>
      </c>
      <c r="I11" s="58" t="s">
        <v>2744</v>
      </c>
      <c r="J11" s="58" t="s">
        <v>2744</v>
      </c>
      <c r="K11" s="58" t="s">
        <v>2744</v>
      </c>
      <c r="L11" s="58" t="s">
        <v>2744</v>
      </c>
      <c r="M11" s="58" t="s">
        <v>2744</v>
      </c>
      <c r="N11" s="23">
        <v>18856.555380000002</v>
      </c>
      <c r="O11" s="58" t="s">
        <v>2744</v>
      </c>
      <c r="P11" s="20">
        <v>1</v>
      </c>
      <c r="Q11" s="65">
        <v>1.0191718320000001E-3</v>
      </c>
    </row>
    <row r="12" spans="2:17" ht="12.75" customHeight="1" x14ac:dyDescent="0.2">
      <c r="B12" s="61" t="s">
        <v>2381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58" t="s">
        <v>2744</v>
      </c>
      <c r="Q12" s="72" t="s">
        <v>2744</v>
      </c>
    </row>
    <row r="13" spans="2:17" ht="12.75" customHeight="1" x14ac:dyDescent="0.2">
      <c r="B13" s="61" t="s">
        <v>2382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20">
        <v>1</v>
      </c>
      <c r="Q13" s="65">
        <v>1.0191718320000001E-3</v>
      </c>
    </row>
    <row r="14" spans="2:17" ht="12.75" customHeight="1" x14ac:dyDescent="0.2">
      <c r="B14" s="61" t="s">
        <v>2383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30">
        <v>0</v>
      </c>
      <c r="I14" s="58" t="s">
        <v>2744</v>
      </c>
      <c r="J14" s="58" t="s">
        <v>2744</v>
      </c>
      <c r="K14" s="58" t="s">
        <v>2744</v>
      </c>
      <c r="L14" s="58" t="s">
        <v>2744</v>
      </c>
      <c r="M14" s="58" t="s">
        <v>2744</v>
      </c>
      <c r="N14" s="58" t="s">
        <v>2744</v>
      </c>
      <c r="O14" s="58" t="s">
        <v>2744</v>
      </c>
      <c r="P14" s="20">
        <v>1</v>
      </c>
      <c r="Q14" s="65">
        <v>1.0191718320000001E-3</v>
      </c>
    </row>
    <row r="15" spans="2:17" ht="12.75" customHeight="1" x14ac:dyDescent="0.2">
      <c r="B15" s="61" t="s">
        <v>2384</v>
      </c>
      <c r="C15" s="58" t="s">
        <v>2744</v>
      </c>
      <c r="D15" s="58" t="s">
        <v>2744</v>
      </c>
      <c r="E15" s="58" t="s">
        <v>2744</v>
      </c>
      <c r="F15" s="58" t="s">
        <v>2744</v>
      </c>
      <c r="G15" s="58" t="s">
        <v>2744</v>
      </c>
      <c r="H15" s="58" t="s">
        <v>2744</v>
      </c>
      <c r="I15" s="58" t="s">
        <v>2744</v>
      </c>
      <c r="J15" s="58" t="s">
        <v>2744</v>
      </c>
      <c r="K15" s="58" t="s">
        <v>2744</v>
      </c>
      <c r="L15" s="58" t="s">
        <v>2744</v>
      </c>
      <c r="M15" s="58" t="s">
        <v>2744</v>
      </c>
      <c r="N15" s="58" t="s">
        <v>2744</v>
      </c>
      <c r="O15" s="58" t="s">
        <v>2744</v>
      </c>
      <c r="P15" s="58" t="s">
        <v>2744</v>
      </c>
      <c r="Q15" s="72" t="s">
        <v>2744</v>
      </c>
    </row>
    <row r="16" spans="2:17" ht="12.75" customHeight="1" x14ac:dyDescent="0.2">
      <c r="B16" s="61" t="s">
        <v>2385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30">
        <v>0</v>
      </c>
      <c r="I16" s="58" t="s">
        <v>2744</v>
      </c>
      <c r="J16" s="58" t="s">
        <v>2744</v>
      </c>
      <c r="K16" s="58" t="s">
        <v>2744</v>
      </c>
      <c r="L16" s="58" t="s">
        <v>2744</v>
      </c>
      <c r="M16" s="58" t="s">
        <v>2744</v>
      </c>
      <c r="N16" s="58" t="s">
        <v>2744</v>
      </c>
      <c r="O16" s="58" t="s">
        <v>2744</v>
      </c>
      <c r="P16" s="20">
        <v>1</v>
      </c>
      <c r="Q16" s="65">
        <v>1.0191718320000001E-3</v>
      </c>
    </row>
    <row r="17" spans="2:17" ht="12.75" customHeight="1" x14ac:dyDescent="0.2">
      <c r="B17" s="61" t="s">
        <v>2386</v>
      </c>
      <c r="C17" s="58" t="s">
        <v>2744</v>
      </c>
      <c r="D17" s="58" t="s">
        <v>2744</v>
      </c>
      <c r="E17" s="58" t="s">
        <v>2744</v>
      </c>
      <c r="F17" s="58" t="s">
        <v>2744</v>
      </c>
      <c r="G17" s="58" t="s">
        <v>2744</v>
      </c>
      <c r="H17" s="58" t="s">
        <v>2744</v>
      </c>
      <c r="I17" s="58" t="s">
        <v>2744</v>
      </c>
      <c r="J17" s="58" t="s">
        <v>2744</v>
      </c>
      <c r="K17" s="58" t="s">
        <v>2744</v>
      </c>
      <c r="L17" s="58" t="s">
        <v>2744</v>
      </c>
      <c r="M17" s="58" t="s">
        <v>2744</v>
      </c>
      <c r="N17" s="58" t="s">
        <v>2744</v>
      </c>
      <c r="O17" s="58" t="s">
        <v>2744</v>
      </c>
      <c r="P17" s="58" t="s">
        <v>2744</v>
      </c>
      <c r="Q17" s="72" t="s">
        <v>2744</v>
      </c>
    </row>
    <row r="18" spans="2:17" ht="12.75" customHeight="1" x14ac:dyDescent="0.2">
      <c r="B18" s="61" t="s">
        <v>2387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58" t="s">
        <v>2744</v>
      </c>
      <c r="M18" s="58" t="s">
        <v>2744</v>
      </c>
      <c r="N18" s="58" t="s">
        <v>2744</v>
      </c>
      <c r="O18" s="58" t="s">
        <v>2744</v>
      </c>
      <c r="P18" s="58" t="s">
        <v>2744</v>
      </c>
      <c r="Q18" s="72" t="s">
        <v>2744</v>
      </c>
    </row>
    <row r="19" spans="2:17" ht="12.75" customHeight="1" x14ac:dyDescent="0.2">
      <c r="B19" s="61" t="s">
        <v>2388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58" t="s">
        <v>2744</v>
      </c>
      <c r="M19" s="58" t="s">
        <v>2744</v>
      </c>
      <c r="N19" s="58" t="s">
        <v>2744</v>
      </c>
      <c r="O19" s="58" t="s">
        <v>2744</v>
      </c>
      <c r="P19" s="58" t="s">
        <v>2744</v>
      </c>
      <c r="Q19" s="72" t="s">
        <v>2744</v>
      </c>
    </row>
    <row r="20" spans="2:17" ht="12.75" customHeight="1" x14ac:dyDescent="0.2">
      <c r="B20" s="61" t="s">
        <v>2389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58" t="s">
        <v>2744</v>
      </c>
      <c r="M20" s="58" t="s">
        <v>2744</v>
      </c>
      <c r="N20" s="58" t="s">
        <v>2744</v>
      </c>
      <c r="O20" s="58" t="s">
        <v>2744</v>
      </c>
      <c r="P20" s="58" t="s">
        <v>2744</v>
      </c>
      <c r="Q20" s="72" t="s">
        <v>2744</v>
      </c>
    </row>
    <row r="21" spans="2:17" ht="12.75" customHeight="1" x14ac:dyDescent="0.2">
      <c r="B21" s="61" t="s">
        <v>2390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58" t="s">
        <v>2744</v>
      </c>
      <c r="L21" s="58" t="s">
        <v>2744</v>
      </c>
      <c r="M21" s="58" t="s">
        <v>2744</v>
      </c>
      <c r="N21" s="58" t="s">
        <v>2744</v>
      </c>
      <c r="O21" s="58" t="s">
        <v>2744</v>
      </c>
      <c r="P21" s="58" t="s">
        <v>2744</v>
      </c>
      <c r="Q21" s="72" t="s">
        <v>2744</v>
      </c>
    </row>
    <row r="22" spans="2:17" ht="12.75" customHeight="1" x14ac:dyDescent="0.2">
      <c r="B22" s="61" t="s">
        <v>2391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58" t="s">
        <v>2744</v>
      </c>
      <c r="H22" s="30">
        <v>1.6210037177979999</v>
      </c>
      <c r="I22" s="58" t="s">
        <v>2744</v>
      </c>
      <c r="J22" s="58" t="s">
        <v>2744</v>
      </c>
      <c r="K22" s="58" t="s">
        <v>2744</v>
      </c>
      <c r="L22" s="58" t="s">
        <v>2744</v>
      </c>
      <c r="M22" s="58" t="s">
        <v>2744</v>
      </c>
      <c r="N22" s="23">
        <v>18856.555380000002</v>
      </c>
      <c r="O22" s="58" t="s">
        <v>2744</v>
      </c>
      <c r="P22" s="20">
        <v>1</v>
      </c>
      <c r="Q22" s="65">
        <v>1.0191718320000001E-3</v>
      </c>
    </row>
    <row r="23" spans="2:17" ht="12.75" customHeight="1" x14ac:dyDescent="0.2">
      <c r="B23" s="61" t="s">
        <v>2392</v>
      </c>
      <c r="C23" s="58" t="s">
        <v>2744</v>
      </c>
      <c r="D23" s="58" t="s">
        <v>2744</v>
      </c>
      <c r="E23" s="58" t="s">
        <v>2744</v>
      </c>
      <c r="F23" s="58" t="s">
        <v>2744</v>
      </c>
      <c r="G23" s="58" t="s">
        <v>2744</v>
      </c>
      <c r="H23" s="30">
        <v>1.6210037177979999</v>
      </c>
      <c r="I23" s="58" t="s">
        <v>2744</v>
      </c>
      <c r="J23" s="58" t="s">
        <v>2744</v>
      </c>
      <c r="K23" s="58" t="s">
        <v>2744</v>
      </c>
      <c r="L23" s="58" t="s">
        <v>2744</v>
      </c>
      <c r="M23" s="58" t="s">
        <v>2744</v>
      </c>
      <c r="N23" s="23">
        <v>18856.555380000002</v>
      </c>
      <c r="O23" s="58" t="s">
        <v>2744</v>
      </c>
      <c r="P23" s="20">
        <v>1</v>
      </c>
      <c r="Q23" s="65">
        <v>1.0191718320000001E-3</v>
      </c>
    </row>
    <row r="24" spans="2:17" ht="12.75" customHeight="1" x14ac:dyDescent="0.2">
      <c r="B24" s="61" t="s">
        <v>2393</v>
      </c>
      <c r="C24" s="58" t="s">
        <v>2744</v>
      </c>
      <c r="D24" s="58" t="s">
        <v>2744</v>
      </c>
      <c r="E24" s="58" t="s">
        <v>2744</v>
      </c>
      <c r="F24" s="58" t="s">
        <v>2744</v>
      </c>
      <c r="G24" s="58" t="s">
        <v>2744</v>
      </c>
      <c r="H24" s="30">
        <v>0</v>
      </c>
      <c r="I24" s="58" t="s">
        <v>2744</v>
      </c>
      <c r="J24" s="58" t="s">
        <v>2744</v>
      </c>
      <c r="K24" s="58" t="s">
        <v>2744</v>
      </c>
      <c r="L24" s="58" t="s">
        <v>2744</v>
      </c>
      <c r="M24" s="58" t="s">
        <v>2744</v>
      </c>
      <c r="N24" s="23">
        <v>18856.555380000002</v>
      </c>
      <c r="O24" s="58" t="s">
        <v>2744</v>
      </c>
      <c r="P24" s="20">
        <v>1</v>
      </c>
      <c r="Q24" s="65">
        <v>1.0191718320000001E-3</v>
      </c>
    </row>
    <row r="25" spans="2:17" ht="12.75" customHeight="1" x14ac:dyDescent="0.2">
      <c r="B25" s="62" t="s">
        <v>2394</v>
      </c>
      <c r="C25" s="14" t="s">
        <v>2395</v>
      </c>
      <c r="D25" s="27">
        <v>70136</v>
      </c>
      <c r="E25" s="14" t="s">
        <v>255</v>
      </c>
      <c r="F25" s="14" t="s">
        <v>256</v>
      </c>
      <c r="G25" s="28">
        <v>44973</v>
      </c>
      <c r="H25" s="25">
        <v>1.71</v>
      </c>
      <c r="I25" s="14" t="s">
        <v>50</v>
      </c>
      <c r="J25" s="13">
        <v>0</v>
      </c>
      <c r="K25" s="13">
        <v>3.2500000000000001E-2</v>
      </c>
      <c r="L25" s="24">
        <v>5100000</v>
      </c>
      <c r="M25" s="24">
        <v>101.94</v>
      </c>
      <c r="N25" s="24">
        <v>18856.555380000002</v>
      </c>
      <c r="O25" s="13">
        <v>0.42499999999999999</v>
      </c>
      <c r="P25" s="13">
        <v>1</v>
      </c>
      <c r="Q25" s="66">
        <v>1.0191718320000001E-3</v>
      </c>
    </row>
    <row r="26" spans="2:17" ht="12.75" customHeight="1" x14ac:dyDescent="0.2">
      <c r="B26" s="61" t="s">
        <v>2396</v>
      </c>
      <c r="C26" s="58" t="s">
        <v>2744</v>
      </c>
      <c r="D26" s="58" t="s">
        <v>2744</v>
      </c>
      <c r="E26" s="58" t="s">
        <v>2744</v>
      </c>
      <c r="F26" s="58" t="s">
        <v>2744</v>
      </c>
      <c r="G26" s="58" t="s">
        <v>2744</v>
      </c>
      <c r="H26" s="58" t="s">
        <v>2744</v>
      </c>
      <c r="I26" s="58" t="s">
        <v>2744</v>
      </c>
      <c r="J26" s="58" t="s">
        <v>2744</v>
      </c>
      <c r="K26" s="58" t="s">
        <v>2744</v>
      </c>
      <c r="L26" s="58" t="s">
        <v>2744</v>
      </c>
      <c r="M26" s="58" t="s">
        <v>2744</v>
      </c>
      <c r="N26" s="58" t="s">
        <v>2744</v>
      </c>
      <c r="O26" s="58" t="s">
        <v>2744</v>
      </c>
      <c r="P26" s="58" t="s">
        <v>2744</v>
      </c>
      <c r="Q26" s="72" t="s">
        <v>2744</v>
      </c>
    </row>
    <row r="27" spans="2:17" ht="12.75" customHeight="1" x14ac:dyDescent="0.2">
      <c r="B27" s="61" t="s">
        <v>2397</v>
      </c>
      <c r="C27" s="58" t="s">
        <v>2744</v>
      </c>
      <c r="D27" s="58" t="s">
        <v>2744</v>
      </c>
      <c r="E27" s="58" t="s">
        <v>2744</v>
      </c>
      <c r="F27" s="58" t="s">
        <v>2744</v>
      </c>
      <c r="G27" s="58" t="s">
        <v>2744</v>
      </c>
      <c r="H27" s="30">
        <v>0</v>
      </c>
      <c r="I27" s="58" t="s">
        <v>2744</v>
      </c>
      <c r="J27" s="58" t="s">
        <v>2744</v>
      </c>
      <c r="K27" s="58" t="s">
        <v>2744</v>
      </c>
      <c r="L27" s="58" t="s">
        <v>2744</v>
      </c>
      <c r="M27" s="58" t="s">
        <v>2744</v>
      </c>
      <c r="N27" s="58" t="s">
        <v>2744</v>
      </c>
      <c r="O27" s="58" t="s">
        <v>2744</v>
      </c>
      <c r="P27" s="20">
        <v>1</v>
      </c>
      <c r="Q27" s="65">
        <v>1.0191718320000001E-3</v>
      </c>
    </row>
    <row r="28" spans="2:17" ht="12.75" customHeight="1" x14ac:dyDescent="0.2">
      <c r="B28" s="61" t="s">
        <v>2398</v>
      </c>
      <c r="C28" s="58" t="s">
        <v>2744</v>
      </c>
      <c r="D28" s="58" t="s">
        <v>2744</v>
      </c>
      <c r="E28" s="58" t="s">
        <v>2744</v>
      </c>
      <c r="F28" s="58" t="s">
        <v>2744</v>
      </c>
      <c r="G28" s="58" t="s">
        <v>2744</v>
      </c>
      <c r="H28" s="58" t="s">
        <v>2744</v>
      </c>
      <c r="I28" s="58" t="s">
        <v>2744</v>
      </c>
      <c r="J28" s="58" t="s">
        <v>2744</v>
      </c>
      <c r="K28" s="58" t="s">
        <v>2744</v>
      </c>
      <c r="L28" s="58" t="s">
        <v>2744</v>
      </c>
      <c r="M28" s="58" t="s">
        <v>2744</v>
      </c>
      <c r="N28" s="58" t="s">
        <v>2744</v>
      </c>
      <c r="O28" s="58" t="s">
        <v>2744</v>
      </c>
      <c r="P28" s="58" t="s">
        <v>2744</v>
      </c>
      <c r="Q28" s="72" t="s">
        <v>2744</v>
      </c>
    </row>
    <row r="29" spans="2:17" ht="12.75" customHeight="1" x14ac:dyDescent="0.2">
      <c r="B29" s="61" t="s">
        <v>2399</v>
      </c>
      <c r="C29" s="58" t="s">
        <v>2744</v>
      </c>
      <c r="D29" s="58" t="s">
        <v>2744</v>
      </c>
      <c r="E29" s="58" t="s">
        <v>2744</v>
      </c>
      <c r="F29" s="58" t="s">
        <v>2744</v>
      </c>
      <c r="G29" s="58" t="s">
        <v>2744</v>
      </c>
      <c r="H29" s="58" t="s">
        <v>2744</v>
      </c>
      <c r="I29" s="58" t="s">
        <v>2744</v>
      </c>
      <c r="J29" s="58" t="s">
        <v>2744</v>
      </c>
      <c r="K29" s="58" t="s">
        <v>2744</v>
      </c>
      <c r="L29" s="58" t="s">
        <v>2744</v>
      </c>
      <c r="M29" s="58" t="s">
        <v>2744</v>
      </c>
      <c r="N29" s="58" t="s">
        <v>2744</v>
      </c>
      <c r="O29" s="58" t="s">
        <v>2744</v>
      </c>
      <c r="P29" s="58" t="s">
        <v>2744</v>
      </c>
      <c r="Q29" s="72" t="s">
        <v>2744</v>
      </c>
    </row>
    <row r="30" spans="2:17" ht="12.75" customHeight="1" x14ac:dyDescent="0.2">
      <c r="B30" s="61" t="s">
        <v>2400</v>
      </c>
      <c r="C30" s="58" t="s">
        <v>2744</v>
      </c>
      <c r="D30" s="58" t="s">
        <v>2744</v>
      </c>
      <c r="E30" s="58" t="s">
        <v>2744</v>
      </c>
      <c r="F30" s="58" t="s">
        <v>2744</v>
      </c>
      <c r="G30" s="58" t="s">
        <v>2744</v>
      </c>
      <c r="H30" s="58" t="s">
        <v>2744</v>
      </c>
      <c r="I30" s="58" t="s">
        <v>2744</v>
      </c>
      <c r="J30" s="58" t="s">
        <v>2744</v>
      </c>
      <c r="K30" s="58" t="s">
        <v>2744</v>
      </c>
      <c r="L30" s="58" t="s">
        <v>2744</v>
      </c>
      <c r="M30" s="58" t="s">
        <v>2744</v>
      </c>
      <c r="N30" s="58" t="s">
        <v>2744</v>
      </c>
      <c r="O30" s="58" t="s">
        <v>2744</v>
      </c>
      <c r="P30" s="58" t="s">
        <v>2744</v>
      </c>
      <c r="Q30" s="72" t="s">
        <v>2744</v>
      </c>
    </row>
    <row r="31" spans="2:17" ht="12.75" customHeight="1" thickBot="1" x14ac:dyDescent="0.25">
      <c r="B31" s="61" t="s">
        <v>2401</v>
      </c>
      <c r="C31" s="58" t="s">
        <v>2744</v>
      </c>
      <c r="D31" s="58" t="s">
        <v>2744</v>
      </c>
      <c r="E31" s="58" t="s">
        <v>2744</v>
      </c>
      <c r="F31" s="58" t="s">
        <v>2744</v>
      </c>
      <c r="G31" s="58" t="s">
        <v>2744</v>
      </c>
      <c r="H31" s="58" t="s">
        <v>2744</v>
      </c>
      <c r="I31" s="58" t="s">
        <v>2744</v>
      </c>
      <c r="J31" s="58" t="s">
        <v>2744</v>
      </c>
      <c r="K31" s="58" t="s">
        <v>2744</v>
      </c>
      <c r="L31" s="58" t="s">
        <v>2744</v>
      </c>
      <c r="M31" s="58" t="s">
        <v>2744</v>
      </c>
      <c r="N31" s="58" t="s">
        <v>2744</v>
      </c>
      <c r="O31" s="58" t="s">
        <v>2744</v>
      </c>
      <c r="P31" s="58" t="s">
        <v>2744</v>
      </c>
      <c r="Q31" s="72" t="s">
        <v>2744</v>
      </c>
    </row>
    <row r="32" spans="2:17" ht="12.75" customHeight="1" x14ac:dyDescent="0.2">
      <c r="B32" s="68" t="s">
        <v>2402</v>
      </c>
      <c r="C32" s="73" t="s">
        <v>2744</v>
      </c>
      <c r="D32" s="73" t="s">
        <v>2744</v>
      </c>
      <c r="E32" s="73" t="s">
        <v>2744</v>
      </c>
      <c r="F32" s="73" t="s">
        <v>2744</v>
      </c>
      <c r="G32" s="73" t="s">
        <v>2744</v>
      </c>
      <c r="H32" s="73" t="s">
        <v>2744</v>
      </c>
      <c r="I32" s="73" t="s">
        <v>2744</v>
      </c>
      <c r="J32" s="73" t="s">
        <v>2744</v>
      </c>
      <c r="K32" s="73" t="s">
        <v>2744</v>
      </c>
      <c r="L32" s="73" t="s">
        <v>2744</v>
      </c>
      <c r="M32" s="73" t="s">
        <v>2744</v>
      </c>
      <c r="N32" s="73" t="s">
        <v>2744</v>
      </c>
      <c r="O32" s="73" t="s">
        <v>2744</v>
      </c>
      <c r="P32" s="73" t="s">
        <v>2744</v>
      </c>
      <c r="Q32" s="74" t="s">
        <v>2744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6.28515625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3.85546875" bestFit="1" customWidth="1"/>
    <col min="15" max="15" width="12" customWidth="1"/>
    <col min="16" max="16" width="13.140625" bestFit="1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12535</v>
      </c>
    </row>
    <row r="5" spans="2:18" ht="12.75" customHeight="1" x14ac:dyDescent="0.2"/>
    <row r="6" spans="2:18" ht="12.75" customHeight="1" thickBot="1" x14ac:dyDescent="0.25">
      <c r="B6" s="67" t="s">
        <v>2403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</row>
    <row r="7" spans="2:18" ht="12.75" customHeight="1" thickBot="1" x14ac:dyDescent="0.25">
      <c r="B7" s="95" t="s">
        <v>2404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</row>
    <row r="8" spans="2:18" ht="12.75" customHeight="1" thickBot="1" x14ac:dyDescent="0.25">
      <c r="B8" s="60" t="s">
        <v>71</v>
      </c>
      <c r="C8" s="4" t="s">
        <v>2405</v>
      </c>
      <c r="D8" s="4" t="s">
        <v>72</v>
      </c>
      <c r="E8" s="4" t="s">
        <v>73</v>
      </c>
      <c r="F8" s="4" t="s">
        <v>74</v>
      </c>
      <c r="G8" s="4" t="s">
        <v>139</v>
      </c>
      <c r="H8" s="4" t="s">
        <v>75</v>
      </c>
      <c r="I8" s="4" t="s">
        <v>140</v>
      </c>
      <c r="J8" s="4" t="s">
        <v>2406</v>
      </c>
      <c r="K8" s="4" t="s">
        <v>76</v>
      </c>
      <c r="L8" s="4" t="s">
        <v>2407</v>
      </c>
      <c r="M8" s="4" t="s">
        <v>263</v>
      </c>
      <c r="N8" s="4" t="s">
        <v>141</v>
      </c>
      <c r="O8" s="4" t="s">
        <v>142</v>
      </c>
      <c r="P8" s="4" t="s">
        <v>9</v>
      </c>
      <c r="Q8" s="4" t="s">
        <v>80</v>
      </c>
      <c r="R8" s="63" t="s">
        <v>244</v>
      </c>
    </row>
    <row r="9" spans="2:18" ht="12.75" customHeight="1" thickBot="1" x14ac:dyDescent="0.25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146</v>
      </c>
      <c r="H9" s="57" t="s">
        <v>2744</v>
      </c>
      <c r="I9" s="6" t="s">
        <v>147</v>
      </c>
      <c r="J9" s="57" t="s">
        <v>2744</v>
      </c>
      <c r="K9" s="57" t="s">
        <v>2744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4" t="s">
        <v>12</v>
      </c>
    </row>
    <row r="10" spans="2:18" ht="12.75" customHeight="1" thickBot="1" x14ac:dyDescent="0.25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4" t="s">
        <v>155</v>
      </c>
    </row>
    <row r="11" spans="2:18" ht="12.75" customHeight="1" thickBot="1" x14ac:dyDescent="0.25">
      <c r="B11" s="61" t="s">
        <v>2408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23">
        <v>1.179639583298</v>
      </c>
      <c r="J11" s="58" t="s">
        <v>2744</v>
      </c>
      <c r="K11" s="58" t="s">
        <v>2744</v>
      </c>
      <c r="L11" s="58" t="s">
        <v>2744</v>
      </c>
      <c r="M11" s="58" t="s">
        <v>2744</v>
      </c>
      <c r="N11" s="58" t="s">
        <v>2744</v>
      </c>
      <c r="O11" s="58" t="s">
        <v>2744</v>
      </c>
      <c r="P11" s="23">
        <v>1629449.01569</v>
      </c>
      <c r="Q11" s="20">
        <v>1</v>
      </c>
      <c r="R11" s="65">
        <v>8.8069560169E-2</v>
      </c>
    </row>
    <row r="12" spans="2:18" ht="12.75" customHeight="1" thickBot="1" x14ac:dyDescent="0.25">
      <c r="B12" s="61" t="s">
        <v>2409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23">
        <v>0.95496161157500004</v>
      </c>
      <c r="J12" s="58" t="s">
        <v>2744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23">
        <v>1344463.2399899999</v>
      </c>
      <c r="Q12" s="20">
        <v>0.82510298085</v>
      </c>
      <c r="R12" s="65">
        <v>7.2666456618000003E-2</v>
      </c>
    </row>
    <row r="13" spans="2:18" ht="12.75" customHeight="1" thickBot="1" x14ac:dyDescent="0.25">
      <c r="B13" s="61" t="s">
        <v>2410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29" t="s">
        <v>23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23">
        <v>905933.20669999998</v>
      </c>
      <c r="Q13" s="20">
        <v>0.55597517809800001</v>
      </c>
      <c r="R13" s="65">
        <v>4.8964489399999998E-2</v>
      </c>
    </row>
    <row r="14" spans="2:18" ht="12.75" customHeight="1" thickBot="1" x14ac:dyDescent="0.25">
      <c r="B14" s="82" t="s">
        <v>2623</v>
      </c>
      <c r="C14" s="14" t="s">
        <v>2411</v>
      </c>
      <c r="D14" s="22">
        <v>53089322</v>
      </c>
      <c r="E14" s="97" t="s">
        <v>2744</v>
      </c>
      <c r="F14" s="14" t="s">
        <v>255</v>
      </c>
      <c r="G14" s="28">
        <v>44383</v>
      </c>
      <c r="H14" s="14" t="s">
        <v>256</v>
      </c>
      <c r="I14" s="14">
        <v>2.82</v>
      </c>
      <c r="J14" s="14" t="s">
        <v>1111</v>
      </c>
      <c r="K14" s="14" t="s">
        <v>49</v>
      </c>
      <c r="L14" s="13">
        <v>5.9799999999999999E-2</v>
      </c>
      <c r="M14" s="42">
        <v>5.6099999999999997E-2</v>
      </c>
      <c r="N14" s="24">
        <v>888568931.73000002</v>
      </c>
      <c r="O14" s="24">
        <v>101.94339719895216</v>
      </c>
      <c r="P14" s="24">
        <v>905837.35545999999</v>
      </c>
      <c r="Q14" s="13">
        <f>+P14/P11</f>
        <v>0.55591635377214776</v>
      </c>
      <c r="R14" s="66">
        <v>4.8964489399999998E-2</v>
      </c>
    </row>
    <row r="15" spans="2:18" ht="12.75" customHeight="1" thickBot="1" x14ac:dyDescent="0.25">
      <c r="B15" s="62" t="s">
        <v>2412</v>
      </c>
      <c r="C15" s="14" t="s">
        <v>2411</v>
      </c>
      <c r="D15" s="22">
        <v>11019669</v>
      </c>
      <c r="E15" s="97" t="s">
        <v>2744</v>
      </c>
      <c r="F15" s="14" t="s">
        <v>255</v>
      </c>
      <c r="G15" s="28">
        <v>44679</v>
      </c>
      <c r="H15" s="14" t="s">
        <v>256</v>
      </c>
      <c r="I15" s="14" t="s">
        <v>23</v>
      </c>
      <c r="J15" s="14" t="s">
        <v>1111</v>
      </c>
      <c r="K15" s="14" t="s">
        <v>49</v>
      </c>
      <c r="L15" s="13">
        <v>0</v>
      </c>
      <c r="M15" s="14" t="s">
        <v>24</v>
      </c>
      <c r="N15" s="24">
        <v>95318.41</v>
      </c>
      <c r="O15" s="24">
        <v>100.559</v>
      </c>
      <c r="P15" s="24">
        <v>95.851240000000004</v>
      </c>
      <c r="Q15" s="13">
        <v>5.88243259390422E-5</v>
      </c>
      <c r="R15" s="66">
        <v>5.1806325127477397E-6</v>
      </c>
    </row>
    <row r="16" spans="2:18" ht="12.75" customHeight="1" thickBot="1" x14ac:dyDescent="0.25">
      <c r="B16" s="61" t="s">
        <v>2413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58" t="s">
        <v>2744</v>
      </c>
      <c r="I16" s="23">
        <v>3.4674310959830001</v>
      </c>
      <c r="J16" s="58" t="s">
        <v>2744</v>
      </c>
      <c r="K16" s="58" t="s">
        <v>2744</v>
      </c>
      <c r="L16" s="58" t="s">
        <v>2744</v>
      </c>
      <c r="M16" s="58" t="s">
        <v>2744</v>
      </c>
      <c r="N16" s="58" t="s">
        <v>2744</v>
      </c>
      <c r="O16" s="58" t="s">
        <v>2744</v>
      </c>
      <c r="P16" s="23">
        <v>146445.8743</v>
      </c>
      <c r="Q16" s="20">
        <v>8.9874474677999999E-2</v>
      </c>
      <c r="R16" s="65">
        <v>7.9152054549999993E-3</v>
      </c>
    </row>
    <row r="17" spans="2:18" ht="12.75" customHeight="1" thickBot="1" x14ac:dyDescent="0.25">
      <c r="B17" s="62" t="s">
        <v>2688</v>
      </c>
      <c r="C17" s="14" t="s">
        <v>2411</v>
      </c>
      <c r="D17" s="22">
        <v>11020113</v>
      </c>
      <c r="E17" s="97" t="s">
        <v>2744</v>
      </c>
      <c r="F17" s="14" t="s">
        <v>255</v>
      </c>
      <c r="G17" s="28">
        <v>44977</v>
      </c>
      <c r="H17" s="14" t="s">
        <v>256</v>
      </c>
      <c r="I17" s="25">
        <v>1.45</v>
      </c>
      <c r="J17" s="14" t="s">
        <v>2255</v>
      </c>
      <c r="K17" s="14" t="s">
        <v>49</v>
      </c>
      <c r="L17" s="13">
        <v>6.5199999999999994E-2</v>
      </c>
      <c r="M17" s="13">
        <v>6.4500000000000002E-2</v>
      </c>
      <c r="N17" s="24">
        <v>18231405.390000001</v>
      </c>
      <c r="O17" s="24">
        <v>100.74</v>
      </c>
      <c r="P17" s="24">
        <v>18366.317790000001</v>
      </c>
      <c r="Q17" s="13">
        <v>1.1271489694999999E-2</v>
      </c>
      <c r="R17" s="66">
        <v>9.9267513900000003E-4</v>
      </c>
    </row>
    <row r="18" spans="2:18" ht="12.75" customHeight="1" thickBot="1" x14ac:dyDescent="0.25">
      <c r="B18" s="62" t="s">
        <v>2709</v>
      </c>
      <c r="C18" s="14" t="s">
        <v>2411</v>
      </c>
      <c r="D18" s="22">
        <v>11020402</v>
      </c>
      <c r="E18" s="97" t="s">
        <v>2744</v>
      </c>
      <c r="F18" s="14" t="s">
        <v>255</v>
      </c>
      <c r="G18" s="28">
        <v>45102</v>
      </c>
      <c r="H18" s="14" t="s">
        <v>256</v>
      </c>
      <c r="I18" s="25">
        <v>1.45</v>
      </c>
      <c r="J18" s="14" t="s">
        <v>2255</v>
      </c>
      <c r="K18" s="14" t="s">
        <v>49</v>
      </c>
      <c r="L18" s="13">
        <v>6.5199999999999994E-2</v>
      </c>
      <c r="M18" s="13">
        <v>6.2399999999999997E-2</v>
      </c>
      <c r="N18" s="24">
        <v>4625163.9400000004</v>
      </c>
      <c r="O18" s="24">
        <v>101.03</v>
      </c>
      <c r="P18" s="24">
        <v>4672.8031300000002</v>
      </c>
      <c r="Q18" s="13">
        <v>2.8677197529999999E-3</v>
      </c>
      <c r="R18" s="66">
        <v>2.5255881699999999E-4</v>
      </c>
    </row>
    <row r="19" spans="2:18" ht="12.75" customHeight="1" thickBot="1" x14ac:dyDescent="0.25">
      <c r="B19" s="62" t="s">
        <v>2731</v>
      </c>
      <c r="C19" s="14" t="s">
        <v>2411</v>
      </c>
      <c r="D19" s="22">
        <v>11020429</v>
      </c>
      <c r="E19" s="97" t="s">
        <v>2744</v>
      </c>
      <c r="F19" s="14" t="s">
        <v>255</v>
      </c>
      <c r="G19" s="28">
        <v>45257</v>
      </c>
      <c r="H19" s="14" t="s">
        <v>256</v>
      </c>
      <c r="I19" s="25">
        <v>1.42</v>
      </c>
      <c r="J19" s="14" t="s">
        <v>2255</v>
      </c>
      <c r="K19" s="14" t="s">
        <v>49</v>
      </c>
      <c r="L19" s="13">
        <v>6.5199999999999994E-2</v>
      </c>
      <c r="M19" s="13">
        <v>9.0800000000000006E-2</v>
      </c>
      <c r="N19" s="24">
        <v>3911151.79</v>
      </c>
      <c r="O19" s="24">
        <v>100</v>
      </c>
      <c r="P19" s="24">
        <v>3911.1517899999999</v>
      </c>
      <c r="Q19" s="13">
        <v>2.4002909890000002E-3</v>
      </c>
      <c r="R19" s="66">
        <v>2.1139257099999999E-4</v>
      </c>
    </row>
    <row r="20" spans="2:18" ht="12.75" customHeight="1" thickBot="1" x14ac:dyDescent="0.25">
      <c r="B20" s="62" t="s">
        <v>2678</v>
      </c>
      <c r="C20" s="14" t="s">
        <v>2411</v>
      </c>
      <c r="D20" s="22">
        <v>11019931</v>
      </c>
      <c r="E20" s="97" t="s">
        <v>2744</v>
      </c>
      <c r="F20" s="14" t="s">
        <v>255</v>
      </c>
      <c r="G20" s="28">
        <v>44896</v>
      </c>
      <c r="H20" s="14" t="s">
        <v>256</v>
      </c>
      <c r="I20" s="25">
        <v>3.92</v>
      </c>
      <c r="J20" s="14" t="s">
        <v>2255</v>
      </c>
      <c r="K20" s="14" t="s">
        <v>49</v>
      </c>
      <c r="L20" s="13">
        <v>3.7999999999999999E-2</v>
      </c>
      <c r="M20" s="13">
        <v>0.1055</v>
      </c>
      <c r="N20" s="24">
        <v>4561643.84</v>
      </c>
      <c r="O20" s="24">
        <v>96.89</v>
      </c>
      <c r="P20" s="24">
        <v>4419.7767199999998</v>
      </c>
      <c r="Q20" s="13">
        <v>2.7124363369999999E-3</v>
      </c>
      <c r="R20" s="66">
        <v>2.3888307500000001E-4</v>
      </c>
    </row>
    <row r="21" spans="2:18" ht="12.75" customHeight="1" thickBot="1" x14ac:dyDescent="0.25">
      <c r="B21" s="62" t="s">
        <v>2624</v>
      </c>
      <c r="C21" s="14" t="s">
        <v>2411</v>
      </c>
      <c r="D21" s="22">
        <v>11019227</v>
      </c>
      <c r="E21" s="97" t="s">
        <v>2744</v>
      </c>
      <c r="F21" s="14" t="s">
        <v>255</v>
      </c>
      <c r="G21" s="28">
        <v>44434</v>
      </c>
      <c r="H21" s="14" t="s">
        <v>256</v>
      </c>
      <c r="I21" s="25">
        <v>5.42</v>
      </c>
      <c r="J21" s="14" t="s">
        <v>2255</v>
      </c>
      <c r="K21" s="14" t="s">
        <v>49</v>
      </c>
      <c r="L21" s="13">
        <v>3.7999999999999999E-2</v>
      </c>
      <c r="M21" s="13">
        <v>7.7600000000000002E-2</v>
      </c>
      <c r="N21" s="24">
        <v>47690344.109999999</v>
      </c>
      <c r="O21" s="24">
        <v>89.09</v>
      </c>
      <c r="P21" s="24">
        <v>42487.327570000001</v>
      </c>
      <c r="Q21" s="13">
        <v>2.6074659077999999E-2</v>
      </c>
      <c r="R21" s="66">
        <v>2.2963837559999999E-3</v>
      </c>
    </row>
    <row r="22" spans="2:18" ht="12.75" customHeight="1" thickBot="1" x14ac:dyDescent="0.25">
      <c r="B22" s="62" t="s">
        <v>2625</v>
      </c>
      <c r="C22" s="14" t="s">
        <v>2411</v>
      </c>
      <c r="D22" s="22">
        <v>11019271</v>
      </c>
      <c r="E22" s="97" t="s">
        <v>2744</v>
      </c>
      <c r="F22" s="14" t="s">
        <v>255</v>
      </c>
      <c r="G22" s="28">
        <v>44483</v>
      </c>
      <c r="H22" s="14" t="s">
        <v>256</v>
      </c>
      <c r="I22" s="25">
        <v>5.42</v>
      </c>
      <c r="J22" s="14" t="s">
        <v>2255</v>
      </c>
      <c r="K22" s="14" t="s">
        <v>49</v>
      </c>
      <c r="L22" s="13">
        <v>3.7999999999999999E-2</v>
      </c>
      <c r="M22" s="13">
        <v>7.6799999999999993E-2</v>
      </c>
      <c r="N22" s="24">
        <v>1708092.94</v>
      </c>
      <c r="O22" s="24">
        <v>89.43</v>
      </c>
      <c r="P22" s="24">
        <v>1527.5475200000001</v>
      </c>
      <c r="Q22" s="13">
        <v>9.3746260499999999E-4</v>
      </c>
      <c r="R22" s="66">
        <v>8.2561919354190796E-5</v>
      </c>
    </row>
    <row r="23" spans="2:18" ht="12.75" customHeight="1" thickBot="1" x14ac:dyDescent="0.25">
      <c r="B23" s="62" t="s">
        <v>2626</v>
      </c>
      <c r="C23" s="14" t="s">
        <v>2411</v>
      </c>
      <c r="D23" s="22">
        <v>11019269</v>
      </c>
      <c r="E23" s="97" t="s">
        <v>2744</v>
      </c>
      <c r="F23" s="14" t="s">
        <v>255</v>
      </c>
      <c r="G23" s="28">
        <v>44482</v>
      </c>
      <c r="H23" s="14" t="s">
        <v>256</v>
      </c>
      <c r="I23" s="25">
        <v>5.42</v>
      </c>
      <c r="J23" s="14" t="s">
        <v>2255</v>
      </c>
      <c r="K23" s="14" t="s">
        <v>49</v>
      </c>
      <c r="L23" s="13">
        <v>3.7999999999999999E-2</v>
      </c>
      <c r="M23" s="13">
        <v>8.9899999999999994E-2</v>
      </c>
      <c r="N23" s="24">
        <v>6569588.2199999997</v>
      </c>
      <c r="O23" s="24">
        <v>83.39</v>
      </c>
      <c r="P23" s="24">
        <v>5478.3796199999997</v>
      </c>
      <c r="Q23" s="13">
        <v>3.3621055750000001E-3</v>
      </c>
      <c r="R23" s="66">
        <v>2.9609915899999999E-4</v>
      </c>
    </row>
    <row r="24" spans="2:18" ht="12.75" customHeight="1" thickBot="1" x14ac:dyDescent="0.25">
      <c r="B24" s="62" t="s">
        <v>2630</v>
      </c>
      <c r="C24" s="14" t="s">
        <v>2411</v>
      </c>
      <c r="D24" s="22">
        <v>11019576</v>
      </c>
      <c r="E24" s="97" t="s">
        <v>2744</v>
      </c>
      <c r="F24" s="14" t="s">
        <v>255</v>
      </c>
      <c r="G24" s="28">
        <v>44616</v>
      </c>
      <c r="H24" s="14" t="s">
        <v>256</v>
      </c>
      <c r="I24" s="25">
        <v>5.42</v>
      </c>
      <c r="J24" s="14" t="s">
        <v>2255</v>
      </c>
      <c r="K24" s="14" t="s">
        <v>49</v>
      </c>
      <c r="L24" s="13">
        <v>3.7999999999999999E-2</v>
      </c>
      <c r="M24" s="13">
        <v>6.4899999999999999E-2</v>
      </c>
      <c r="N24" s="24">
        <v>39904165</v>
      </c>
      <c r="O24" s="24">
        <v>93.28</v>
      </c>
      <c r="P24" s="24">
        <v>37222.605109999997</v>
      </c>
      <c r="Q24" s="13">
        <v>2.2843675838E-2</v>
      </c>
      <c r="R24" s="66">
        <v>2.0118324830000001E-3</v>
      </c>
    </row>
    <row r="25" spans="2:18" ht="12.75" customHeight="1" thickBot="1" x14ac:dyDescent="0.25">
      <c r="B25" s="62" t="s">
        <v>2634</v>
      </c>
      <c r="C25" s="14" t="s">
        <v>2411</v>
      </c>
      <c r="D25" s="22">
        <v>11019588</v>
      </c>
      <c r="E25" s="97" t="s">
        <v>2744</v>
      </c>
      <c r="F25" s="14" t="s">
        <v>255</v>
      </c>
      <c r="G25" s="28">
        <v>44651</v>
      </c>
      <c r="H25" s="14" t="s">
        <v>256</v>
      </c>
      <c r="I25" s="14">
        <v>6.95</v>
      </c>
      <c r="J25" s="14" t="s">
        <v>2255</v>
      </c>
      <c r="K25" s="14" t="s">
        <v>49</v>
      </c>
      <c r="L25" s="13">
        <v>0.1062</v>
      </c>
      <c r="M25" s="14" t="s">
        <v>24</v>
      </c>
      <c r="N25" s="24">
        <v>26413860.050000001</v>
      </c>
      <c r="O25" s="24">
        <v>99.03</v>
      </c>
      <c r="P25" s="24">
        <v>26157.64561</v>
      </c>
      <c r="Q25" s="13">
        <v>1.6053061713999998E-2</v>
      </c>
      <c r="R25" s="66">
        <v>1.4137860840000001E-3</v>
      </c>
    </row>
    <row r="26" spans="2:18" ht="12.75" customHeight="1" thickBot="1" x14ac:dyDescent="0.25">
      <c r="B26" s="62" t="s">
        <v>2645</v>
      </c>
      <c r="C26" s="14" t="s">
        <v>2411</v>
      </c>
      <c r="D26" s="22">
        <v>11019897</v>
      </c>
      <c r="E26" s="97" t="s">
        <v>2744</v>
      </c>
      <c r="F26" s="14" t="s">
        <v>255</v>
      </c>
      <c r="G26" s="28">
        <v>44781</v>
      </c>
      <c r="H26" s="14" t="s">
        <v>256</v>
      </c>
      <c r="I26" s="14">
        <v>6.95</v>
      </c>
      <c r="J26" s="14" t="s">
        <v>2255</v>
      </c>
      <c r="K26" s="14" t="s">
        <v>49</v>
      </c>
      <c r="L26" s="13">
        <v>0.1062</v>
      </c>
      <c r="M26" s="14" t="s">
        <v>24</v>
      </c>
      <c r="N26" s="24">
        <v>1453450.98</v>
      </c>
      <c r="O26" s="24">
        <v>99.87</v>
      </c>
      <c r="P26" s="24">
        <v>1451.56149</v>
      </c>
      <c r="Q26" s="13">
        <v>8.9082964600000001E-4</v>
      </c>
      <c r="R26" s="66">
        <v>7.8454975119221797E-5</v>
      </c>
    </row>
    <row r="27" spans="2:18" ht="12.75" customHeight="1" thickBot="1" x14ac:dyDescent="0.25">
      <c r="B27" s="62" t="s">
        <v>2700</v>
      </c>
      <c r="C27" s="14" t="s">
        <v>2411</v>
      </c>
      <c r="D27" s="22">
        <v>11020126</v>
      </c>
      <c r="E27" s="97" t="s">
        <v>2744</v>
      </c>
      <c r="F27" s="14" t="s">
        <v>255</v>
      </c>
      <c r="G27" s="28">
        <v>45043</v>
      </c>
      <c r="H27" s="14" t="s">
        <v>256</v>
      </c>
      <c r="I27" s="25">
        <v>5.42</v>
      </c>
      <c r="J27" s="14" t="s">
        <v>2255</v>
      </c>
      <c r="K27" s="14" t="s">
        <v>49</v>
      </c>
      <c r="L27" s="13">
        <v>3.7999999999999999E-2</v>
      </c>
      <c r="M27" s="13">
        <v>3.7499999999999999E-2</v>
      </c>
      <c r="N27" s="24">
        <v>729954.25</v>
      </c>
      <c r="O27" s="24">
        <v>102.85</v>
      </c>
      <c r="P27" s="24">
        <v>750.75795000000005</v>
      </c>
      <c r="Q27" s="13">
        <v>4.6074344300000002E-4</v>
      </c>
      <c r="R27" s="66">
        <v>4.0577472393407203E-5</v>
      </c>
    </row>
    <row r="28" spans="2:18" ht="12.75" customHeight="1" thickBot="1" x14ac:dyDescent="0.25">
      <c r="B28" s="61" t="s">
        <v>2414</v>
      </c>
      <c r="C28" s="58" t="s">
        <v>2744</v>
      </c>
      <c r="D28" s="58" t="s">
        <v>2744</v>
      </c>
      <c r="E28" s="58" t="s">
        <v>2744</v>
      </c>
      <c r="F28" s="58" t="s">
        <v>2744</v>
      </c>
      <c r="G28" s="58" t="s">
        <v>2744</v>
      </c>
      <c r="H28" s="58" t="s">
        <v>2744</v>
      </c>
      <c r="I28" s="29" t="s">
        <v>23</v>
      </c>
      <c r="J28" s="58" t="s">
        <v>2744</v>
      </c>
      <c r="K28" s="58" t="s">
        <v>2744</v>
      </c>
      <c r="L28" s="58" t="s">
        <v>2744</v>
      </c>
      <c r="M28" s="58" t="s">
        <v>2744</v>
      </c>
      <c r="N28" s="58" t="s">
        <v>2744</v>
      </c>
      <c r="O28" s="58" t="s">
        <v>2744</v>
      </c>
      <c r="P28" s="58" t="s">
        <v>2744</v>
      </c>
      <c r="Q28" s="58" t="s">
        <v>2744</v>
      </c>
      <c r="R28" s="72" t="s">
        <v>2744</v>
      </c>
    </row>
    <row r="29" spans="2:18" ht="12.75" customHeight="1" thickBot="1" x14ac:dyDescent="0.25">
      <c r="B29" s="61" t="s">
        <v>2415</v>
      </c>
      <c r="C29" s="58" t="s">
        <v>2744</v>
      </c>
      <c r="D29" s="58" t="s">
        <v>2744</v>
      </c>
      <c r="E29" s="58" t="s">
        <v>2744</v>
      </c>
      <c r="F29" s="58" t="s">
        <v>2744</v>
      </c>
      <c r="G29" s="58" t="s">
        <v>2744</v>
      </c>
      <c r="H29" s="58" t="s">
        <v>2744</v>
      </c>
      <c r="I29" s="23">
        <v>1.643889317268</v>
      </c>
      <c r="J29" s="58" t="s">
        <v>2744</v>
      </c>
      <c r="K29" s="58" t="s">
        <v>2744</v>
      </c>
      <c r="L29" s="58" t="s">
        <v>2744</v>
      </c>
      <c r="M29" s="58" t="s">
        <v>2744</v>
      </c>
      <c r="N29" s="58" t="s">
        <v>2744</v>
      </c>
      <c r="O29" s="58" t="s">
        <v>2744</v>
      </c>
      <c r="P29" s="23">
        <v>142945.15260999999</v>
      </c>
      <c r="Q29" s="20">
        <v>8.7726066438999994E-2</v>
      </c>
      <c r="R29" s="65">
        <v>7.7259960860000003E-3</v>
      </c>
    </row>
    <row r="30" spans="2:18" ht="12.75" customHeight="1" thickBot="1" x14ac:dyDescent="0.25">
      <c r="B30" s="62" t="s">
        <v>2713</v>
      </c>
      <c r="C30" s="14" t="s">
        <v>2411</v>
      </c>
      <c r="D30" s="22">
        <v>11020407</v>
      </c>
      <c r="E30" s="97" t="s">
        <v>2744</v>
      </c>
      <c r="F30" s="14" t="s">
        <v>255</v>
      </c>
      <c r="G30" s="28">
        <v>45118</v>
      </c>
      <c r="H30" s="14" t="s">
        <v>256</v>
      </c>
      <c r="I30" s="25">
        <v>5.37</v>
      </c>
      <c r="J30" s="14" t="s">
        <v>2255</v>
      </c>
      <c r="K30" s="14" t="s">
        <v>49</v>
      </c>
      <c r="L30" s="13">
        <v>0.06</v>
      </c>
      <c r="M30" s="13">
        <v>5.7700000000000001E-2</v>
      </c>
      <c r="N30" s="24">
        <v>1650000</v>
      </c>
      <c r="O30" s="24">
        <v>101.17</v>
      </c>
      <c r="P30" s="24">
        <v>1669.3050000000001</v>
      </c>
      <c r="Q30" s="13">
        <v>1.024459792E-3</v>
      </c>
      <c r="R30" s="66">
        <v>9.0223723310124801E-5</v>
      </c>
    </row>
    <row r="31" spans="2:18" ht="12.75" customHeight="1" thickBot="1" x14ac:dyDescent="0.25">
      <c r="B31" s="62" t="s">
        <v>2646</v>
      </c>
      <c r="C31" s="14" t="s">
        <v>2411</v>
      </c>
      <c r="D31" s="22">
        <v>11019903</v>
      </c>
      <c r="E31" s="97" t="s">
        <v>2744</v>
      </c>
      <c r="F31" s="14" t="s">
        <v>255</v>
      </c>
      <c r="G31" s="28">
        <v>44791</v>
      </c>
      <c r="H31" s="14" t="s">
        <v>256</v>
      </c>
      <c r="I31" s="25">
        <v>5.27</v>
      </c>
      <c r="J31" s="14" t="s">
        <v>2255</v>
      </c>
      <c r="K31" s="14" t="s">
        <v>49</v>
      </c>
      <c r="L31" s="13">
        <v>0.06</v>
      </c>
      <c r="M31" s="13">
        <v>9.6699999999999994E-2</v>
      </c>
      <c r="N31" s="24">
        <v>100000</v>
      </c>
      <c r="O31" s="24">
        <v>83.43</v>
      </c>
      <c r="P31" s="24">
        <v>83.43</v>
      </c>
      <c r="Q31" s="13">
        <v>5.1201356530122001E-5</v>
      </c>
      <c r="R31" s="66">
        <v>4.5092809497148302E-6</v>
      </c>
    </row>
    <row r="32" spans="2:18" ht="12.75" customHeight="1" thickBot="1" x14ac:dyDescent="0.25">
      <c r="B32" s="62" t="s">
        <v>2647</v>
      </c>
      <c r="C32" s="14" t="s">
        <v>2411</v>
      </c>
      <c r="D32" s="22">
        <v>11019909</v>
      </c>
      <c r="E32" s="97" t="s">
        <v>2744</v>
      </c>
      <c r="F32" s="14" t="s">
        <v>255</v>
      </c>
      <c r="G32" s="28">
        <v>44824</v>
      </c>
      <c r="H32" s="14" t="s">
        <v>256</v>
      </c>
      <c r="I32" s="25">
        <v>5.32</v>
      </c>
      <c r="J32" s="14" t="s">
        <v>2255</v>
      </c>
      <c r="K32" s="14" t="s">
        <v>49</v>
      </c>
      <c r="L32" s="13">
        <v>0.06</v>
      </c>
      <c r="M32" s="13">
        <v>7.8E-2</v>
      </c>
      <c r="N32" s="24">
        <v>86250</v>
      </c>
      <c r="O32" s="24">
        <v>91.39</v>
      </c>
      <c r="P32" s="24">
        <v>78.823869999999999</v>
      </c>
      <c r="Q32" s="13">
        <v>4.8374554368380501E-5</v>
      </c>
      <c r="R32" s="66">
        <v>4.2603257266426702E-6</v>
      </c>
    </row>
    <row r="33" spans="2:18" ht="12.75" customHeight="1" thickBot="1" x14ac:dyDescent="0.25">
      <c r="B33" s="62" t="s">
        <v>2691</v>
      </c>
      <c r="C33" s="14" t="s">
        <v>2411</v>
      </c>
      <c r="D33" s="22">
        <v>11020117</v>
      </c>
      <c r="E33" s="97" t="s">
        <v>2744</v>
      </c>
      <c r="F33" s="14" t="s">
        <v>255</v>
      </c>
      <c r="G33" s="28">
        <v>44999</v>
      </c>
      <c r="H33" s="14" t="s">
        <v>256</v>
      </c>
      <c r="I33" s="25">
        <v>5.38</v>
      </c>
      <c r="J33" s="14" t="s">
        <v>2255</v>
      </c>
      <c r="K33" s="14" t="s">
        <v>49</v>
      </c>
      <c r="L33" s="13">
        <v>0.06</v>
      </c>
      <c r="M33" s="13">
        <v>5.4699999999999999E-2</v>
      </c>
      <c r="N33" s="24">
        <v>300000</v>
      </c>
      <c r="O33" s="24">
        <v>102.72</v>
      </c>
      <c r="P33" s="24">
        <v>308.16000000000003</v>
      </c>
      <c r="Q33" s="13">
        <v>1.8911914199999999E-4</v>
      </c>
      <c r="R33" s="66">
        <v>1.6655639667555099E-5</v>
      </c>
    </row>
    <row r="34" spans="2:18" ht="12.75" customHeight="1" thickBot="1" x14ac:dyDescent="0.25">
      <c r="B34" s="62" t="s">
        <v>2694</v>
      </c>
      <c r="C34" s="14" t="s">
        <v>2411</v>
      </c>
      <c r="D34" s="22">
        <v>11020121</v>
      </c>
      <c r="E34" s="97" t="s">
        <v>2744</v>
      </c>
      <c r="F34" s="14" t="s">
        <v>255</v>
      </c>
      <c r="G34" s="28">
        <v>45019</v>
      </c>
      <c r="H34" s="14" t="s">
        <v>256</v>
      </c>
      <c r="I34" s="25">
        <v>5.38</v>
      </c>
      <c r="J34" s="14" t="s">
        <v>2255</v>
      </c>
      <c r="K34" s="14" t="s">
        <v>49</v>
      </c>
      <c r="L34" s="13">
        <v>0.06</v>
      </c>
      <c r="M34" s="13">
        <v>5.45E-2</v>
      </c>
      <c r="N34" s="24">
        <v>125000</v>
      </c>
      <c r="O34" s="24">
        <v>102.84</v>
      </c>
      <c r="P34" s="24">
        <v>128.55000000000001</v>
      </c>
      <c r="Q34" s="13">
        <v>7.8891698213438605E-5</v>
      </c>
      <c r="R34" s="66">
        <v>6.9479571627213397E-6</v>
      </c>
    </row>
    <row r="35" spans="2:18" ht="12.75" customHeight="1" thickBot="1" x14ac:dyDescent="0.25">
      <c r="B35" s="62" t="s">
        <v>2704</v>
      </c>
      <c r="C35" s="14" t="s">
        <v>2411</v>
      </c>
      <c r="D35" s="22">
        <v>11020130</v>
      </c>
      <c r="E35" s="97" t="s">
        <v>2744</v>
      </c>
      <c r="F35" s="14" t="s">
        <v>255</v>
      </c>
      <c r="G35" s="28">
        <v>45069</v>
      </c>
      <c r="H35" s="14" t="s">
        <v>256</v>
      </c>
      <c r="I35" s="25">
        <v>5.37</v>
      </c>
      <c r="J35" s="14" t="s">
        <v>2255</v>
      </c>
      <c r="K35" s="14" t="s">
        <v>49</v>
      </c>
      <c r="L35" s="13">
        <v>0.06</v>
      </c>
      <c r="M35" s="13">
        <v>5.6000000000000001E-2</v>
      </c>
      <c r="N35" s="24">
        <v>282048</v>
      </c>
      <c r="O35" s="24">
        <v>102.04</v>
      </c>
      <c r="P35" s="24">
        <v>287.80178000000001</v>
      </c>
      <c r="Q35" s="13">
        <v>1.7662521300000001E-4</v>
      </c>
      <c r="R35" s="66">
        <v>1.5555304852547299E-5</v>
      </c>
    </row>
    <row r="36" spans="2:18" ht="12.75" customHeight="1" thickBot="1" x14ac:dyDescent="0.25">
      <c r="B36" s="62" t="s">
        <v>2707</v>
      </c>
      <c r="C36" s="14" t="s">
        <v>2411</v>
      </c>
      <c r="D36" s="22">
        <v>11020133</v>
      </c>
      <c r="E36" s="97" t="s">
        <v>2744</v>
      </c>
      <c r="F36" s="14" t="s">
        <v>255</v>
      </c>
      <c r="G36" s="28">
        <v>45085</v>
      </c>
      <c r="H36" s="14" t="s">
        <v>256</v>
      </c>
      <c r="I36" s="25">
        <v>5.37</v>
      </c>
      <c r="J36" s="14" t="s">
        <v>2255</v>
      </c>
      <c r="K36" s="14" t="s">
        <v>49</v>
      </c>
      <c r="L36" s="13">
        <v>0.06</v>
      </c>
      <c r="M36" s="13">
        <v>5.6399999999999999E-2</v>
      </c>
      <c r="N36" s="24">
        <v>560000</v>
      </c>
      <c r="O36" s="24">
        <v>101.86</v>
      </c>
      <c r="P36" s="24">
        <v>570.41600000000005</v>
      </c>
      <c r="Q36" s="13">
        <v>3.5006679800000002E-4</v>
      </c>
      <c r="R36" s="66">
        <v>3.0830228960955699E-5</v>
      </c>
    </row>
    <row r="37" spans="2:18" ht="12.75" customHeight="1" thickBot="1" x14ac:dyDescent="0.25">
      <c r="B37" s="62" t="s">
        <v>2708</v>
      </c>
      <c r="C37" s="14" t="s">
        <v>2411</v>
      </c>
      <c r="D37" s="22">
        <v>11020135</v>
      </c>
      <c r="E37" s="97" t="s">
        <v>2744</v>
      </c>
      <c r="F37" s="14" t="s">
        <v>255</v>
      </c>
      <c r="G37" s="28">
        <v>45096</v>
      </c>
      <c r="H37" s="14" t="s">
        <v>256</v>
      </c>
      <c r="I37" s="25">
        <v>5.37</v>
      </c>
      <c r="J37" s="14" t="s">
        <v>2255</v>
      </c>
      <c r="K37" s="14" t="s">
        <v>49</v>
      </c>
      <c r="L37" s="13">
        <v>0.06</v>
      </c>
      <c r="M37" s="13">
        <v>5.7700000000000001E-2</v>
      </c>
      <c r="N37" s="24">
        <v>825000</v>
      </c>
      <c r="O37" s="24">
        <v>101.18</v>
      </c>
      <c r="P37" s="24">
        <v>834.73500000000001</v>
      </c>
      <c r="Q37" s="13">
        <v>5.1228052600000001E-4</v>
      </c>
      <c r="R37" s="66">
        <v>4.51163206707444E-5</v>
      </c>
    </row>
    <row r="38" spans="2:18" ht="12.75" customHeight="1" thickBot="1" x14ac:dyDescent="0.25">
      <c r="B38" s="62" t="s">
        <v>2719</v>
      </c>
      <c r="C38" s="14" t="s">
        <v>2411</v>
      </c>
      <c r="D38" s="22">
        <v>11020415</v>
      </c>
      <c r="E38" s="97" t="s">
        <v>2744</v>
      </c>
      <c r="F38" s="14" t="s">
        <v>255</v>
      </c>
      <c r="G38" s="28">
        <v>45162</v>
      </c>
      <c r="H38" s="14" t="s">
        <v>256</v>
      </c>
      <c r="I38" s="25">
        <v>5.37</v>
      </c>
      <c r="J38" s="14" t="s">
        <v>2255</v>
      </c>
      <c r="K38" s="14" t="s">
        <v>49</v>
      </c>
      <c r="L38" s="13">
        <v>0.08</v>
      </c>
      <c r="M38" s="13">
        <v>5.8999999999999997E-2</v>
      </c>
      <c r="N38" s="24">
        <v>577392</v>
      </c>
      <c r="O38" s="24">
        <v>100.49</v>
      </c>
      <c r="P38" s="24">
        <v>580.22122000000002</v>
      </c>
      <c r="Q38" s="13">
        <v>3.5608430399999998E-4</v>
      </c>
      <c r="R38" s="66">
        <v>3.13601881093887E-5</v>
      </c>
    </row>
    <row r="39" spans="2:18" ht="12.75" customHeight="1" thickBot="1" x14ac:dyDescent="0.25">
      <c r="B39" s="62" t="s">
        <v>2726</v>
      </c>
      <c r="C39" s="14" t="s">
        <v>2411</v>
      </c>
      <c r="D39" s="22">
        <v>11020424</v>
      </c>
      <c r="E39" s="97" t="s">
        <v>2744</v>
      </c>
      <c r="F39" s="14" t="s">
        <v>255</v>
      </c>
      <c r="G39" s="28">
        <v>45218</v>
      </c>
      <c r="H39" s="14" t="s">
        <v>256</v>
      </c>
      <c r="I39" s="25">
        <v>5.39</v>
      </c>
      <c r="J39" s="14" t="s">
        <v>2255</v>
      </c>
      <c r="K39" s="14" t="s">
        <v>49</v>
      </c>
      <c r="L39" s="13">
        <v>0.08</v>
      </c>
      <c r="M39" s="13">
        <v>5.1299999999999998E-2</v>
      </c>
      <c r="N39" s="24">
        <v>795000</v>
      </c>
      <c r="O39" s="24">
        <v>104.53</v>
      </c>
      <c r="P39" s="24">
        <v>831.01350000000002</v>
      </c>
      <c r="Q39" s="13">
        <v>5.0999662499999997E-4</v>
      </c>
      <c r="R39" s="66">
        <v>4.4915178526978898E-5</v>
      </c>
    </row>
    <row r="40" spans="2:18" ht="13.5" thickBot="1" x14ac:dyDescent="0.25">
      <c r="B40" s="62" t="s">
        <v>2736</v>
      </c>
      <c r="C40" s="14" t="s">
        <v>2411</v>
      </c>
      <c r="D40" s="22">
        <v>11020436</v>
      </c>
      <c r="E40" s="97" t="s">
        <v>2744</v>
      </c>
      <c r="F40" s="14" t="s">
        <v>255</v>
      </c>
      <c r="G40" s="28">
        <v>45287</v>
      </c>
      <c r="H40" s="14" t="s">
        <v>256</v>
      </c>
      <c r="I40" s="14">
        <v>5.36</v>
      </c>
      <c r="J40" s="14" t="s">
        <v>2255</v>
      </c>
      <c r="K40" s="14" t="s">
        <v>49</v>
      </c>
      <c r="L40" s="13">
        <v>0.08</v>
      </c>
      <c r="M40" s="42">
        <v>6.0999999999999999E-2</v>
      </c>
      <c r="N40" s="24">
        <v>1752850</v>
      </c>
      <c r="O40" s="24">
        <v>100</v>
      </c>
      <c r="P40" s="24">
        <v>1752.85</v>
      </c>
      <c r="Q40" s="13">
        <v>1.0757317240000001E-3</v>
      </c>
      <c r="R40" s="66">
        <v>9.4739219857457003E-5</v>
      </c>
    </row>
    <row r="41" spans="2:18" ht="13.5" thickBot="1" x14ac:dyDescent="0.25">
      <c r="B41" s="62" t="s">
        <v>2653</v>
      </c>
      <c r="C41" s="14" t="s">
        <v>2411</v>
      </c>
      <c r="D41" s="22">
        <v>11019691</v>
      </c>
      <c r="E41" s="97" t="s">
        <v>2744</v>
      </c>
      <c r="F41" s="14" t="s">
        <v>255</v>
      </c>
      <c r="G41" s="28">
        <v>44728</v>
      </c>
      <c r="H41" s="14" t="s">
        <v>256</v>
      </c>
      <c r="I41" s="25">
        <v>5.4</v>
      </c>
      <c r="J41" s="14" t="s">
        <v>2255</v>
      </c>
      <c r="K41" s="14" t="s">
        <v>49</v>
      </c>
      <c r="L41" s="13">
        <v>0.06</v>
      </c>
      <c r="M41" s="13">
        <v>6.2300000000000001E-2</v>
      </c>
      <c r="N41" s="24">
        <v>6700</v>
      </c>
      <c r="O41" s="24">
        <v>96.65</v>
      </c>
      <c r="P41" s="24">
        <v>6.4755500000000001</v>
      </c>
      <c r="Q41" s="13">
        <v>3.9740734061923901E-6</v>
      </c>
      <c r="R41" s="66">
        <v>3.4999489696662902E-7</v>
      </c>
    </row>
    <row r="42" spans="2:18" ht="13.5" thickBot="1" x14ac:dyDescent="0.25">
      <c r="B42" s="62" t="s">
        <v>2648</v>
      </c>
      <c r="C42" s="14" t="s">
        <v>2411</v>
      </c>
      <c r="D42" s="22">
        <v>11019895</v>
      </c>
      <c r="E42" s="97" t="s">
        <v>2744</v>
      </c>
      <c r="F42" s="14" t="s">
        <v>255</v>
      </c>
      <c r="G42" s="28">
        <v>44767</v>
      </c>
      <c r="H42" s="14" t="s">
        <v>256</v>
      </c>
      <c r="I42" s="25">
        <v>5.28</v>
      </c>
      <c r="J42" s="14" t="s">
        <v>2255</v>
      </c>
      <c r="K42" s="14" t="s">
        <v>49</v>
      </c>
      <c r="L42" s="13">
        <v>0.06</v>
      </c>
      <c r="M42" s="13">
        <v>9.2100000000000001E-2</v>
      </c>
      <c r="N42" s="24">
        <v>125000</v>
      </c>
      <c r="O42" s="24">
        <v>85.31</v>
      </c>
      <c r="P42" s="24">
        <v>106.6375</v>
      </c>
      <c r="Q42" s="13">
        <v>6.5443900958658498E-5</v>
      </c>
      <c r="R42" s="66">
        <v>5.7636155732376298E-6</v>
      </c>
    </row>
    <row r="43" spans="2:18" ht="13.5" thickBot="1" x14ac:dyDescent="0.25">
      <c r="B43" s="62" t="s">
        <v>2654</v>
      </c>
      <c r="C43" s="14" t="s">
        <v>2411</v>
      </c>
      <c r="D43" s="22">
        <v>11019586</v>
      </c>
      <c r="E43" s="97" t="s">
        <v>2744</v>
      </c>
      <c r="F43" s="14" t="s">
        <v>255</v>
      </c>
      <c r="G43" s="28">
        <v>44640</v>
      </c>
      <c r="H43" s="14" t="s">
        <v>256</v>
      </c>
      <c r="I43" s="25">
        <v>5.39</v>
      </c>
      <c r="J43" s="14" t="s">
        <v>2255</v>
      </c>
      <c r="K43" s="14" t="s">
        <v>49</v>
      </c>
      <c r="L43" s="13">
        <v>0.06</v>
      </c>
      <c r="M43" s="13">
        <v>9.4600000000000004E-2</v>
      </c>
      <c r="N43" s="24">
        <v>1111250</v>
      </c>
      <c r="O43" s="24">
        <v>79.73</v>
      </c>
      <c r="P43" s="24">
        <v>885.99962000000005</v>
      </c>
      <c r="Q43" s="13">
        <v>5.4374184800000001E-4</v>
      </c>
      <c r="R43" s="66">
        <v>4.7887105452721802E-5</v>
      </c>
    </row>
    <row r="44" spans="2:18" ht="13.5" thickBot="1" x14ac:dyDescent="0.25">
      <c r="B44" s="62" t="s">
        <v>2669</v>
      </c>
      <c r="C44" s="14" t="s">
        <v>2411</v>
      </c>
      <c r="D44" s="22">
        <v>11019979</v>
      </c>
      <c r="E44" s="97" t="s">
        <v>2744</v>
      </c>
      <c r="F44" s="14" t="s">
        <v>255</v>
      </c>
      <c r="G44" s="28">
        <v>44861</v>
      </c>
      <c r="H44" s="14" t="s">
        <v>256</v>
      </c>
      <c r="I44" s="25">
        <v>5.35</v>
      </c>
      <c r="J44" s="14" t="s">
        <v>2255</v>
      </c>
      <c r="K44" s="14" t="s">
        <v>49</v>
      </c>
      <c r="L44" s="13">
        <v>0.06</v>
      </c>
      <c r="M44" s="13">
        <v>6.6699999999999995E-2</v>
      </c>
      <c r="N44" s="24">
        <v>210000</v>
      </c>
      <c r="O44" s="24">
        <v>96.67</v>
      </c>
      <c r="P44" s="24">
        <v>203.00700000000001</v>
      </c>
      <c r="Q44" s="13">
        <v>1.2458628499999999E-4</v>
      </c>
      <c r="R44" s="66">
        <v>1.0972259352256499E-5</v>
      </c>
    </row>
    <row r="45" spans="2:18" ht="13.5" thickBot="1" x14ac:dyDescent="0.25">
      <c r="B45" s="62" t="s">
        <v>2680</v>
      </c>
      <c r="C45" s="14" t="s">
        <v>2411</v>
      </c>
      <c r="D45" s="22">
        <v>11019936</v>
      </c>
      <c r="E45" s="97" t="s">
        <v>2744</v>
      </c>
      <c r="F45" s="14" t="s">
        <v>255</v>
      </c>
      <c r="G45" s="28">
        <v>44917</v>
      </c>
      <c r="H45" s="14" t="s">
        <v>256</v>
      </c>
      <c r="I45" s="14" t="s">
        <v>23</v>
      </c>
      <c r="J45" s="14" t="s">
        <v>2255</v>
      </c>
      <c r="K45" s="14" t="s">
        <v>49</v>
      </c>
      <c r="L45" s="13">
        <v>0.06</v>
      </c>
      <c r="M45" s="14" t="s">
        <v>24</v>
      </c>
      <c r="N45" s="24">
        <v>270650</v>
      </c>
      <c r="O45" s="24">
        <v>99.52</v>
      </c>
      <c r="P45" s="24">
        <v>269.35088000000002</v>
      </c>
      <c r="Q45" s="13">
        <v>1.6530181499999999E-4</v>
      </c>
      <c r="R45" s="66">
        <v>1.4558058156213899E-5</v>
      </c>
    </row>
    <row r="46" spans="2:18" ht="13.5" thickBot="1" x14ac:dyDescent="0.25">
      <c r="B46" s="62" t="s">
        <v>2689</v>
      </c>
      <c r="C46" s="14" t="s">
        <v>2411</v>
      </c>
      <c r="D46" s="22">
        <v>11020115</v>
      </c>
      <c r="E46" s="97" t="s">
        <v>2744</v>
      </c>
      <c r="F46" s="14" t="s">
        <v>255</v>
      </c>
      <c r="G46" s="28">
        <v>44987</v>
      </c>
      <c r="H46" s="14" t="s">
        <v>256</v>
      </c>
      <c r="I46" s="25">
        <v>5.39</v>
      </c>
      <c r="J46" s="14" t="s">
        <v>2255</v>
      </c>
      <c r="K46" s="14" t="s">
        <v>49</v>
      </c>
      <c r="L46" s="13">
        <v>0.06</v>
      </c>
      <c r="M46" s="13">
        <v>5.0900000000000001E-2</v>
      </c>
      <c r="N46" s="24">
        <v>175000</v>
      </c>
      <c r="O46" s="24">
        <v>104.71</v>
      </c>
      <c r="P46" s="24">
        <v>183.24250000000001</v>
      </c>
      <c r="Q46" s="13">
        <v>1.12456725E-4</v>
      </c>
      <c r="R46" s="66">
        <v>9.9040143165302598E-6</v>
      </c>
    </row>
    <row r="47" spans="2:18" ht="13.5" thickBot="1" x14ac:dyDescent="0.25">
      <c r="B47" s="62" t="s">
        <v>2655</v>
      </c>
      <c r="C47" s="14" t="s">
        <v>2411</v>
      </c>
      <c r="D47" s="22">
        <v>11019661</v>
      </c>
      <c r="E47" s="97" t="s">
        <v>2744</v>
      </c>
      <c r="F47" s="14" t="s">
        <v>255</v>
      </c>
      <c r="G47" s="28">
        <v>44665</v>
      </c>
      <c r="H47" s="14" t="s">
        <v>256</v>
      </c>
      <c r="I47" s="25">
        <v>5.4</v>
      </c>
      <c r="J47" s="14" t="s">
        <v>2255</v>
      </c>
      <c r="K47" s="14" t="s">
        <v>49</v>
      </c>
      <c r="L47" s="13">
        <v>0.06</v>
      </c>
      <c r="M47" s="13">
        <v>9.1800000000000007E-2</v>
      </c>
      <c r="N47" s="24">
        <v>769500</v>
      </c>
      <c r="O47" s="24">
        <v>80.84</v>
      </c>
      <c r="P47" s="24">
        <v>622.06380000000001</v>
      </c>
      <c r="Q47" s="13">
        <v>3.8176327899999999E-4</v>
      </c>
      <c r="R47" s="66">
        <v>3.3621724114194098E-5</v>
      </c>
    </row>
    <row r="48" spans="2:18" ht="13.5" thickBot="1" x14ac:dyDescent="0.25">
      <c r="B48" s="62" t="s">
        <v>2695</v>
      </c>
      <c r="C48" s="14" t="s">
        <v>2411</v>
      </c>
      <c r="D48" s="22">
        <v>11020122</v>
      </c>
      <c r="E48" s="97" t="s">
        <v>2744</v>
      </c>
      <c r="F48" s="14" t="s">
        <v>255</v>
      </c>
      <c r="G48" s="28">
        <v>45032</v>
      </c>
      <c r="H48" s="14" t="s">
        <v>256</v>
      </c>
      <c r="I48" s="25">
        <v>5.38</v>
      </c>
      <c r="J48" s="14" t="s">
        <v>2255</v>
      </c>
      <c r="K48" s="14" t="s">
        <v>49</v>
      </c>
      <c r="L48" s="13">
        <v>0.06</v>
      </c>
      <c r="M48" s="13">
        <v>5.4300000000000001E-2</v>
      </c>
      <c r="N48" s="24">
        <v>1700000</v>
      </c>
      <c r="O48" s="24">
        <v>102.95</v>
      </c>
      <c r="P48" s="24">
        <v>1750.15</v>
      </c>
      <c r="Q48" s="13">
        <v>1.0740747220000001E-3</v>
      </c>
      <c r="R48" s="66">
        <v>9.4593288435136202E-5</v>
      </c>
    </row>
    <row r="49" spans="2:18" ht="13.5" thickBot="1" x14ac:dyDescent="0.25">
      <c r="B49" s="62" t="s">
        <v>2656</v>
      </c>
      <c r="C49" s="14" t="s">
        <v>2411</v>
      </c>
      <c r="D49" s="22">
        <v>11019677</v>
      </c>
      <c r="E49" s="97" t="s">
        <v>2744</v>
      </c>
      <c r="F49" s="14" t="s">
        <v>255</v>
      </c>
      <c r="G49" s="28">
        <v>44684</v>
      </c>
      <c r="H49" s="14" t="s">
        <v>256</v>
      </c>
      <c r="I49" s="25">
        <v>5.41</v>
      </c>
      <c r="J49" s="14" t="s">
        <v>2255</v>
      </c>
      <c r="K49" s="14" t="s">
        <v>49</v>
      </c>
      <c r="L49" s="13">
        <v>0.06</v>
      </c>
      <c r="M49" s="13">
        <v>8.6499999999999994E-2</v>
      </c>
      <c r="N49" s="24">
        <v>175000</v>
      </c>
      <c r="O49" s="24">
        <v>82.99</v>
      </c>
      <c r="P49" s="24">
        <v>145.23249999999999</v>
      </c>
      <c r="Q49" s="13">
        <v>8.9129821554128499E-5</v>
      </c>
      <c r="R49" s="66">
        <v>7.8496241823020401E-6</v>
      </c>
    </row>
    <row r="50" spans="2:18" ht="13.5" thickBot="1" x14ac:dyDescent="0.25">
      <c r="B50" s="62" t="s">
        <v>2657</v>
      </c>
      <c r="C50" s="14" t="s">
        <v>2411</v>
      </c>
      <c r="D50" s="22">
        <v>11019678</v>
      </c>
      <c r="E50" s="97" t="s">
        <v>2744</v>
      </c>
      <c r="F50" s="14" t="s">
        <v>255</v>
      </c>
      <c r="G50" s="28">
        <v>44703</v>
      </c>
      <c r="H50" s="14" t="s">
        <v>256</v>
      </c>
      <c r="I50" s="25">
        <v>5.46</v>
      </c>
      <c r="J50" s="14" t="s">
        <v>2255</v>
      </c>
      <c r="K50" s="14" t="s">
        <v>49</v>
      </c>
      <c r="L50" s="13">
        <v>0.06</v>
      </c>
      <c r="M50" s="13">
        <v>6.2199999999999998E-2</v>
      </c>
      <c r="N50" s="24">
        <v>1681157.5</v>
      </c>
      <c r="O50" s="24">
        <v>93.84</v>
      </c>
      <c r="P50" s="24">
        <v>1577.5981999999999</v>
      </c>
      <c r="Q50" s="13">
        <v>9.6817892699999997E-4</v>
      </c>
      <c r="R50" s="66">
        <v>8.5267092287719102E-5</v>
      </c>
    </row>
    <row r="51" spans="2:18" ht="13.5" thickBot="1" x14ac:dyDescent="0.25">
      <c r="B51" s="62" t="s">
        <v>2658</v>
      </c>
      <c r="C51" s="14" t="s">
        <v>2411</v>
      </c>
      <c r="D51" s="22">
        <v>11019682</v>
      </c>
      <c r="E51" s="97" t="s">
        <v>2744</v>
      </c>
      <c r="F51" s="14" t="s">
        <v>255</v>
      </c>
      <c r="G51" s="28">
        <v>44710</v>
      </c>
      <c r="H51" s="14" t="s">
        <v>256</v>
      </c>
      <c r="I51" s="25">
        <v>5.4</v>
      </c>
      <c r="J51" s="14" t="s">
        <v>2255</v>
      </c>
      <c r="K51" s="14" t="s">
        <v>49</v>
      </c>
      <c r="L51" s="13">
        <v>0.06</v>
      </c>
      <c r="M51" s="13">
        <v>6.5100000000000005E-2</v>
      </c>
      <c r="N51" s="24">
        <v>258842.5</v>
      </c>
      <c r="O51" s="24">
        <v>94.95</v>
      </c>
      <c r="P51" s="24">
        <v>245.77095</v>
      </c>
      <c r="Q51" s="13">
        <v>1.5083070800000001E-4</v>
      </c>
      <c r="R51" s="66">
        <v>1.32835941846856E-5</v>
      </c>
    </row>
    <row r="52" spans="2:18" ht="13.5" thickBot="1" x14ac:dyDescent="0.25">
      <c r="B52" s="62" t="s">
        <v>2659</v>
      </c>
      <c r="C52" s="14" t="s">
        <v>2411</v>
      </c>
      <c r="D52" s="22">
        <v>11019686</v>
      </c>
      <c r="E52" s="97" t="s">
        <v>2744</v>
      </c>
      <c r="F52" s="14" t="s">
        <v>255</v>
      </c>
      <c r="G52" s="28">
        <v>44713</v>
      </c>
      <c r="H52" s="14" t="s">
        <v>256</v>
      </c>
      <c r="I52" s="25">
        <v>5.38</v>
      </c>
      <c r="J52" s="14" t="s">
        <v>2255</v>
      </c>
      <c r="K52" s="14" t="s">
        <v>49</v>
      </c>
      <c r="L52" s="13">
        <v>0.06</v>
      </c>
      <c r="M52" s="13">
        <v>7.2700000000000001E-2</v>
      </c>
      <c r="N52" s="24">
        <v>1540800</v>
      </c>
      <c r="O52" s="24">
        <v>91.37</v>
      </c>
      <c r="P52" s="24">
        <v>1407.8289600000001</v>
      </c>
      <c r="Q52" s="13">
        <v>8.6399079999999997E-4</v>
      </c>
      <c r="R52" s="66">
        <v>7.6091289821225504E-5</v>
      </c>
    </row>
    <row r="53" spans="2:18" ht="13.5" thickBot="1" x14ac:dyDescent="0.25">
      <c r="B53" s="62" t="s">
        <v>2649</v>
      </c>
      <c r="C53" s="14" t="s">
        <v>2411</v>
      </c>
      <c r="D53" s="22">
        <v>11019892</v>
      </c>
      <c r="E53" s="97" t="s">
        <v>2744</v>
      </c>
      <c r="F53" s="14" t="s">
        <v>255</v>
      </c>
      <c r="G53" s="28">
        <v>44763</v>
      </c>
      <c r="H53" s="14" t="s">
        <v>256</v>
      </c>
      <c r="I53" s="25">
        <v>5.28</v>
      </c>
      <c r="J53" s="14" t="s">
        <v>2255</v>
      </c>
      <c r="K53" s="14" t="s">
        <v>49</v>
      </c>
      <c r="L53" s="13">
        <v>0.06</v>
      </c>
      <c r="M53" s="13">
        <v>9.2299999999999993E-2</v>
      </c>
      <c r="N53" s="24">
        <v>50000</v>
      </c>
      <c r="O53" s="24">
        <v>85.23</v>
      </c>
      <c r="P53" s="24">
        <v>42.615000000000002</v>
      </c>
      <c r="Q53" s="13">
        <v>2.6153012208212199E-5</v>
      </c>
      <c r="R53" s="66">
        <v>2.3032842822976999E-6</v>
      </c>
    </row>
    <row r="54" spans="2:18" ht="13.5" thickBot="1" x14ac:dyDescent="0.25">
      <c r="B54" s="62" t="s">
        <v>2682</v>
      </c>
      <c r="C54" s="14" t="s">
        <v>2411</v>
      </c>
      <c r="D54" s="22">
        <v>11020101</v>
      </c>
      <c r="E54" s="97" t="s">
        <v>2744</v>
      </c>
      <c r="F54" s="14" t="s">
        <v>255</v>
      </c>
      <c r="G54" s="28">
        <v>44931</v>
      </c>
      <c r="H54" s="14" t="s">
        <v>256</v>
      </c>
      <c r="I54" s="25">
        <v>5.36</v>
      </c>
      <c r="J54" s="14" t="s">
        <v>2255</v>
      </c>
      <c r="K54" s="14" t="s">
        <v>49</v>
      </c>
      <c r="L54" s="13">
        <v>0.06</v>
      </c>
      <c r="M54" s="13">
        <v>6.1400000000000003E-2</v>
      </c>
      <c r="N54" s="24">
        <v>41500</v>
      </c>
      <c r="O54" s="24">
        <v>99.31</v>
      </c>
      <c r="P54" s="24">
        <v>41.213650000000001</v>
      </c>
      <c r="Q54" s="13">
        <v>2.5292997573506701E-5</v>
      </c>
      <c r="R54" s="66">
        <v>2.22754317167943E-6</v>
      </c>
    </row>
    <row r="55" spans="2:18" ht="13.5" thickBot="1" x14ac:dyDescent="0.25">
      <c r="B55" s="62" t="s">
        <v>2684</v>
      </c>
      <c r="C55" s="14" t="s">
        <v>2411</v>
      </c>
      <c r="D55" s="22">
        <v>11020103</v>
      </c>
      <c r="E55" s="97" t="s">
        <v>2744</v>
      </c>
      <c r="F55" s="14" t="s">
        <v>255</v>
      </c>
      <c r="G55" s="28">
        <v>44942</v>
      </c>
      <c r="H55" s="14" t="s">
        <v>256</v>
      </c>
      <c r="I55" s="25">
        <v>5.35</v>
      </c>
      <c r="J55" s="14" t="s">
        <v>2255</v>
      </c>
      <c r="K55" s="14" t="s">
        <v>49</v>
      </c>
      <c r="L55" s="13">
        <v>0.06</v>
      </c>
      <c r="M55" s="13">
        <v>6.4699999999999994E-2</v>
      </c>
      <c r="N55" s="24">
        <v>66500</v>
      </c>
      <c r="O55" s="24">
        <v>97.65</v>
      </c>
      <c r="P55" s="24">
        <v>64.937250000000006</v>
      </c>
      <c r="Q55" s="13">
        <v>3.9852274833221398E-5</v>
      </c>
      <c r="R55" s="66">
        <v>3.5097723163354799E-6</v>
      </c>
    </row>
    <row r="56" spans="2:18" ht="13.5" thickBot="1" x14ac:dyDescent="0.25">
      <c r="B56" s="62" t="s">
        <v>2687</v>
      </c>
      <c r="C56" s="14" t="s">
        <v>2411</v>
      </c>
      <c r="D56" s="22">
        <v>11020107</v>
      </c>
      <c r="E56" s="97" t="s">
        <v>2744</v>
      </c>
      <c r="F56" s="14" t="s">
        <v>255</v>
      </c>
      <c r="G56" s="28">
        <v>44952</v>
      </c>
      <c r="H56" s="14" t="s">
        <v>256</v>
      </c>
      <c r="I56" s="25">
        <v>5.36</v>
      </c>
      <c r="J56" s="14" t="s">
        <v>2255</v>
      </c>
      <c r="K56" s="14" t="s">
        <v>49</v>
      </c>
      <c r="L56" s="13">
        <v>0.06</v>
      </c>
      <c r="M56" s="13">
        <v>6.3600000000000004E-2</v>
      </c>
      <c r="N56" s="24">
        <v>220750</v>
      </c>
      <c r="O56" s="24">
        <v>98.19</v>
      </c>
      <c r="P56" s="24">
        <v>216.75442000000001</v>
      </c>
      <c r="Q56" s="13">
        <v>1.3302313700000001E-4</v>
      </c>
      <c r="R56" s="66">
        <v>1.17152891870129E-5</v>
      </c>
    </row>
    <row r="57" spans="2:18" ht="13.5" thickBot="1" x14ac:dyDescent="0.25">
      <c r="B57" s="62" t="s">
        <v>2692</v>
      </c>
      <c r="C57" s="14" t="s">
        <v>2411</v>
      </c>
      <c r="D57" s="22">
        <v>11020118</v>
      </c>
      <c r="E57" s="97" t="s">
        <v>2744</v>
      </c>
      <c r="F57" s="14" t="s">
        <v>255</v>
      </c>
      <c r="G57" s="28">
        <v>45000</v>
      </c>
      <c r="H57" s="14" t="s">
        <v>256</v>
      </c>
      <c r="I57" s="25">
        <v>1.1299999999999999</v>
      </c>
      <c r="J57" s="14" t="s">
        <v>2255</v>
      </c>
      <c r="K57" s="14" t="s">
        <v>49</v>
      </c>
      <c r="L57" s="13">
        <v>0.08</v>
      </c>
      <c r="M57" s="13">
        <v>8.0100000000000005E-2</v>
      </c>
      <c r="N57" s="24">
        <v>29779667.34</v>
      </c>
      <c r="O57" s="24">
        <v>100.25</v>
      </c>
      <c r="P57" s="24">
        <v>29854.11651</v>
      </c>
      <c r="Q57" s="13">
        <v>1.8321602100999999E-2</v>
      </c>
      <c r="R57" s="66">
        <v>1.6135754380000001E-3</v>
      </c>
    </row>
    <row r="58" spans="2:18" ht="13.5" thickBot="1" x14ac:dyDescent="0.25">
      <c r="B58" s="62" t="s">
        <v>2690</v>
      </c>
      <c r="C58" s="14" t="s">
        <v>2411</v>
      </c>
      <c r="D58" s="22">
        <v>11020116</v>
      </c>
      <c r="E58" s="97" t="s">
        <v>2744</v>
      </c>
      <c r="F58" s="14" t="s">
        <v>255</v>
      </c>
      <c r="G58" s="28">
        <v>44987</v>
      </c>
      <c r="H58" s="14" t="s">
        <v>256</v>
      </c>
      <c r="I58" s="25">
        <v>1.1299999999999999</v>
      </c>
      <c r="J58" s="14" t="s">
        <v>2255</v>
      </c>
      <c r="K58" s="14" t="s">
        <v>49</v>
      </c>
      <c r="L58" s="13">
        <v>0.08</v>
      </c>
      <c r="M58" s="13">
        <v>8.3500000000000005E-2</v>
      </c>
      <c r="N58" s="24">
        <v>55770332.659999996</v>
      </c>
      <c r="O58" s="24">
        <v>99.89</v>
      </c>
      <c r="P58" s="24">
        <v>55708.985289999997</v>
      </c>
      <c r="Q58" s="13">
        <v>3.4188848349000003E-2</v>
      </c>
      <c r="R58" s="66">
        <v>3.0109968359999999E-3</v>
      </c>
    </row>
    <row r="59" spans="2:18" ht="13.5" thickBot="1" x14ac:dyDescent="0.25">
      <c r="B59" s="62" t="s">
        <v>2711</v>
      </c>
      <c r="C59" s="14" t="s">
        <v>2411</v>
      </c>
      <c r="D59" s="22">
        <v>11020406</v>
      </c>
      <c r="E59" s="97" t="s">
        <v>2744</v>
      </c>
      <c r="F59" s="14" t="s">
        <v>255</v>
      </c>
      <c r="G59" s="28">
        <v>45105</v>
      </c>
      <c r="H59" s="14" t="s">
        <v>256</v>
      </c>
      <c r="I59" s="25">
        <v>1.43</v>
      </c>
      <c r="J59" s="14" t="s">
        <v>2255</v>
      </c>
      <c r="K59" s="14" t="s">
        <v>49</v>
      </c>
      <c r="L59" s="13">
        <v>0.1095</v>
      </c>
      <c r="M59" s="13">
        <v>0.1128</v>
      </c>
      <c r="N59" s="24">
        <v>12000000</v>
      </c>
      <c r="O59" s="24">
        <v>99.76</v>
      </c>
      <c r="P59" s="24">
        <v>11971.2</v>
      </c>
      <c r="Q59" s="13">
        <v>7.346777889E-3</v>
      </c>
      <c r="R59" s="66">
        <v>6.4702749699999996E-4</v>
      </c>
    </row>
    <row r="60" spans="2:18" ht="13.5" thickBot="1" x14ac:dyDescent="0.25">
      <c r="B60" s="62" t="s">
        <v>2660</v>
      </c>
      <c r="C60" s="14" t="s">
        <v>2411</v>
      </c>
      <c r="D60" s="22">
        <v>11019683</v>
      </c>
      <c r="E60" s="97" t="s">
        <v>2744</v>
      </c>
      <c r="F60" s="14" t="s">
        <v>255</v>
      </c>
      <c r="G60" s="28">
        <v>44711</v>
      </c>
      <c r="H60" s="14" t="s">
        <v>256</v>
      </c>
      <c r="I60" s="25">
        <v>2.2599999999999998</v>
      </c>
      <c r="J60" s="14" t="s">
        <v>65</v>
      </c>
      <c r="K60" s="14" t="s">
        <v>49</v>
      </c>
      <c r="L60" s="13">
        <v>6.9000000000000006E-2</v>
      </c>
      <c r="M60" s="13">
        <v>0.1125</v>
      </c>
      <c r="N60" s="24">
        <v>16666666.67</v>
      </c>
      <c r="O60" s="24">
        <v>91.61</v>
      </c>
      <c r="P60" s="24">
        <v>15268.333339999999</v>
      </c>
      <c r="Q60" s="13">
        <v>9.3702430650000005E-3</v>
      </c>
      <c r="R60" s="66">
        <v>8.25233185E-4</v>
      </c>
    </row>
    <row r="61" spans="2:18" ht="13.5" thickBot="1" x14ac:dyDescent="0.25">
      <c r="B61" s="62" t="s">
        <v>2661</v>
      </c>
      <c r="C61" s="14" t="s">
        <v>2411</v>
      </c>
      <c r="D61" s="22">
        <v>11019685</v>
      </c>
      <c r="E61" s="97" t="s">
        <v>2744</v>
      </c>
      <c r="F61" s="14" t="s">
        <v>255</v>
      </c>
      <c r="G61" s="28">
        <v>44711</v>
      </c>
      <c r="H61" s="14" t="s">
        <v>256</v>
      </c>
      <c r="I61" s="25">
        <v>2.2599999999999998</v>
      </c>
      <c r="J61" s="14" t="s">
        <v>65</v>
      </c>
      <c r="K61" s="14" t="s">
        <v>49</v>
      </c>
      <c r="L61" s="13">
        <v>6.9000000000000006E-2</v>
      </c>
      <c r="M61" s="13">
        <v>0.1125</v>
      </c>
      <c r="N61" s="24">
        <v>8333333.3300000001</v>
      </c>
      <c r="O61" s="24">
        <v>91.61</v>
      </c>
      <c r="P61" s="24">
        <v>7634.1666599999999</v>
      </c>
      <c r="Q61" s="13">
        <v>4.6851215260000001E-3</v>
      </c>
      <c r="R61" s="66">
        <v>4.12616592E-4</v>
      </c>
    </row>
    <row r="62" spans="2:18" ht="13.5" thickBot="1" x14ac:dyDescent="0.25">
      <c r="B62" s="62" t="s">
        <v>2650</v>
      </c>
      <c r="C62" s="14" t="s">
        <v>2411</v>
      </c>
      <c r="D62" s="22">
        <v>11019896</v>
      </c>
      <c r="E62" s="97" t="s">
        <v>2744</v>
      </c>
      <c r="F62" s="14" t="s">
        <v>255</v>
      </c>
      <c r="G62" s="28">
        <v>44767</v>
      </c>
      <c r="H62" s="14" t="s">
        <v>256</v>
      </c>
      <c r="I62" s="25">
        <v>2.23</v>
      </c>
      <c r="J62" s="14" t="s">
        <v>65</v>
      </c>
      <c r="K62" s="14" t="s">
        <v>49</v>
      </c>
      <c r="L62" s="13">
        <v>6.9000000000000006E-2</v>
      </c>
      <c r="M62" s="13">
        <v>0.12509999999999999</v>
      </c>
      <c r="N62" s="24">
        <v>8333333.3300000001</v>
      </c>
      <c r="O62" s="24">
        <v>91.37</v>
      </c>
      <c r="P62" s="24">
        <v>7614.1666599999999</v>
      </c>
      <c r="Q62" s="13">
        <v>4.6728474390000004E-3</v>
      </c>
      <c r="R62" s="66">
        <v>4.1153561800000001E-4</v>
      </c>
    </row>
    <row r="63" spans="2:18" ht="13.5" thickBot="1" x14ac:dyDescent="0.25">
      <c r="B63" s="61" t="s">
        <v>2416</v>
      </c>
      <c r="C63" s="58" t="s">
        <v>2744</v>
      </c>
      <c r="D63" s="58" t="s">
        <v>2744</v>
      </c>
      <c r="E63" s="58" t="s">
        <v>2744</v>
      </c>
      <c r="F63" s="58" t="s">
        <v>2744</v>
      </c>
      <c r="G63" s="58" t="s">
        <v>2744</v>
      </c>
      <c r="H63" s="58" t="s">
        <v>2744</v>
      </c>
      <c r="I63" s="23">
        <v>3.5455327653939999</v>
      </c>
      <c r="J63" s="58" t="s">
        <v>2744</v>
      </c>
      <c r="K63" s="58" t="s">
        <v>2744</v>
      </c>
      <c r="L63" s="58" t="s">
        <v>2744</v>
      </c>
      <c r="M63" s="58" t="s">
        <v>2744</v>
      </c>
      <c r="N63" s="58" t="s">
        <v>2744</v>
      </c>
      <c r="O63" s="58" t="s">
        <v>2744</v>
      </c>
      <c r="P63" s="23">
        <v>149139.00638000001</v>
      </c>
      <c r="Q63" s="20">
        <v>9.1527261634999996E-2</v>
      </c>
      <c r="R63" s="65">
        <v>8.0607656749999996E-3</v>
      </c>
    </row>
    <row r="64" spans="2:18" ht="13.5" thickBot="1" x14ac:dyDescent="0.25">
      <c r="B64" s="62" t="s">
        <v>2724</v>
      </c>
      <c r="C64" s="14" t="s">
        <v>2411</v>
      </c>
      <c r="D64" s="22">
        <v>11020489</v>
      </c>
      <c r="E64" s="97" t="s">
        <v>2744</v>
      </c>
      <c r="F64" s="14" t="s">
        <v>255</v>
      </c>
      <c r="G64" s="28">
        <v>45201</v>
      </c>
      <c r="H64" s="14" t="s">
        <v>256</v>
      </c>
      <c r="I64" s="27">
        <v>1</v>
      </c>
      <c r="J64" s="14" t="s">
        <v>2417</v>
      </c>
      <c r="K64" s="14" t="s">
        <v>50</v>
      </c>
      <c r="L64" s="13">
        <v>0.1</v>
      </c>
      <c r="M64" s="13">
        <v>0.1018</v>
      </c>
      <c r="N64" s="24">
        <v>255000</v>
      </c>
      <c r="O64" s="24">
        <v>102.07</v>
      </c>
      <c r="P64" s="24">
        <v>944.03012000000001</v>
      </c>
      <c r="Q64" s="13">
        <v>5.7935541999999999E-4</v>
      </c>
      <c r="R64" s="66">
        <v>5.1023577083459201E-5</v>
      </c>
    </row>
    <row r="65" spans="2:18" ht="13.5" thickBot="1" x14ac:dyDescent="0.25">
      <c r="B65" s="62" t="s">
        <v>2722</v>
      </c>
      <c r="C65" s="14" t="s">
        <v>2411</v>
      </c>
      <c r="D65" s="22">
        <v>11020420</v>
      </c>
      <c r="E65" s="97" t="s">
        <v>2744</v>
      </c>
      <c r="F65" s="14" t="s">
        <v>255</v>
      </c>
      <c r="G65" s="28">
        <v>45195</v>
      </c>
      <c r="H65" s="14" t="s">
        <v>256</v>
      </c>
      <c r="I65" s="25">
        <v>3.09</v>
      </c>
      <c r="J65" s="14" t="s">
        <v>2417</v>
      </c>
      <c r="K65" s="14" t="s">
        <v>49</v>
      </c>
      <c r="L65" s="13">
        <v>0.08</v>
      </c>
      <c r="M65" s="13">
        <v>7.9299999999999995E-2</v>
      </c>
      <c r="N65" s="24">
        <v>798000</v>
      </c>
      <c r="O65" s="24">
        <v>100.92</v>
      </c>
      <c r="P65" s="24">
        <v>805.34159999999997</v>
      </c>
      <c r="Q65" s="13">
        <v>4.9424166800000001E-4</v>
      </c>
      <c r="R65" s="66">
        <v>4.3527646348949601E-5</v>
      </c>
    </row>
    <row r="66" spans="2:18" ht="13.5" thickBot="1" x14ac:dyDescent="0.25">
      <c r="B66" s="62" t="s">
        <v>2631</v>
      </c>
      <c r="C66" s="14" t="s">
        <v>2411</v>
      </c>
      <c r="D66" s="22">
        <v>53089173</v>
      </c>
      <c r="E66" s="97" t="s">
        <v>2744</v>
      </c>
      <c r="F66" s="14" t="s">
        <v>255</v>
      </c>
      <c r="G66" s="28">
        <v>44370</v>
      </c>
      <c r="H66" s="14" t="s">
        <v>256</v>
      </c>
      <c r="I66" s="25">
        <v>3.25</v>
      </c>
      <c r="J66" s="14" t="s">
        <v>2255</v>
      </c>
      <c r="K66" s="14" t="s">
        <v>49</v>
      </c>
      <c r="L66" s="13">
        <v>0.1</v>
      </c>
      <c r="M66" s="13">
        <v>0.24030000000000001</v>
      </c>
      <c r="N66" s="24">
        <v>12394661</v>
      </c>
      <c r="O66" s="24">
        <v>95.53</v>
      </c>
      <c r="P66" s="24">
        <v>11840.619650000001</v>
      </c>
      <c r="Q66" s="13">
        <v>7.2666401559999998E-3</v>
      </c>
      <c r="R66" s="66">
        <v>6.3996980200000005E-4</v>
      </c>
    </row>
    <row r="67" spans="2:18" ht="13.5" thickBot="1" x14ac:dyDescent="0.25">
      <c r="B67" s="62" t="s">
        <v>2733</v>
      </c>
      <c r="C67" s="14" t="s">
        <v>2411</v>
      </c>
      <c r="D67" s="22">
        <v>11020498</v>
      </c>
      <c r="E67" s="97" t="s">
        <v>2744</v>
      </c>
      <c r="F67" s="14" t="s">
        <v>255</v>
      </c>
      <c r="G67" s="28">
        <v>45260</v>
      </c>
      <c r="H67" s="14" t="s">
        <v>256</v>
      </c>
      <c r="I67" s="27">
        <v>1</v>
      </c>
      <c r="J67" s="14" t="s">
        <v>2417</v>
      </c>
      <c r="K67" s="14" t="s">
        <v>50</v>
      </c>
      <c r="L67" s="13">
        <v>0.1</v>
      </c>
      <c r="M67" s="13">
        <v>9.4899999999999998E-2</v>
      </c>
      <c r="N67" s="24">
        <v>127500</v>
      </c>
      <c r="O67" s="24">
        <v>100</v>
      </c>
      <c r="P67" s="24">
        <v>462.4425</v>
      </c>
      <c r="Q67" s="13">
        <v>2.83802988E-4</v>
      </c>
      <c r="R67" s="66">
        <v>2.4994404358006702E-5</v>
      </c>
    </row>
    <row r="68" spans="2:18" ht="13.5" thickBot="1" x14ac:dyDescent="0.25">
      <c r="B68" s="62" t="s">
        <v>2651</v>
      </c>
      <c r="C68" s="14" t="s">
        <v>2411</v>
      </c>
      <c r="D68" s="22">
        <v>11019891</v>
      </c>
      <c r="E68" s="97" t="s">
        <v>2744</v>
      </c>
      <c r="F68" s="14" t="s">
        <v>255</v>
      </c>
      <c r="G68" s="28">
        <v>44761</v>
      </c>
      <c r="H68" s="14" t="s">
        <v>256</v>
      </c>
      <c r="I68" s="25">
        <v>3.25</v>
      </c>
      <c r="J68" s="14" t="s">
        <v>2255</v>
      </c>
      <c r="K68" s="14" t="s">
        <v>49</v>
      </c>
      <c r="L68" s="13">
        <v>0.1</v>
      </c>
      <c r="M68" s="13">
        <v>0.18840000000000001</v>
      </c>
      <c r="N68" s="24">
        <v>1111398.04</v>
      </c>
      <c r="O68" s="24">
        <v>97.23</v>
      </c>
      <c r="P68" s="24">
        <v>1080.61231</v>
      </c>
      <c r="Q68" s="13">
        <v>6.6317650900000005E-4</v>
      </c>
      <c r="R68" s="66">
        <v>5.8405663472495999E-5</v>
      </c>
    </row>
    <row r="69" spans="2:18" ht="13.5" thickBot="1" x14ac:dyDescent="0.25">
      <c r="B69" s="62" t="s">
        <v>2652</v>
      </c>
      <c r="C69" s="14" t="s">
        <v>2411</v>
      </c>
      <c r="D69" s="22">
        <v>11019911</v>
      </c>
      <c r="E69" s="97" t="s">
        <v>2744</v>
      </c>
      <c r="F69" s="14" t="s">
        <v>255</v>
      </c>
      <c r="G69" s="28">
        <v>44824</v>
      </c>
      <c r="H69" s="14" t="s">
        <v>256</v>
      </c>
      <c r="I69" s="25">
        <v>3.06</v>
      </c>
      <c r="J69" s="14" t="s">
        <v>2417</v>
      </c>
      <c r="K69" s="14" t="s">
        <v>49</v>
      </c>
      <c r="L69" s="13">
        <v>0.08</v>
      </c>
      <c r="M69" s="13">
        <v>0.1232</v>
      </c>
      <c r="N69" s="24">
        <v>643460</v>
      </c>
      <c r="O69" s="24">
        <v>89.27</v>
      </c>
      <c r="P69" s="24">
        <v>574.41674</v>
      </c>
      <c r="Q69" s="13">
        <v>3.5252207000000002E-4</v>
      </c>
      <c r="R69" s="66">
        <v>3.1046463656709801E-5</v>
      </c>
    </row>
    <row r="70" spans="2:18" ht="13.5" thickBot="1" x14ac:dyDescent="0.25">
      <c r="B70" s="62" t="s">
        <v>2667</v>
      </c>
      <c r="C70" s="14" t="s">
        <v>2411</v>
      </c>
      <c r="D70" s="22">
        <v>11019917</v>
      </c>
      <c r="E70" s="97" t="s">
        <v>2744</v>
      </c>
      <c r="F70" s="14" t="s">
        <v>255</v>
      </c>
      <c r="G70" s="28">
        <v>44852</v>
      </c>
      <c r="H70" s="14" t="s">
        <v>256</v>
      </c>
      <c r="I70" s="25">
        <v>3.07</v>
      </c>
      <c r="J70" s="14" t="s">
        <v>2417</v>
      </c>
      <c r="K70" s="14" t="s">
        <v>49</v>
      </c>
      <c r="L70" s="13">
        <v>0.08</v>
      </c>
      <c r="M70" s="13">
        <v>0.10440000000000001</v>
      </c>
      <c r="N70" s="24">
        <v>952000</v>
      </c>
      <c r="O70" s="24">
        <v>94.01</v>
      </c>
      <c r="P70" s="24">
        <v>894.97519999999997</v>
      </c>
      <c r="Q70" s="13">
        <v>5.49250201E-4</v>
      </c>
      <c r="R70" s="66">
        <v>4.8372223658482797E-5</v>
      </c>
    </row>
    <row r="71" spans="2:18" ht="13.5" thickBot="1" x14ac:dyDescent="0.25">
      <c r="B71" s="62" t="s">
        <v>2668</v>
      </c>
      <c r="C71" s="14" t="s">
        <v>2411</v>
      </c>
      <c r="D71" s="22">
        <v>11019918</v>
      </c>
      <c r="E71" s="97" t="s">
        <v>2744</v>
      </c>
      <c r="F71" s="14" t="s">
        <v>255</v>
      </c>
      <c r="G71" s="28">
        <v>44852</v>
      </c>
      <c r="H71" s="14" t="s">
        <v>256</v>
      </c>
      <c r="I71" s="25">
        <v>3.07</v>
      </c>
      <c r="J71" s="14" t="s">
        <v>2417</v>
      </c>
      <c r="K71" s="14" t="s">
        <v>49</v>
      </c>
      <c r="L71" s="13">
        <v>0.08</v>
      </c>
      <c r="M71" s="13">
        <v>0.10440000000000001</v>
      </c>
      <c r="N71" s="24">
        <v>226100</v>
      </c>
      <c r="O71" s="24">
        <v>94.01</v>
      </c>
      <c r="P71" s="24">
        <v>212.55661000000001</v>
      </c>
      <c r="Q71" s="13">
        <v>1.3044692199999999E-4</v>
      </c>
      <c r="R71" s="66">
        <v>1.14884031188897E-5</v>
      </c>
    </row>
    <row r="72" spans="2:18" ht="13.5" thickBot="1" x14ac:dyDescent="0.25">
      <c r="B72" s="62" t="s">
        <v>2670</v>
      </c>
      <c r="C72" s="14" t="s">
        <v>2411</v>
      </c>
      <c r="D72" s="22">
        <v>11019922</v>
      </c>
      <c r="E72" s="97" t="s">
        <v>2744</v>
      </c>
      <c r="F72" s="14" t="s">
        <v>255</v>
      </c>
      <c r="G72" s="28">
        <v>44875</v>
      </c>
      <c r="H72" s="14" t="s">
        <v>256</v>
      </c>
      <c r="I72" s="25">
        <v>3.07</v>
      </c>
      <c r="J72" s="14" t="s">
        <v>2417</v>
      </c>
      <c r="K72" s="14" t="s">
        <v>49</v>
      </c>
      <c r="L72" s="13">
        <v>0.08</v>
      </c>
      <c r="M72" s="13">
        <v>0.1046</v>
      </c>
      <c r="N72" s="24">
        <v>44800</v>
      </c>
      <c r="O72" s="24">
        <v>93.95</v>
      </c>
      <c r="P72" s="24">
        <v>42.089599999999997</v>
      </c>
      <c r="Q72" s="13">
        <v>2.5830571926288201E-5</v>
      </c>
      <c r="R72" s="66">
        <v>2.2748871084875601E-6</v>
      </c>
    </row>
    <row r="73" spans="2:18" ht="13.5" thickBot="1" x14ac:dyDescent="0.25">
      <c r="B73" s="62" t="s">
        <v>2671</v>
      </c>
      <c r="C73" s="14" t="s">
        <v>2411</v>
      </c>
      <c r="D73" s="22">
        <v>11019923</v>
      </c>
      <c r="E73" s="97" t="s">
        <v>2744</v>
      </c>
      <c r="F73" s="14" t="s">
        <v>255</v>
      </c>
      <c r="G73" s="28">
        <v>44875</v>
      </c>
      <c r="H73" s="14" t="s">
        <v>256</v>
      </c>
      <c r="I73" s="25">
        <v>3.07</v>
      </c>
      <c r="J73" s="14" t="s">
        <v>2417</v>
      </c>
      <c r="K73" s="14" t="s">
        <v>49</v>
      </c>
      <c r="L73" s="13">
        <v>0.08</v>
      </c>
      <c r="M73" s="13">
        <v>0.1046</v>
      </c>
      <c r="N73" s="24">
        <v>467320</v>
      </c>
      <c r="O73" s="24">
        <v>93.95</v>
      </c>
      <c r="P73" s="24">
        <v>439.04714000000001</v>
      </c>
      <c r="Q73" s="13">
        <v>2.6944515299999998E-4</v>
      </c>
      <c r="R73" s="66">
        <v>2.3729916150410902E-5</v>
      </c>
    </row>
    <row r="74" spans="2:18" ht="13.5" thickBot="1" x14ac:dyDescent="0.25">
      <c r="B74" s="62" t="s">
        <v>2672</v>
      </c>
      <c r="C74" s="14" t="s">
        <v>2411</v>
      </c>
      <c r="D74" s="22">
        <v>11019925</v>
      </c>
      <c r="E74" s="97" t="s">
        <v>2744</v>
      </c>
      <c r="F74" s="14" t="s">
        <v>255</v>
      </c>
      <c r="G74" s="28">
        <v>44875</v>
      </c>
      <c r="H74" s="14" t="s">
        <v>256</v>
      </c>
      <c r="I74" s="25">
        <v>3.07</v>
      </c>
      <c r="J74" s="14" t="s">
        <v>2417</v>
      </c>
      <c r="K74" s="14" t="s">
        <v>49</v>
      </c>
      <c r="L74" s="13">
        <v>0.08</v>
      </c>
      <c r="M74" s="13">
        <v>0.1046</v>
      </c>
      <c r="N74" s="24">
        <v>35000</v>
      </c>
      <c r="O74" s="24">
        <v>93.95</v>
      </c>
      <c r="P74" s="24">
        <v>32.8825</v>
      </c>
      <c r="Q74" s="13">
        <v>2.01801343174126E-5</v>
      </c>
      <c r="R74" s="66">
        <v>1.7772555535059101E-6</v>
      </c>
    </row>
    <row r="75" spans="2:18" ht="13.5" thickBot="1" x14ac:dyDescent="0.25">
      <c r="B75" s="62" t="s">
        <v>2673</v>
      </c>
      <c r="C75" s="14" t="s">
        <v>2411</v>
      </c>
      <c r="D75" s="22">
        <v>11019926</v>
      </c>
      <c r="E75" s="97" t="s">
        <v>2744</v>
      </c>
      <c r="F75" s="14" t="s">
        <v>255</v>
      </c>
      <c r="G75" s="28">
        <v>44875</v>
      </c>
      <c r="H75" s="14" t="s">
        <v>256</v>
      </c>
      <c r="I75" s="25">
        <v>3.07</v>
      </c>
      <c r="J75" s="14" t="s">
        <v>2417</v>
      </c>
      <c r="K75" s="14" t="s">
        <v>49</v>
      </c>
      <c r="L75" s="13">
        <v>0.08</v>
      </c>
      <c r="M75" s="13">
        <v>0.1046</v>
      </c>
      <c r="N75" s="24">
        <v>112000</v>
      </c>
      <c r="O75" s="24">
        <v>93.95</v>
      </c>
      <c r="P75" s="24">
        <v>105.224</v>
      </c>
      <c r="Q75" s="13">
        <v>6.4576429815720396E-5</v>
      </c>
      <c r="R75" s="66">
        <v>5.6872177712189103E-6</v>
      </c>
    </row>
    <row r="76" spans="2:18" ht="13.5" thickBot="1" x14ac:dyDescent="0.25">
      <c r="B76" s="62" t="s">
        <v>2676</v>
      </c>
      <c r="C76" s="14" t="s">
        <v>2411</v>
      </c>
      <c r="D76" s="22">
        <v>11019928</v>
      </c>
      <c r="E76" s="97" t="s">
        <v>2744</v>
      </c>
      <c r="F76" s="14" t="s">
        <v>255</v>
      </c>
      <c r="G76" s="28">
        <v>44892</v>
      </c>
      <c r="H76" s="14" t="s">
        <v>256</v>
      </c>
      <c r="I76" s="25">
        <v>3.07</v>
      </c>
      <c r="J76" s="14" t="s">
        <v>2417</v>
      </c>
      <c r="K76" s="14" t="s">
        <v>49</v>
      </c>
      <c r="L76" s="13">
        <v>0.08</v>
      </c>
      <c r="M76" s="13">
        <v>0.1045</v>
      </c>
      <c r="N76" s="24">
        <v>112000</v>
      </c>
      <c r="O76" s="24">
        <v>93.98</v>
      </c>
      <c r="P76" s="24">
        <v>105.2576</v>
      </c>
      <c r="Q76" s="13">
        <v>6.4597050282931402E-5</v>
      </c>
      <c r="R76" s="66">
        <v>5.6890338066966796E-6</v>
      </c>
    </row>
    <row r="77" spans="2:18" ht="13.5" thickBot="1" x14ac:dyDescent="0.25">
      <c r="B77" s="62" t="s">
        <v>2677</v>
      </c>
      <c r="C77" s="14" t="s">
        <v>2411</v>
      </c>
      <c r="D77" s="22">
        <v>11019929</v>
      </c>
      <c r="E77" s="97" t="s">
        <v>2744</v>
      </c>
      <c r="F77" s="14" t="s">
        <v>255</v>
      </c>
      <c r="G77" s="28">
        <v>44892</v>
      </c>
      <c r="H77" s="14" t="s">
        <v>256</v>
      </c>
      <c r="I77" s="25">
        <v>3.07</v>
      </c>
      <c r="J77" s="14" t="s">
        <v>2417</v>
      </c>
      <c r="K77" s="14" t="s">
        <v>49</v>
      </c>
      <c r="L77" s="13">
        <v>0.08</v>
      </c>
      <c r="M77" s="13">
        <v>0.1045</v>
      </c>
      <c r="N77" s="24">
        <v>254800</v>
      </c>
      <c r="O77" s="24">
        <v>93.98</v>
      </c>
      <c r="P77" s="24">
        <v>239.46104</v>
      </c>
      <c r="Q77" s="13">
        <v>1.46958289E-4</v>
      </c>
      <c r="R77" s="66">
        <v>1.29425519102349E-5</v>
      </c>
    </row>
    <row r="78" spans="2:18" ht="13.5" thickBot="1" x14ac:dyDescent="0.25">
      <c r="B78" s="62" t="s">
        <v>2679</v>
      </c>
      <c r="C78" s="14" t="s">
        <v>2411</v>
      </c>
      <c r="D78" s="22">
        <v>11019933</v>
      </c>
      <c r="E78" s="97" t="s">
        <v>2744</v>
      </c>
      <c r="F78" s="14" t="s">
        <v>255</v>
      </c>
      <c r="G78" s="28">
        <v>44906</v>
      </c>
      <c r="H78" s="14" t="s">
        <v>256</v>
      </c>
      <c r="I78" s="27">
        <v>0</v>
      </c>
      <c r="J78" s="14" t="s">
        <v>2417</v>
      </c>
      <c r="K78" s="14" t="s">
        <v>49</v>
      </c>
      <c r="L78" s="13">
        <v>0.08</v>
      </c>
      <c r="M78" s="13">
        <v>0</v>
      </c>
      <c r="N78" s="24">
        <v>595000</v>
      </c>
      <c r="O78" s="24">
        <v>96.76</v>
      </c>
      <c r="P78" s="24">
        <v>575.72199999999998</v>
      </c>
      <c r="Q78" s="13">
        <v>3.5332311299999999E-4</v>
      </c>
      <c r="R78" s="66">
        <v>3.1117011230153702E-5</v>
      </c>
    </row>
    <row r="79" spans="2:18" ht="13.5" thickBot="1" x14ac:dyDescent="0.25">
      <c r="B79" s="62" t="s">
        <v>2681</v>
      </c>
      <c r="C79" s="14" t="s">
        <v>2411</v>
      </c>
      <c r="D79" s="22">
        <v>11019937</v>
      </c>
      <c r="E79" s="97" t="s">
        <v>2744</v>
      </c>
      <c r="F79" s="14" t="s">
        <v>255</v>
      </c>
      <c r="G79" s="28">
        <v>44920</v>
      </c>
      <c r="H79" s="14" t="s">
        <v>256</v>
      </c>
      <c r="I79" s="25">
        <v>3.08</v>
      </c>
      <c r="J79" s="14" t="s">
        <v>1111</v>
      </c>
      <c r="K79" s="14" t="s">
        <v>49</v>
      </c>
      <c r="L79" s="13">
        <v>0.08</v>
      </c>
      <c r="M79" s="13">
        <v>9.5699999999999993E-2</v>
      </c>
      <c r="N79" s="24">
        <v>753900</v>
      </c>
      <c r="O79" s="24">
        <v>96.32</v>
      </c>
      <c r="P79" s="24">
        <v>726.15647999999999</v>
      </c>
      <c r="Q79" s="13">
        <v>4.4564541300000002E-4</v>
      </c>
      <c r="R79" s="66">
        <v>3.9247795538487102E-5</v>
      </c>
    </row>
    <row r="80" spans="2:18" ht="13.5" thickBot="1" x14ac:dyDescent="0.25">
      <c r="B80" s="62" t="s">
        <v>2683</v>
      </c>
      <c r="C80" s="14" t="s">
        <v>2411</v>
      </c>
      <c r="D80" s="22">
        <v>11020102</v>
      </c>
      <c r="E80" s="97" t="s">
        <v>2744</v>
      </c>
      <c r="F80" s="14" t="s">
        <v>255</v>
      </c>
      <c r="G80" s="28">
        <v>44936</v>
      </c>
      <c r="H80" s="14" t="s">
        <v>256</v>
      </c>
      <c r="I80" s="25">
        <v>3.07</v>
      </c>
      <c r="J80" s="14" t="s">
        <v>2417</v>
      </c>
      <c r="K80" s="14" t="s">
        <v>49</v>
      </c>
      <c r="L80" s="13">
        <v>0.08</v>
      </c>
      <c r="M80" s="13">
        <v>9.98E-2</v>
      </c>
      <c r="N80" s="24">
        <v>140000</v>
      </c>
      <c r="O80" s="24">
        <v>95.23</v>
      </c>
      <c r="P80" s="24">
        <v>133.322</v>
      </c>
      <c r="Q80" s="13">
        <v>8.1820295520902806E-5</v>
      </c>
      <c r="R80" s="66">
        <v>7.2058774395047401E-6</v>
      </c>
    </row>
    <row r="81" spans="2:18" ht="13.5" thickBot="1" x14ac:dyDescent="0.25">
      <c r="B81" s="62" t="s">
        <v>2686</v>
      </c>
      <c r="C81" s="14" t="s">
        <v>2411</v>
      </c>
      <c r="D81" s="22">
        <v>11020106</v>
      </c>
      <c r="E81" s="97" t="s">
        <v>2744</v>
      </c>
      <c r="F81" s="14" t="s">
        <v>255</v>
      </c>
      <c r="G81" s="28">
        <v>44951</v>
      </c>
      <c r="H81" s="14" t="s">
        <v>256</v>
      </c>
      <c r="I81" s="25">
        <v>3.07</v>
      </c>
      <c r="J81" s="14" t="s">
        <v>1111</v>
      </c>
      <c r="K81" s="14" t="s">
        <v>49</v>
      </c>
      <c r="L81" s="13">
        <v>0.08</v>
      </c>
      <c r="M81" s="13">
        <v>0.1022</v>
      </c>
      <c r="N81" s="24">
        <v>3409840</v>
      </c>
      <c r="O81" s="24">
        <v>94.59</v>
      </c>
      <c r="P81" s="24">
        <v>3225.3676599999999</v>
      </c>
      <c r="Q81" s="13">
        <v>1.979422264E-3</v>
      </c>
      <c r="R81" s="66">
        <v>1.7432684800000001E-4</v>
      </c>
    </row>
    <row r="82" spans="2:18" ht="13.5" thickBot="1" x14ac:dyDescent="0.25">
      <c r="B82" s="62" t="s">
        <v>2688</v>
      </c>
      <c r="C82" s="14" t="s">
        <v>2411</v>
      </c>
      <c r="D82" s="22">
        <v>11020111</v>
      </c>
      <c r="E82" s="97" t="s">
        <v>2744</v>
      </c>
      <c r="F82" s="14" t="s">
        <v>255</v>
      </c>
      <c r="G82" s="28">
        <v>44969</v>
      </c>
      <c r="H82" s="14" t="s">
        <v>256</v>
      </c>
      <c r="I82" s="25">
        <v>3.08</v>
      </c>
      <c r="J82" s="14" t="s">
        <v>2417</v>
      </c>
      <c r="K82" s="14" t="s">
        <v>49</v>
      </c>
      <c r="L82" s="13">
        <v>0.08</v>
      </c>
      <c r="M82" s="13">
        <v>9.5299999999999996E-2</v>
      </c>
      <c r="N82" s="24">
        <v>1372000</v>
      </c>
      <c r="O82" s="24">
        <v>96.43</v>
      </c>
      <c r="P82" s="24">
        <v>1323.0196000000001</v>
      </c>
      <c r="Q82" s="13">
        <v>8.1194292499999995E-4</v>
      </c>
      <c r="R82" s="66">
        <v>7.1507456291254202E-5</v>
      </c>
    </row>
    <row r="83" spans="2:18" ht="13.5" thickBot="1" x14ac:dyDescent="0.25">
      <c r="B83" s="62" t="s">
        <v>2688</v>
      </c>
      <c r="C83" s="14" t="s">
        <v>2411</v>
      </c>
      <c r="D83" s="22">
        <v>11020114</v>
      </c>
      <c r="E83" s="97" t="s">
        <v>2744</v>
      </c>
      <c r="F83" s="14" t="s">
        <v>255</v>
      </c>
      <c r="G83" s="28">
        <v>44983</v>
      </c>
      <c r="H83" s="14" t="s">
        <v>256</v>
      </c>
      <c r="I83" s="25">
        <v>3.09</v>
      </c>
      <c r="J83" s="14" t="s">
        <v>2417</v>
      </c>
      <c r="K83" s="14" t="s">
        <v>49</v>
      </c>
      <c r="L83" s="13">
        <v>0.08</v>
      </c>
      <c r="M83" s="13">
        <v>7.6300000000000007E-2</v>
      </c>
      <c r="N83" s="24">
        <v>1048600</v>
      </c>
      <c r="O83" s="24">
        <v>101.79</v>
      </c>
      <c r="P83" s="24">
        <v>1067.36994</v>
      </c>
      <c r="Q83" s="13">
        <v>6.5504960799999995E-4</v>
      </c>
      <c r="R83" s="66">
        <v>5.7689930921014797E-5</v>
      </c>
    </row>
    <row r="84" spans="2:18" ht="13.5" thickBot="1" x14ac:dyDescent="0.25">
      <c r="B84" s="62" t="s">
        <v>2693</v>
      </c>
      <c r="C84" s="14" t="s">
        <v>2411</v>
      </c>
      <c r="D84" s="22">
        <v>11020119</v>
      </c>
      <c r="E84" s="97" t="s">
        <v>2744</v>
      </c>
      <c r="F84" s="14" t="s">
        <v>255</v>
      </c>
      <c r="G84" s="28">
        <v>45011</v>
      </c>
      <c r="H84" s="14" t="s">
        <v>256</v>
      </c>
      <c r="I84" s="25">
        <v>3.1</v>
      </c>
      <c r="J84" s="14" t="s">
        <v>2417</v>
      </c>
      <c r="K84" s="14" t="s">
        <v>49</v>
      </c>
      <c r="L84" s="13">
        <v>0.08</v>
      </c>
      <c r="M84" s="13">
        <v>6.3700000000000007E-2</v>
      </c>
      <c r="N84" s="24">
        <v>749000</v>
      </c>
      <c r="O84" s="24">
        <v>105.55</v>
      </c>
      <c r="P84" s="24">
        <v>790.56949999999995</v>
      </c>
      <c r="Q84" s="13">
        <v>4.8517596500000001E-4</v>
      </c>
      <c r="R84" s="66">
        <v>4.2729233917962098E-5</v>
      </c>
    </row>
    <row r="85" spans="2:18" ht="13.5" thickBot="1" x14ac:dyDescent="0.25">
      <c r="B85" s="62" t="s">
        <v>2697</v>
      </c>
      <c r="C85" s="14" t="s">
        <v>2411</v>
      </c>
      <c r="D85" s="22">
        <v>11020125</v>
      </c>
      <c r="E85" s="97" t="s">
        <v>2744</v>
      </c>
      <c r="F85" s="14" t="s">
        <v>255</v>
      </c>
      <c r="G85" s="28">
        <v>45035</v>
      </c>
      <c r="H85" s="14" t="s">
        <v>256</v>
      </c>
      <c r="I85" s="25">
        <v>3.09</v>
      </c>
      <c r="J85" s="14" t="s">
        <v>1111</v>
      </c>
      <c r="K85" s="14" t="s">
        <v>49</v>
      </c>
      <c r="L85" s="13">
        <v>0.08</v>
      </c>
      <c r="M85" s="13">
        <v>7.0099999999999996E-2</v>
      </c>
      <c r="N85" s="24">
        <v>336000</v>
      </c>
      <c r="O85" s="24">
        <v>103.62</v>
      </c>
      <c r="P85" s="24">
        <v>348.16320000000002</v>
      </c>
      <c r="Q85" s="13">
        <v>2.1366928100000001E-4</v>
      </c>
      <c r="R85" s="66">
        <v>1.8817759620661101E-5</v>
      </c>
    </row>
    <row r="86" spans="2:18" ht="13.5" thickBot="1" x14ac:dyDescent="0.25">
      <c r="B86" s="62" t="s">
        <v>2701</v>
      </c>
      <c r="C86" s="14" t="s">
        <v>2411</v>
      </c>
      <c r="D86" s="22">
        <v>11020127</v>
      </c>
      <c r="E86" s="97" t="s">
        <v>2744</v>
      </c>
      <c r="F86" s="14" t="s">
        <v>255</v>
      </c>
      <c r="G86" s="28">
        <v>45044</v>
      </c>
      <c r="H86" s="14" t="s">
        <v>256</v>
      </c>
      <c r="I86" s="25">
        <v>3.09</v>
      </c>
      <c r="J86" s="14" t="s">
        <v>2417</v>
      </c>
      <c r="K86" s="14" t="s">
        <v>49</v>
      </c>
      <c r="L86" s="13">
        <v>0.08</v>
      </c>
      <c r="M86" s="13">
        <v>7.1499999999999994E-2</v>
      </c>
      <c r="N86" s="24">
        <v>225400</v>
      </c>
      <c r="O86" s="24">
        <v>103.2</v>
      </c>
      <c r="P86" s="24">
        <v>232.61279999999999</v>
      </c>
      <c r="Q86" s="13">
        <v>1.42755494E-4</v>
      </c>
      <c r="R86" s="66">
        <v>1.25724136126073E-5</v>
      </c>
    </row>
    <row r="87" spans="2:18" ht="13.5" thickBot="1" x14ac:dyDescent="0.25">
      <c r="B87" s="62" t="s">
        <v>2702</v>
      </c>
      <c r="C87" s="14" t="s">
        <v>2411</v>
      </c>
      <c r="D87" s="22">
        <v>11020129</v>
      </c>
      <c r="E87" s="97" t="s">
        <v>2744</v>
      </c>
      <c r="F87" s="14" t="s">
        <v>255</v>
      </c>
      <c r="G87" s="28">
        <v>45061</v>
      </c>
      <c r="H87" s="14" t="s">
        <v>256</v>
      </c>
      <c r="I87" s="25">
        <v>3.09</v>
      </c>
      <c r="J87" s="14" t="s">
        <v>2417</v>
      </c>
      <c r="K87" s="14" t="s">
        <v>49</v>
      </c>
      <c r="L87" s="13">
        <v>0.08</v>
      </c>
      <c r="M87" s="13">
        <v>7.9200000000000007E-2</v>
      </c>
      <c r="N87" s="24">
        <v>224000</v>
      </c>
      <c r="O87" s="24">
        <v>100.93</v>
      </c>
      <c r="P87" s="24">
        <v>226.08320000000001</v>
      </c>
      <c r="Q87" s="13">
        <v>1.3874825000000001E-4</v>
      </c>
      <c r="R87" s="66">
        <v>1.22194973847605E-5</v>
      </c>
    </row>
    <row r="88" spans="2:18" ht="13.5" thickBot="1" x14ac:dyDescent="0.25">
      <c r="B88" s="62" t="s">
        <v>2705</v>
      </c>
      <c r="C88" s="14" t="s">
        <v>2411</v>
      </c>
      <c r="D88" s="22">
        <v>11020131</v>
      </c>
      <c r="E88" s="97" t="s">
        <v>2744</v>
      </c>
      <c r="F88" s="14" t="s">
        <v>255</v>
      </c>
      <c r="G88" s="28">
        <v>45070</v>
      </c>
      <c r="H88" s="14" t="s">
        <v>256</v>
      </c>
      <c r="I88" s="25">
        <v>3.09</v>
      </c>
      <c r="J88" s="14" t="s">
        <v>2417</v>
      </c>
      <c r="K88" s="14" t="s">
        <v>49</v>
      </c>
      <c r="L88" s="13">
        <v>0.08</v>
      </c>
      <c r="M88" s="13">
        <v>7.6399999999999996E-2</v>
      </c>
      <c r="N88" s="24">
        <v>490000</v>
      </c>
      <c r="O88" s="24">
        <v>101.74</v>
      </c>
      <c r="P88" s="24">
        <v>498.52600000000001</v>
      </c>
      <c r="Q88" s="13">
        <v>3.0594759000000002E-4</v>
      </c>
      <c r="R88" s="66">
        <v>2.69446697199753E-5</v>
      </c>
    </row>
    <row r="89" spans="2:18" ht="13.5" thickBot="1" x14ac:dyDescent="0.25">
      <c r="B89" s="62" t="s">
        <v>2710</v>
      </c>
      <c r="C89" s="14" t="s">
        <v>2411</v>
      </c>
      <c r="D89" s="22">
        <v>11020403</v>
      </c>
      <c r="E89" s="97" t="s">
        <v>2744</v>
      </c>
      <c r="F89" s="14" t="s">
        <v>255</v>
      </c>
      <c r="G89" s="28">
        <v>45102</v>
      </c>
      <c r="H89" s="14" t="s">
        <v>256</v>
      </c>
      <c r="I89" s="25">
        <v>3.08</v>
      </c>
      <c r="J89" s="14" t="s">
        <v>2417</v>
      </c>
      <c r="K89" s="14" t="s">
        <v>49</v>
      </c>
      <c r="L89" s="13">
        <v>0.08</v>
      </c>
      <c r="M89" s="13">
        <v>8.4599999999999995E-2</v>
      </c>
      <c r="N89" s="24">
        <v>168000</v>
      </c>
      <c r="O89" s="24">
        <v>99.39</v>
      </c>
      <c r="P89" s="24">
        <v>166.9752</v>
      </c>
      <c r="Q89" s="13">
        <v>1.02473411E-4</v>
      </c>
      <c r="R89" s="66">
        <v>9.0247883067820207E-6</v>
      </c>
    </row>
    <row r="90" spans="2:18" ht="13.5" thickBot="1" x14ac:dyDescent="0.25">
      <c r="B90" s="62" t="s">
        <v>2714</v>
      </c>
      <c r="C90" s="14" t="s">
        <v>2411</v>
      </c>
      <c r="D90" s="22">
        <v>11020408</v>
      </c>
      <c r="E90" s="97" t="s">
        <v>2744</v>
      </c>
      <c r="F90" s="14" t="s">
        <v>255</v>
      </c>
      <c r="G90" s="28">
        <v>45119</v>
      </c>
      <c r="H90" s="14" t="s">
        <v>256</v>
      </c>
      <c r="I90" s="25">
        <v>3.09</v>
      </c>
      <c r="J90" s="14" t="s">
        <v>2417</v>
      </c>
      <c r="K90" s="14" t="s">
        <v>49</v>
      </c>
      <c r="L90" s="13">
        <v>0.08</v>
      </c>
      <c r="M90" s="13">
        <v>8.1299999999999997E-2</v>
      </c>
      <c r="N90" s="24">
        <v>288000</v>
      </c>
      <c r="O90" s="24">
        <v>100.34</v>
      </c>
      <c r="P90" s="24">
        <v>288.97919999999999</v>
      </c>
      <c r="Q90" s="13">
        <v>1.7734780100000001E-4</v>
      </c>
      <c r="R90" s="66">
        <v>1.5618942843387699E-5</v>
      </c>
    </row>
    <row r="91" spans="2:18" ht="13.5" thickBot="1" x14ac:dyDescent="0.25">
      <c r="B91" s="62" t="s">
        <v>2715</v>
      </c>
      <c r="C91" s="14" t="s">
        <v>2411</v>
      </c>
      <c r="D91" s="22">
        <v>11020410</v>
      </c>
      <c r="E91" s="97" t="s">
        <v>2744</v>
      </c>
      <c r="F91" s="14" t="s">
        <v>255</v>
      </c>
      <c r="G91" s="28">
        <v>45132</v>
      </c>
      <c r="H91" s="14" t="s">
        <v>256</v>
      </c>
      <c r="I91" s="25">
        <v>3.09</v>
      </c>
      <c r="J91" s="14" t="s">
        <v>2417</v>
      </c>
      <c r="K91" s="14" t="s">
        <v>49</v>
      </c>
      <c r="L91" s="13">
        <v>0.08</v>
      </c>
      <c r="M91" s="13">
        <v>8.2199999999999995E-2</v>
      </c>
      <c r="N91" s="24">
        <v>276000</v>
      </c>
      <c r="O91" s="24">
        <v>100.09</v>
      </c>
      <c r="P91" s="24">
        <v>276.2484</v>
      </c>
      <c r="Q91" s="13">
        <v>1.69534853E-4</v>
      </c>
      <c r="R91" s="66">
        <v>1.4930859972542301E-5</v>
      </c>
    </row>
    <row r="92" spans="2:18" ht="13.5" thickBot="1" x14ac:dyDescent="0.25">
      <c r="B92" s="62" t="s">
        <v>2717</v>
      </c>
      <c r="C92" s="14" t="s">
        <v>2411</v>
      </c>
      <c r="D92" s="22">
        <v>11020412</v>
      </c>
      <c r="E92" s="97" t="s">
        <v>2744</v>
      </c>
      <c r="F92" s="14" t="s">
        <v>255</v>
      </c>
      <c r="G92" s="28">
        <v>45148</v>
      </c>
      <c r="H92" s="14" t="s">
        <v>256</v>
      </c>
      <c r="I92" s="25">
        <v>3.09</v>
      </c>
      <c r="J92" s="14" t="s">
        <v>2417</v>
      </c>
      <c r="K92" s="14" t="s">
        <v>49</v>
      </c>
      <c r="L92" s="13">
        <v>0.08</v>
      </c>
      <c r="M92" s="13">
        <v>8.3199999999999996E-2</v>
      </c>
      <c r="N92" s="24">
        <v>1080000</v>
      </c>
      <c r="O92" s="24">
        <v>99.8</v>
      </c>
      <c r="P92" s="24">
        <v>1077.8399999999999</v>
      </c>
      <c r="Q92" s="13">
        <v>6.6147513000000004E-4</v>
      </c>
      <c r="R92" s="66">
        <v>5.82558237904906E-5</v>
      </c>
    </row>
    <row r="93" spans="2:18" ht="13.5" thickBot="1" x14ac:dyDescent="0.25">
      <c r="B93" s="62" t="s">
        <v>2718</v>
      </c>
      <c r="C93" s="14" t="s">
        <v>2411</v>
      </c>
      <c r="D93" s="22">
        <v>11020413</v>
      </c>
      <c r="E93" s="97" t="s">
        <v>2744</v>
      </c>
      <c r="F93" s="14" t="s">
        <v>255</v>
      </c>
      <c r="G93" s="28">
        <v>45161</v>
      </c>
      <c r="H93" s="14" t="s">
        <v>256</v>
      </c>
      <c r="I93" s="25">
        <v>3.09</v>
      </c>
      <c r="J93" s="14" t="s">
        <v>1111</v>
      </c>
      <c r="K93" s="14" t="s">
        <v>49</v>
      </c>
      <c r="L93" s="13">
        <v>0.08</v>
      </c>
      <c r="M93" s="13">
        <v>8.3099999999999993E-2</v>
      </c>
      <c r="N93" s="24">
        <v>3781820</v>
      </c>
      <c r="O93" s="24">
        <v>99.83</v>
      </c>
      <c r="P93" s="24">
        <v>3775.3909100000001</v>
      </c>
      <c r="Q93" s="13">
        <v>2.3169739420000001E-3</v>
      </c>
      <c r="R93" s="66">
        <v>2.04054876E-4</v>
      </c>
    </row>
    <row r="94" spans="2:18" ht="13.5" thickBot="1" x14ac:dyDescent="0.25">
      <c r="B94" s="62" t="s">
        <v>2628</v>
      </c>
      <c r="C94" s="14" t="s">
        <v>2411</v>
      </c>
      <c r="D94" s="22">
        <v>11019377</v>
      </c>
      <c r="E94" s="97" t="s">
        <v>2744</v>
      </c>
      <c r="F94" s="14" t="s">
        <v>255</v>
      </c>
      <c r="G94" s="28">
        <v>44598</v>
      </c>
      <c r="H94" s="14" t="s">
        <v>256</v>
      </c>
      <c r="I94" s="25">
        <v>3.02</v>
      </c>
      <c r="J94" s="14" t="s">
        <v>2417</v>
      </c>
      <c r="K94" s="14" t="s">
        <v>49</v>
      </c>
      <c r="L94" s="13">
        <v>0.08</v>
      </c>
      <c r="M94" s="13">
        <v>0.16980000000000001</v>
      </c>
      <c r="N94" s="24">
        <v>0.4</v>
      </c>
      <c r="O94" s="24">
        <v>78.900000000000006</v>
      </c>
      <c r="P94" s="24">
        <v>3.2000000000000003E-4</v>
      </c>
      <c r="Q94" s="13">
        <v>1.9638540200933799E-10</v>
      </c>
      <c r="R94" s="66">
        <v>1.7295575978769602E-11</v>
      </c>
    </row>
    <row r="95" spans="2:18" ht="13.5" thickBot="1" x14ac:dyDescent="0.25">
      <c r="B95" s="62" t="s">
        <v>2721</v>
      </c>
      <c r="C95" s="14" t="s">
        <v>2411</v>
      </c>
      <c r="D95" s="22">
        <v>11020418</v>
      </c>
      <c r="E95" s="97" t="s">
        <v>2744</v>
      </c>
      <c r="F95" s="14" t="s">
        <v>255</v>
      </c>
      <c r="G95" s="28">
        <v>45179</v>
      </c>
      <c r="H95" s="14" t="s">
        <v>256</v>
      </c>
      <c r="I95" s="25">
        <v>3.09</v>
      </c>
      <c r="J95" s="14" t="s">
        <v>2417</v>
      </c>
      <c r="K95" s="14" t="s">
        <v>49</v>
      </c>
      <c r="L95" s="13">
        <v>0.08</v>
      </c>
      <c r="M95" s="13">
        <v>7.9799999999999996E-2</v>
      </c>
      <c r="N95" s="24">
        <v>266000</v>
      </c>
      <c r="O95" s="24">
        <v>100.77</v>
      </c>
      <c r="P95" s="24">
        <v>268.04820000000001</v>
      </c>
      <c r="Q95" s="13">
        <v>1.6450235400000001E-4</v>
      </c>
      <c r="R95" s="66">
        <v>1.4487650028351301E-5</v>
      </c>
    </row>
    <row r="96" spans="2:18" ht="13.5" thickBot="1" x14ac:dyDescent="0.25">
      <c r="B96" s="62" t="s">
        <v>2725</v>
      </c>
      <c r="C96" s="14" t="s">
        <v>2411</v>
      </c>
      <c r="D96" s="22">
        <v>11020422</v>
      </c>
      <c r="E96" s="97" t="s">
        <v>2744</v>
      </c>
      <c r="F96" s="14" t="s">
        <v>255</v>
      </c>
      <c r="G96" s="28">
        <v>45209</v>
      </c>
      <c r="H96" s="14" t="s">
        <v>256</v>
      </c>
      <c r="I96" s="25">
        <v>3.09</v>
      </c>
      <c r="J96" s="14" t="s">
        <v>2417</v>
      </c>
      <c r="K96" s="14" t="s">
        <v>49</v>
      </c>
      <c r="L96" s="13">
        <v>0.08</v>
      </c>
      <c r="M96" s="13">
        <v>7.4300000000000005E-2</v>
      </c>
      <c r="N96" s="24">
        <v>1260000</v>
      </c>
      <c r="O96" s="24">
        <v>102.36</v>
      </c>
      <c r="P96" s="24">
        <v>1289.7360000000001</v>
      </c>
      <c r="Q96" s="13">
        <v>7.9151663299999999E-4</v>
      </c>
      <c r="R96" s="66">
        <v>6.9708521814232399E-5</v>
      </c>
    </row>
    <row r="97" spans="2:18" ht="13.5" thickBot="1" x14ac:dyDescent="0.25">
      <c r="B97" s="62" t="s">
        <v>2727</v>
      </c>
      <c r="C97" s="14" t="s">
        <v>2411</v>
      </c>
      <c r="D97" s="22">
        <v>11020425</v>
      </c>
      <c r="E97" s="97" t="s">
        <v>2744</v>
      </c>
      <c r="F97" s="14" t="s">
        <v>255</v>
      </c>
      <c r="G97" s="28">
        <v>45224</v>
      </c>
      <c r="H97" s="14" t="s">
        <v>256</v>
      </c>
      <c r="I97" s="25">
        <v>3.1</v>
      </c>
      <c r="J97" s="14" t="s">
        <v>2417</v>
      </c>
      <c r="K97" s="14" t="s">
        <v>49</v>
      </c>
      <c r="L97" s="13">
        <v>0.08</v>
      </c>
      <c r="M97" s="13">
        <v>6.59E-2</v>
      </c>
      <c r="N97" s="24">
        <v>294000</v>
      </c>
      <c r="O97" s="24">
        <v>104.87</v>
      </c>
      <c r="P97" s="24">
        <v>308.31779999999998</v>
      </c>
      <c r="Q97" s="13">
        <v>1.8921598400000001E-4</v>
      </c>
      <c r="R97" s="66">
        <v>1.6664168548459601E-5</v>
      </c>
    </row>
    <row r="98" spans="2:18" ht="13.5" thickBot="1" x14ac:dyDescent="0.25">
      <c r="B98" s="62" t="s">
        <v>2729</v>
      </c>
      <c r="C98" s="14" t="s">
        <v>2411</v>
      </c>
      <c r="D98" s="22">
        <v>11020426</v>
      </c>
      <c r="E98" s="97" t="s">
        <v>2744</v>
      </c>
      <c r="F98" s="14" t="s">
        <v>255</v>
      </c>
      <c r="G98" s="28">
        <v>45239</v>
      </c>
      <c r="H98" s="14" t="s">
        <v>256</v>
      </c>
      <c r="I98" s="25">
        <v>3.1</v>
      </c>
      <c r="J98" s="14" t="s">
        <v>2417</v>
      </c>
      <c r="K98" s="14" t="s">
        <v>49</v>
      </c>
      <c r="L98" s="13">
        <v>0.08</v>
      </c>
      <c r="M98" s="13">
        <v>6.9400000000000003E-2</v>
      </c>
      <c r="N98" s="24">
        <v>532000</v>
      </c>
      <c r="O98" s="24">
        <v>103.82</v>
      </c>
      <c r="P98" s="24">
        <v>552.32240000000002</v>
      </c>
      <c r="Q98" s="13">
        <v>3.3896267600000001E-4</v>
      </c>
      <c r="R98" s="66">
        <v>2.9852293856176098E-5</v>
      </c>
    </row>
    <row r="99" spans="2:18" ht="13.5" thickBot="1" x14ac:dyDescent="0.25">
      <c r="B99" s="62" t="s">
        <v>2730</v>
      </c>
      <c r="C99" s="14" t="s">
        <v>2411</v>
      </c>
      <c r="D99" s="22">
        <v>11020428</v>
      </c>
      <c r="E99" s="97" t="s">
        <v>2744</v>
      </c>
      <c r="F99" s="14" t="s">
        <v>255</v>
      </c>
      <c r="G99" s="28">
        <v>45253</v>
      </c>
      <c r="H99" s="14" t="s">
        <v>256</v>
      </c>
      <c r="I99" s="25">
        <v>3.08</v>
      </c>
      <c r="J99" s="14" t="s">
        <v>2417</v>
      </c>
      <c r="K99" s="14" t="s">
        <v>49</v>
      </c>
      <c r="L99" s="13">
        <v>0.08</v>
      </c>
      <c r="M99" s="13">
        <v>8.5000000000000006E-2</v>
      </c>
      <c r="N99" s="24">
        <v>574000</v>
      </c>
      <c r="O99" s="24">
        <v>99.28</v>
      </c>
      <c r="P99" s="24">
        <v>569.86720000000003</v>
      </c>
      <c r="Q99" s="13">
        <v>3.4972999699999999E-4</v>
      </c>
      <c r="R99" s="66">
        <v>3.0800567048152103E-5</v>
      </c>
    </row>
    <row r="100" spans="2:18" ht="13.5" thickBot="1" x14ac:dyDescent="0.25">
      <c r="B100" s="62" t="s">
        <v>2735</v>
      </c>
      <c r="C100" s="14" t="s">
        <v>2411</v>
      </c>
      <c r="D100" s="22">
        <v>11020431</v>
      </c>
      <c r="E100" s="97" t="s">
        <v>2744</v>
      </c>
      <c r="F100" s="14" t="s">
        <v>255</v>
      </c>
      <c r="G100" s="28">
        <v>45285</v>
      </c>
      <c r="H100" s="14" t="s">
        <v>256</v>
      </c>
      <c r="I100" s="25">
        <v>3.5</v>
      </c>
      <c r="J100" s="14" t="s">
        <v>2417</v>
      </c>
      <c r="K100" s="14" t="s">
        <v>49</v>
      </c>
      <c r="L100" s="13">
        <v>0.08</v>
      </c>
      <c r="M100" s="13">
        <v>3.6299999999999999E-2</v>
      </c>
      <c r="N100" s="24">
        <v>126000</v>
      </c>
      <c r="O100" s="24">
        <v>97.1</v>
      </c>
      <c r="P100" s="24">
        <v>122.346</v>
      </c>
      <c r="Q100" s="13">
        <v>7.5084276231982493E-5</v>
      </c>
      <c r="R100" s="66">
        <v>6.6126391834329503E-6</v>
      </c>
    </row>
    <row r="101" spans="2:18" ht="13.5" thickBot="1" x14ac:dyDescent="0.25">
      <c r="B101" s="62" t="s">
        <v>2629</v>
      </c>
      <c r="C101" s="14" t="s">
        <v>2411</v>
      </c>
      <c r="D101" s="22">
        <v>11019573</v>
      </c>
      <c r="E101" s="97" t="s">
        <v>2744</v>
      </c>
      <c r="F101" s="14" t="s">
        <v>255</v>
      </c>
      <c r="G101" s="28">
        <v>44607</v>
      </c>
      <c r="H101" s="14" t="s">
        <v>256</v>
      </c>
      <c r="I101" s="25">
        <v>3.01</v>
      </c>
      <c r="J101" s="14" t="s">
        <v>2417</v>
      </c>
      <c r="K101" s="14" t="s">
        <v>49</v>
      </c>
      <c r="L101" s="13">
        <v>0.08</v>
      </c>
      <c r="M101" s="13">
        <v>0.17829999999999999</v>
      </c>
      <c r="N101" s="24">
        <v>-0.4</v>
      </c>
      <c r="O101" s="24">
        <v>77.19</v>
      </c>
      <c r="P101" s="24">
        <v>-3.1E-4</v>
      </c>
      <c r="Q101" s="13">
        <v>-1.9024835819654601E-10</v>
      </c>
      <c r="R101" s="66">
        <v>-1.6755089229433E-11</v>
      </c>
    </row>
    <row r="102" spans="2:18" ht="13.5" thickBot="1" x14ac:dyDescent="0.25">
      <c r="B102" s="62" t="s">
        <v>2632</v>
      </c>
      <c r="C102" s="14" t="s">
        <v>2411</v>
      </c>
      <c r="D102" s="22">
        <v>11019581</v>
      </c>
      <c r="E102" s="97" t="s">
        <v>2744</v>
      </c>
      <c r="F102" s="14" t="s">
        <v>255</v>
      </c>
      <c r="G102" s="28">
        <v>44629</v>
      </c>
      <c r="H102" s="14" t="s">
        <v>256</v>
      </c>
      <c r="I102" s="25">
        <v>4.7</v>
      </c>
      <c r="J102" s="14" t="s">
        <v>2255</v>
      </c>
      <c r="K102" s="14" t="s">
        <v>49</v>
      </c>
      <c r="L102" s="13">
        <v>3.7999999999999999E-2</v>
      </c>
      <c r="M102" s="13">
        <v>6.54E-2</v>
      </c>
      <c r="N102" s="24">
        <v>4143347.64</v>
      </c>
      <c r="O102" s="24">
        <v>88.65</v>
      </c>
      <c r="P102" s="24">
        <v>3673.0776799999999</v>
      </c>
      <c r="Q102" s="13">
        <v>2.2541838639999999E-3</v>
      </c>
      <c r="R102" s="66">
        <v>1.9852498100000001E-4</v>
      </c>
    </row>
    <row r="103" spans="2:18" ht="13.5" thickBot="1" x14ac:dyDescent="0.25">
      <c r="B103" s="62" t="s">
        <v>2633</v>
      </c>
      <c r="C103" s="14" t="s">
        <v>2411</v>
      </c>
      <c r="D103" s="22">
        <v>11019587</v>
      </c>
      <c r="E103" s="97" t="s">
        <v>2744</v>
      </c>
      <c r="F103" s="14" t="s">
        <v>255</v>
      </c>
      <c r="G103" s="28">
        <v>44644</v>
      </c>
      <c r="H103" s="14" t="s">
        <v>256</v>
      </c>
      <c r="I103" s="25">
        <v>4.71</v>
      </c>
      <c r="J103" s="14" t="s">
        <v>2255</v>
      </c>
      <c r="K103" s="14" t="s">
        <v>49</v>
      </c>
      <c r="L103" s="13">
        <v>3.7999999999999999E-2</v>
      </c>
      <c r="M103" s="13">
        <v>5.7799999999999997E-2</v>
      </c>
      <c r="N103" s="24">
        <v>65845632.68</v>
      </c>
      <c r="O103" s="24">
        <v>91.68</v>
      </c>
      <c r="P103" s="24">
        <v>60367.276039999997</v>
      </c>
      <c r="Q103" s="13">
        <v>3.7047661790999997E-2</v>
      </c>
      <c r="R103" s="66">
        <v>3.262771279E-3</v>
      </c>
    </row>
    <row r="104" spans="2:18" ht="13.5" thickBot="1" x14ac:dyDescent="0.25">
      <c r="B104" s="62" t="s">
        <v>2663</v>
      </c>
      <c r="C104" s="14" t="s">
        <v>2411</v>
      </c>
      <c r="D104" s="22">
        <v>11019675</v>
      </c>
      <c r="E104" s="97" t="s">
        <v>2744</v>
      </c>
      <c r="F104" s="14" t="s">
        <v>255</v>
      </c>
      <c r="G104" s="28">
        <v>44683</v>
      </c>
      <c r="H104" s="14" t="s">
        <v>256</v>
      </c>
      <c r="I104" s="25">
        <v>4.72</v>
      </c>
      <c r="J104" s="14" t="s">
        <v>2255</v>
      </c>
      <c r="K104" s="14" t="s">
        <v>49</v>
      </c>
      <c r="L104" s="13">
        <v>3.7999999999999999E-2</v>
      </c>
      <c r="M104" s="13">
        <v>5.2200000000000003E-2</v>
      </c>
      <c r="N104" s="24">
        <v>4389708.8499999996</v>
      </c>
      <c r="O104" s="24">
        <v>93.99</v>
      </c>
      <c r="P104" s="24">
        <v>4125.88735</v>
      </c>
      <c r="Q104" s="13">
        <v>2.5320751429999998E-3</v>
      </c>
      <c r="R104" s="66">
        <v>2.22998744E-4</v>
      </c>
    </row>
    <row r="105" spans="2:18" ht="13.5" thickBot="1" x14ac:dyDescent="0.25">
      <c r="B105" s="62" t="s">
        <v>2685</v>
      </c>
      <c r="C105" s="14" t="s">
        <v>2411</v>
      </c>
      <c r="D105" s="22">
        <v>11020105</v>
      </c>
      <c r="E105" s="97" t="s">
        <v>2744</v>
      </c>
      <c r="F105" s="14" t="s">
        <v>255</v>
      </c>
      <c r="G105" s="28">
        <v>44943</v>
      </c>
      <c r="H105" s="14" t="s">
        <v>256</v>
      </c>
      <c r="I105" s="25">
        <v>2.98</v>
      </c>
      <c r="J105" s="14" t="s">
        <v>2255</v>
      </c>
      <c r="K105" s="14" t="s">
        <v>49</v>
      </c>
      <c r="L105" s="13">
        <v>4.2500000000000003E-2</v>
      </c>
      <c r="M105" s="13">
        <v>6.9099999999999995E-2</v>
      </c>
      <c r="N105" s="24">
        <v>15750000</v>
      </c>
      <c r="O105" s="24">
        <v>100.19</v>
      </c>
      <c r="P105" s="24">
        <v>15779.924999999999</v>
      </c>
      <c r="Q105" s="13">
        <v>9.6842091080000005E-3</v>
      </c>
      <c r="R105" s="66">
        <v>8.5288403600000001E-4</v>
      </c>
    </row>
    <row r="106" spans="2:18" ht="13.5" thickBot="1" x14ac:dyDescent="0.25">
      <c r="B106" s="62" t="s">
        <v>2674</v>
      </c>
      <c r="C106" s="14" t="s">
        <v>2411</v>
      </c>
      <c r="D106" s="22">
        <v>11019927</v>
      </c>
      <c r="E106" s="97" t="s">
        <v>2744</v>
      </c>
      <c r="F106" s="14" t="s">
        <v>2418</v>
      </c>
      <c r="G106" s="28">
        <v>44882</v>
      </c>
      <c r="H106" s="14" t="s">
        <v>300</v>
      </c>
      <c r="I106" s="25">
        <v>2.89</v>
      </c>
      <c r="J106" s="14" t="s">
        <v>2255</v>
      </c>
      <c r="K106" s="14" t="s">
        <v>49</v>
      </c>
      <c r="L106" s="13">
        <v>4.3999999999999997E-2</v>
      </c>
      <c r="M106" s="13">
        <v>6.93E-2</v>
      </c>
      <c r="N106" s="24">
        <v>15500000</v>
      </c>
      <c r="O106" s="24">
        <v>97.91</v>
      </c>
      <c r="P106" s="24">
        <v>15176.05</v>
      </c>
      <c r="Q106" s="13">
        <v>9.3136083750000008E-3</v>
      </c>
      <c r="R106" s="66">
        <v>8.2024539299999999E-4</v>
      </c>
    </row>
    <row r="107" spans="2:18" ht="13.5" thickBot="1" x14ac:dyDescent="0.25">
      <c r="B107" s="62" t="s">
        <v>2662</v>
      </c>
      <c r="C107" s="14" t="s">
        <v>2411</v>
      </c>
      <c r="D107" s="22">
        <v>11019112</v>
      </c>
      <c r="E107" s="97" t="s">
        <v>2744</v>
      </c>
      <c r="F107" s="14" t="s">
        <v>2418</v>
      </c>
      <c r="G107" s="28">
        <v>44678</v>
      </c>
      <c r="H107" s="14" t="s">
        <v>300</v>
      </c>
      <c r="I107" s="25">
        <v>2.41</v>
      </c>
      <c r="J107" s="14" t="s">
        <v>2255</v>
      </c>
      <c r="K107" s="14" t="s">
        <v>49</v>
      </c>
      <c r="L107" s="13">
        <v>4.2500000000000003E-2</v>
      </c>
      <c r="M107" s="13">
        <v>8.8099999999999998E-2</v>
      </c>
      <c r="N107" s="24">
        <v>15500000</v>
      </c>
      <c r="O107" s="24">
        <v>92.87</v>
      </c>
      <c r="P107" s="24">
        <v>14394.85</v>
      </c>
      <c r="Q107" s="13">
        <v>8.8341825119999991E-3</v>
      </c>
      <c r="R107" s="66">
        <v>7.7802256799999997E-4</v>
      </c>
    </row>
    <row r="108" spans="2:18" ht="13.5" thickBot="1" x14ac:dyDescent="0.25">
      <c r="B108" s="61" t="s">
        <v>2419</v>
      </c>
      <c r="C108" s="58" t="s">
        <v>2744</v>
      </c>
      <c r="D108" s="58" t="s">
        <v>2744</v>
      </c>
      <c r="E108" s="58" t="s">
        <v>2744</v>
      </c>
      <c r="F108" s="58" t="s">
        <v>2744</v>
      </c>
      <c r="G108" s="58" t="s">
        <v>2744</v>
      </c>
      <c r="H108" s="58" t="s">
        <v>2744</v>
      </c>
      <c r="I108" s="23">
        <v>2.1707213106459999</v>
      </c>
      <c r="J108" s="58" t="s">
        <v>2744</v>
      </c>
      <c r="K108" s="58" t="s">
        <v>2744</v>
      </c>
      <c r="L108" s="58" t="s">
        <v>2744</v>
      </c>
      <c r="M108" s="58" t="s">
        <v>2744</v>
      </c>
      <c r="N108" s="58" t="s">
        <v>2744</v>
      </c>
      <c r="O108" s="58" t="s">
        <v>2744</v>
      </c>
      <c r="P108" s="23">
        <v>284985.7757</v>
      </c>
      <c r="Q108" s="20">
        <v>0.17489701914899999</v>
      </c>
      <c r="R108" s="65">
        <v>1.5403103551E-2</v>
      </c>
    </row>
    <row r="109" spans="2:18" ht="13.5" thickBot="1" x14ac:dyDescent="0.25">
      <c r="B109" s="61" t="s">
        <v>2420</v>
      </c>
      <c r="C109" s="58" t="s">
        <v>2744</v>
      </c>
      <c r="D109" s="58" t="s">
        <v>2744</v>
      </c>
      <c r="E109" s="58" t="s">
        <v>2744</v>
      </c>
      <c r="F109" s="58" t="s">
        <v>2744</v>
      </c>
      <c r="G109" s="58" t="s">
        <v>2744</v>
      </c>
      <c r="H109" s="58" t="s">
        <v>2744</v>
      </c>
      <c r="I109" s="23">
        <v>2.1742866215380001</v>
      </c>
      <c r="J109" s="58" t="s">
        <v>2744</v>
      </c>
      <c r="K109" s="58" t="s">
        <v>2744</v>
      </c>
      <c r="L109" s="58" t="s">
        <v>2744</v>
      </c>
      <c r="M109" s="58" t="s">
        <v>2744</v>
      </c>
      <c r="N109" s="58" t="s">
        <v>2744</v>
      </c>
      <c r="O109" s="58" t="s">
        <v>2744</v>
      </c>
      <c r="P109" s="23">
        <v>62722.835359999997</v>
      </c>
      <c r="Q109" s="20">
        <v>3.8493278866E-2</v>
      </c>
      <c r="R109" s="65">
        <v>3.3900861389999999E-3</v>
      </c>
    </row>
    <row r="110" spans="2:18" ht="13.5" thickBot="1" x14ac:dyDescent="0.25">
      <c r="B110" s="62" t="s">
        <v>2636</v>
      </c>
      <c r="C110" s="14" t="s">
        <v>2411</v>
      </c>
      <c r="D110" s="22">
        <v>53089165</v>
      </c>
      <c r="E110" s="97" t="s">
        <v>2744</v>
      </c>
      <c r="F110" s="14" t="s">
        <v>255</v>
      </c>
      <c r="G110" s="28">
        <v>44349</v>
      </c>
      <c r="H110" s="14" t="s">
        <v>256</v>
      </c>
      <c r="I110" s="25">
        <v>1.92</v>
      </c>
      <c r="J110" s="14" t="s">
        <v>1217</v>
      </c>
      <c r="K110" s="14" t="s">
        <v>51</v>
      </c>
      <c r="L110" s="13">
        <v>5.1999999999999998E-2</v>
      </c>
      <c r="M110" s="13">
        <v>9.5500000000000002E-2</v>
      </c>
      <c r="N110" s="24">
        <v>4394374.99</v>
      </c>
      <c r="O110" s="24">
        <v>115.24</v>
      </c>
      <c r="P110" s="24">
        <v>20315.054260000001</v>
      </c>
      <c r="Q110" s="13">
        <v>1.2467437805E-2</v>
      </c>
      <c r="R110" s="66">
        <v>1.0980017629999999E-3</v>
      </c>
    </row>
    <row r="111" spans="2:18" ht="13.5" thickBot="1" x14ac:dyDescent="0.25">
      <c r="B111" s="62" t="s">
        <v>2635</v>
      </c>
      <c r="C111" s="14" t="s">
        <v>2411</v>
      </c>
      <c r="D111" s="22">
        <v>53089660</v>
      </c>
      <c r="E111" s="97" t="s">
        <v>2744</v>
      </c>
      <c r="F111" s="14" t="s">
        <v>255</v>
      </c>
      <c r="G111" s="28">
        <v>44390</v>
      </c>
      <c r="H111" s="14" t="s">
        <v>256</v>
      </c>
      <c r="I111" s="25">
        <v>2.5299999999999998</v>
      </c>
      <c r="J111" s="14" t="s">
        <v>1217</v>
      </c>
      <c r="K111" s="14" t="s">
        <v>52</v>
      </c>
      <c r="L111" s="13">
        <v>5.5E-2</v>
      </c>
      <c r="M111" s="13">
        <v>9.2299999999999993E-2</v>
      </c>
      <c r="N111" s="24">
        <v>4542222</v>
      </c>
      <c r="O111" s="24">
        <v>106.3</v>
      </c>
      <c r="P111" s="24">
        <v>22311.47032</v>
      </c>
      <c r="Q111" s="13">
        <v>1.3692647088E-2</v>
      </c>
      <c r="R111" s="66">
        <v>1.2059054060000001E-3</v>
      </c>
    </row>
    <row r="112" spans="2:18" ht="13.5" thickBot="1" x14ac:dyDescent="0.25">
      <c r="B112" s="62" t="s">
        <v>2637</v>
      </c>
      <c r="C112" s="14" t="s">
        <v>2411</v>
      </c>
      <c r="D112" s="22">
        <v>53089678</v>
      </c>
      <c r="E112" s="97" t="s">
        <v>2744</v>
      </c>
      <c r="F112" s="14" t="s">
        <v>255</v>
      </c>
      <c r="G112" s="28">
        <v>44488</v>
      </c>
      <c r="H112" s="14" t="s">
        <v>256</v>
      </c>
      <c r="I112" s="25">
        <v>2.33</v>
      </c>
      <c r="J112" s="14" t="s">
        <v>1217</v>
      </c>
      <c r="K112" s="14" t="s">
        <v>51</v>
      </c>
      <c r="L112" s="13">
        <v>7.0000000000000007E-2</v>
      </c>
      <c r="M112" s="13">
        <v>0.127</v>
      </c>
      <c r="N112" s="24">
        <v>4550000</v>
      </c>
      <c r="O112" s="24">
        <v>110.1</v>
      </c>
      <c r="P112" s="24">
        <v>20096.31078</v>
      </c>
      <c r="Q112" s="13">
        <v>1.2333193972999999E-2</v>
      </c>
      <c r="R112" s="66">
        <v>1.086178968E-3</v>
      </c>
    </row>
    <row r="113" spans="2:18" ht="13.5" thickBot="1" x14ac:dyDescent="0.25">
      <c r="B113" s="61" t="s">
        <v>2421</v>
      </c>
      <c r="C113" s="58" t="s">
        <v>2744</v>
      </c>
      <c r="D113" s="58" t="s">
        <v>2744</v>
      </c>
      <c r="E113" s="58" t="s">
        <v>2744</v>
      </c>
      <c r="F113" s="58" t="s">
        <v>2744</v>
      </c>
      <c r="G113" s="58" t="s">
        <v>2744</v>
      </c>
      <c r="H113" s="58" t="s">
        <v>2744</v>
      </c>
      <c r="I113" s="29" t="s">
        <v>23</v>
      </c>
      <c r="J113" s="58" t="s">
        <v>2744</v>
      </c>
      <c r="K113" s="58" t="s">
        <v>2744</v>
      </c>
      <c r="L113" s="58" t="s">
        <v>2744</v>
      </c>
      <c r="M113" s="58" t="s">
        <v>2744</v>
      </c>
      <c r="N113" s="58" t="s">
        <v>2744</v>
      </c>
      <c r="O113" s="58" t="s">
        <v>2744</v>
      </c>
      <c r="P113" s="58" t="s">
        <v>2744</v>
      </c>
      <c r="Q113" s="58" t="s">
        <v>2744</v>
      </c>
      <c r="R113" s="72" t="s">
        <v>2744</v>
      </c>
    </row>
    <row r="114" spans="2:18" ht="13.5" thickBot="1" x14ac:dyDescent="0.25">
      <c r="B114" s="61" t="s">
        <v>2422</v>
      </c>
      <c r="C114" s="58" t="s">
        <v>2744</v>
      </c>
      <c r="D114" s="58" t="s">
        <v>2744</v>
      </c>
      <c r="E114" s="58" t="s">
        <v>2744</v>
      </c>
      <c r="F114" s="58" t="s">
        <v>2744</v>
      </c>
      <c r="G114" s="58" t="s">
        <v>2744</v>
      </c>
      <c r="H114" s="58" t="s">
        <v>2744</v>
      </c>
      <c r="I114" s="23">
        <v>0.92084663853100002</v>
      </c>
      <c r="J114" s="58" t="s">
        <v>2744</v>
      </c>
      <c r="K114" s="58" t="s">
        <v>2744</v>
      </c>
      <c r="L114" s="58" t="s">
        <v>2744</v>
      </c>
      <c r="M114" s="58" t="s">
        <v>2744</v>
      </c>
      <c r="N114" s="58" t="s">
        <v>2744</v>
      </c>
      <c r="O114" s="58" t="s">
        <v>2744</v>
      </c>
      <c r="P114" s="23">
        <v>25716.453730000001</v>
      </c>
      <c r="Q114" s="20">
        <v>1.5782300325000002E-2</v>
      </c>
      <c r="R114" s="65">
        <v>1.389940248E-3</v>
      </c>
    </row>
    <row r="115" spans="2:18" ht="13.5" thickBot="1" x14ac:dyDescent="0.25">
      <c r="B115" s="62" t="s">
        <v>2738</v>
      </c>
      <c r="C115" s="14" t="s">
        <v>2411</v>
      </c>
      <c r="D115" s="22">
        <v>11020506</v>
      </c>
      <c r="E115" s="97" t="s">
        <v>2744</v>
      </c>
      <c r="F115" s="14" t="s">
        <v>255</v>
      </c>
      <c r="G115" s="28">
        <v>45288</v>
      </c>
      <c r="H115" s="14" t="s">
        <v>256</v>
      </c>
      <c r="I115" s="25">
        <v>3.06</v>
      </c>
      <c r="J115" s="14" t="s">
        <v>2423</v>
      </c>
      <c r="K115" s="14" t="s">
        <v>50</v>
      </c>
      <c r="L115" s="13">
        <v>0.1022</v>
      </c>
      <c r="M115" s="13">
        <v>8.8300000000000003E-2</v>
      </c>
      <c r="N115" s="24">
        <v>1107852.29</v>
      </c>
      <c r="O115" s="24">
        <v>100</v>
      </c>
      <c r="P115" s="24">
        <v>4018.1802600000001</v>
      </c>
      <c r="Q115" s="13">
        <v>2.4659748299999998E-3</v>
      </c>
      <c r="R115" s="66">
        <v>2.1717731799999999E-4</v>
      </c>
    </row>
    <row r="116" spans="2:18" ht="13.5" thickBot="1" x14ac:dyDescent="0.25">
      <c r="B116" s="62" t="s">
        <v>2734</v>
      </c>
      <c r="C116" s="14" t="s">
        <v>2411</v>
      </c>
      <c r="D116" s="22">
        <v>11020501</v>
      </c>
      <c r="E116" s="97" t="s">
        <v>2744</v>
      </c>
      <c r="F116" s="14" t="s">
        <v>255</v>
      </c>
      <c r="G116" s="28">
        <v>45260</v>
      </c>
      <c r="H116" s="14" t="s">
        <v>256</v>
      </c>
      <c r="I116" s="25">
        <v>3.06</v>
      </c>
      <c r="J116" s="14" t="s">
        <v>2423</v>
      </c>
      <c r="K116" s="14" t="s">
        <v>50</v>
      </c>
      <c r="L116" s="13">
        <v>0.1022</v>
      </c>
      <c r="M116" s="13">
        <v>8.8200000000000001E-2</v>
      </c>
      <c r="N116" s="24">
        <v>659968.27</v>
      </c>
      <c r="O116" s="24">
        <v>100.05</v>
      </c>
      <c r="P116" s="24">
        <v>2394.9017699999999</v>
      </c>
      <c r="Q116" s="13">
        <v>1.469761708E-3</v>
      </c>
      <c r="R116" s="66">
        <v>1.2944126700000001E-4</v>
      </c>
    </row>
    <row r="117" spans="2:18" ht="13.5" thickBot="1" x14ac:dyDescent="0.25">
      <c r="B117" s="62" t="s">
        <v>2737</v>
      </c>
      <c r="C117" s="14" t="s">
        <v>2411</v>
      </c>
      <c r="D117" s="22">
        <v>11020504</v>
      </c>
      <c r="E117" s="97" t="s">
        <v>2744</v>
      </c>
      <c r="F117" s="14" t="s">
        <v>255</v>
      </c>
      <c r="G117" s="28">
        <v>45287</v>
      </c>
      <c r="H117" s="14" t="s">
        <v>256</v>
      </c>
      <c r="I117" s="25">
        <v>2.79</v>
      </c>
      <c r="J117" s="14" t="s">
        <v>2423</v>
      </c>
      <c r="K117" s="14" t="s">
        <v>50</v>
      </c>
      <c r="L117" s="13">
        <v>0.1022</v>
      </c>
      <c r="M117" s="13">
        <v>0.1852</v>
      </c>
      <c r="N117" s="24">
        <v>46693.77</v>
      </c>
      <c r="O117" s="24">
        <v>100</v>
      </c>
      <c r="P117" s="24">
        <v>169.35830000000001</v>
      </c>
      <c r="Q117" s="13">
        <v>1.0393593E-4</v>
      </c>
      <c r="R117" s="66">
        <v>9.1535917040164099E-6</v>
      </c>
    </row>
    <row r="118" spans="2:18" ht="13.5" thickBot="1" x14ac:dyDescent="0.25">
      <c r="B118" s="62" t="s">
        <v>2723</v>
      </c>
      <c r="C118" s="14" t="s">
        <v>2411</v>
      </c>
      <c r="D118" s="22">
        <v>11020486</v>
      </c>
      <c r="E118" s="97" t="s">
        <v>2744</v>
      </c>
      <c r="F118" s="14" t="s">
        <v>255</v>
      </c>
      <c r="G118" s="28">
        <v>45195</v>
      </c>
      <c r="H118" s="14" t="s">
        <v>256</v>
      </c>
      <c r="I118" s="25">
        <v>2.79</v>
      </c>
      <c r="J118" s="14" t="s">
        <v>2423</v>
      </c>
      <c r="K118" s="14" t="s">
        <v>50</v>
      </c>
      <c r="L118" s="13">
        <v>0.1022</v>
      </c>
      <c r="M118" s="13">
        <v>0.1852</v>
      </c>
      <c r="N118" s="24">
        <v>124594.42</v>
      </c>
      <c r="O118" s="24">
        <v>100.05</v>
      </c>
      <c r="P118" s="24">
        <v>452.12991</v>
      </c>
      <c r="Q118" s="13">
        <v>2.77474106E-4</v>
      </c>
      <c r="R118" s="66">
        <v>2.44370225333727E-5</v>
      </c>
    </row>
    <row r="119" spans="2:18" ht="13.5" thickBot="1" x14ac:dyDescent="0.25">
      <c r="B119" s="62" t="s">
        <v>2732</v>
      </c>
      <c r="C119" s="14" t="s">
        <v>2411</v>
      </c>
      <c r="D119" s="22">
        <v>11020497</v>
      </c>
      <c r="E119" s="97" t="s">
        <v>2744</v>
      </c>
      <c r="F119" s="14" t="s">
        <v>255</v>
      </c>
      <c r="G119" s="28">
        <v>45259</v>
      </c>
      <c r="H119" s="14" t="s">
        <v>256</v>
      </c>
      <c r="I119" s="25">
        <v>2.3199999999999998</v>
      </c>
      <c r="J119" s="14" t="s">
        <v>2423</v>
      </c>
      <c r="K119" s="14" t="s">
        <v>50</v>
      </c>
      <c r="L119" s="13">
        <v>0.1022</v>
      </c>
      <c r="M119" s="13">
        <v>0.1847</v>
      </c>
      <c r="N119" s="24">
        <v>28146.9</v>
      </c>
      <c r="O119" s="24">
        <v>100.05</v>
      </c>
      <c r="P119" s="24">
        <v>102.13985</v>
      </c>
      <c r="Q119" s="13">
        <v>6.2683673448198204E-5</v>
      </c>
      <c r="R119" s="66">
        <v>5.5205235504222696E-6</v>
      </c>
    </row>
    <row r="120" spans="2:18" ht="13.5" thickBot="1" x14ac:dyDescent="0.25">
      <c r="B120" s="62" t="s">
        <v>2712</v>
      </c>
      <c r="C120" s="14" t="s">
        <v>2411</v>
      </c>
      <c r="D120" s="22">
        <v>11020460</v>
      </c>
      <c r="E120" s="97" t="s">
        <v>2744</v>
      </c>
      <c r="F120" s="14" t="s">
        <v>255</v>
      </c>
      <c r="G120" s="28">
        <v>45105</v>
      </c>
      <c r="H120" s="14" t="s">
        <v>256</v>
      </c>
      <c r="I120" s="25">
        <v>2.79</v>
      </c>
      <c r="J120" s="14" t="s">
        <v>2423</v>
      </c>
      <c r="K120" s="14" t="s">
        <v>50</v>
      </c>
      <c r="L120" s="13">
        <v>0.1022</v>
      </c>
      <c r="M120" s="13">
        <v>0.1852</v>
      </c>
      <c r="N120" s="24">
        <v>24838.93</v>
      </c>
      <c r="O120" s="24">
        <v>100.05</v>
      </c>
      <c r="P120" s="24">
        <v>90.135840000000002</v>
      </c>
      <c r="Q120" s="13">
        <v>5.5316759918279199E-5</v>
      </c>
      <c r="R120" s="66">
        <v>4.8717227160319299E-6</v>
      </c>
    </row>
    <row r="121" spans="2:18" ht="13.5" thickBot="1" x14ac:dyDescent="0.25">
      <c r="B121" s="62" t="s">
        <v>2720</v>
      </c>
      <c r="C121" s="14" t="s">
        <v>2411</v>
      </c>
      <c r="D121" s="22">
        <v>11020478</v>
      </c>
      <c r="E121" s="97" t="s">
        <v>2744</v>
      </c>
      <c r="F121" s="14" t="s">
        <v>255</v>
      </c>
      <c r="G121" s="28">
        <v>45166</v>
      </c>
      <c r="H121" s="14" t="s">
        <v>256</v>
      </c>
      <c r="I121" s="25">
        <v>2.79</v>
      </c>
      <c r="J121" s="14" t="s">
        <v>2423</v>
      </c>
      <c r="K121" s="14" t="s">
        <v>50</v>
      </c>
      <c r="L121" s="13">
        <v>0.1022</v>
      </c>
      <c r="M121" s="13">
        <v>0.1852</v>
      </c>
      <c r="N121" s="24">
        <v>96525.440000000002</v>
      </c>
      <c r="O121" s="24">
        <v>100.05</v>
      </c>
      <c r="P121" s="24">
        <v>350.27282000000002</v>
      </c>
      <c r="Q121" s="13">
        <v>2.1496396400000001E-4</v>
      </c>
      <c r="R121" s="66">
        <v>1.8931781786274602E-5</v>
      </c>
    </row>
    <row r="122" spans="2:18" ht="13.5" thickBot="1" x14ac:dyDescent="0.25">
      <c r="B122" s="62" t="s">
        <v>2728</v>
      </c>
      <c r="C122" s="14" t="s">
        <v>2411</v>
      </c>
      <c r="D122" s="22">
        <v>11020493</v>
      </c>
      <c r="E122" s="97" t="s">
        <v>2744</v>
      </c>
      <c r="F122" s="14" t="s">
        <v>255</v>
      </c>
      <c r="G122" s="28">
        <v>45229</v>
      </c>
      <c r="H122" s="14" t="s">
        <v>256</v>
      </c>
      <c r="I122" s="25">
        <v>2.65</v>
      </c>
      <c r="J122" s="14" t="s">
        <v>2423</v>
      </c>
      <c r="K122" s="14" t="s">
        <v>50</v>
      </c>
      <c r="L122" s="13">
        <v>0.1022</v>
      </c>
      <c r="M122" s="13">
        <v>0.18490000000000001</v>
      </c>
      <c r="N122" s="24">
        <v>195754.45</v>
      </c>
      <c r="O122" s="24">
        <v>100.05</v>
      </c>
      <c r="P122" s="24">
        <v>710.35639000000003</v>
      </c>
      <c r="Q122" s="13">
        <v>4.3594882800000002E-4</v>
      </c>
      <c r="R122" s="66">
        <v>3.8393821610154602E-5</v>
      </c>
    </row>
    <row r="123" spans="2:18" ht="13.5" thickBot="1" x14ac:dyDescent="0.25">
      <c r="B123" s="62" t="s">
        <v>2699</v>
      </c>
      <c r="C123" s="14" t="s">
        <v>2411</v>
      </c>
      <c r="D123" s="22">
        <v>11020020</v>
      </c>
      <c r="E123" s="97" t="s">
        <v>2744</v>
      </c>
      <c r="F123" s="14" t="s">
        <v>255</v>
      </c>
      <c r="G123" s="28">
        <v>45041</v>
      </c>
      <c r="H123" s="14" t="s">
        <v>256</v>
      </c>
      <c r="I123" s="24">
        <v>3.1</v>
      </c>
      <c r="J123" s="14" t="s">
        <v>2423</v>
      </c>
      <c r="K123" s="14" t="s">
        <v>50</v>
      </c>
      <c r="L123" s="13">
        <v>0.1022</v>
      </c>
      <c r="M123" s="13">
        <v>0.1822</v>
      </c>
      <c r="N123" s="24">
        <v>471057.43</v>
      </c>
      <c r="O123" s="24">
        <v>100.24</v>
      </c>
      <c r="P123" s="24">
        <v>1712.6257599999999</v>
      </c>
      <c r="Q123" s="13">
        <v>1.051045932E-3</v>
      </c>
      <c r="R123" s="66">
        <v>9.2565152985243701E-5</v>
      </c>
    </row>
    <row r="124" spans="2:18" ht="13.5" thickBot="1" x14ac:dyDescent="0.25">
      <c r="B124" s="62" t="s">
        <v>2716</v>
      </c>
      <c r="C124" s="14" t="s">
        <v>2411</v>
      </c>
      <c r="D124" s="22">
        <v>11020465</v>
      </c>
      <c r="E124" s="97" t="s">
        <v>2744</v>
      </c>
      <c r="F124" s="14" t="s">
        <v>255</v>
      </c>
      <c r="G124" s="28">
        <v>45132</v>
      </c>
      <c r="H124" s="14" t="s">
        <v>256</v>
      </c>
      <c r="I124" s="24">
        <v>3.1</v>
      </c>
      <c r="J124" s="14" t="s">
        <v>2423</v>
      </c>
      <c r="K124" s="14" t="s">
        <v>50</v>
      </c>
      <c r="L124" s="13">
        <v>0.1022</v>
      </c>
      <c r="M124" s="13">
        <v>0.1822</v>
      </c>
      <c r="N124" s="24">
        <v>62859.6</v>
      </c>
      <c r="O124" s="24">
        <v>100.05</v>
      </c>
      <c r="P124" s="24">
        <v>228.10577000000001</v>
      </c>
      <c r="Q124" s="13">
        <v>1.3998951E-4</v>
      </c>
      <c r="R124" s="66">
        <v>1.2328814613221099E-5</v>
      </c>
    </row>
    <row r="125" spans="2:18" ht="13.5" thickBot="1" x14ac:dyDescent="0.25">
      <c r="B125" s="62" t="s">
        <v>2723</v>
      </c>
      <c r="C125" s="14" t="s">
        <v>2411</v>
      </c>
      <c r="D125" s="22">
        <v>11020485</v>
      </c>
      <c r="E125" s="97" t="s">
        <v>2744</v>
      </c>
      <c r="F125" s="14" t="s">
        <v>255</v>
      </c>
      <c r="G125" s="28">
        <v>45195</v>
      </c>
      <c r="H125" s="14" t="s">
        <v>256</v>
      </c>
      <c r="I125" s="24">
        <v>3.1</v>
      </c>
      <c r="J125" s="14" t="s">
        <v>2423</v>
      </c>
      <c r="K125" s="14" t="s">
        <v>50</v>
      </c>
      <c r="L125" s="13">
        <v>0.1022</v>
      </c>
      <c r="M125" s="13">
        <v>0.1822</v>
      </c>
      <c r="N125" s="24">
        <v>0.01</v>
      </c>
      <c r="O125" s="24">
        <v>99.89</v>
      </c>
      <c r="P125" s="24">
        <v>4.0000000000000003E-5</v>
      </c>
      <c r="Q125" s="13">
        <v>2.4548175251167201E-11</v>
      </c>
      <c r="R125" s="66">
        <v>2.1619469973462002E-12</v>
      </c>
    </row>
    <row r="126" spans="2:18" ht="13.5" thickBot="1" x14ac:dyDescent="0.25">
      <c r="B126" s="62" t="s">
        <v>2706</v>
      </c>
      <c r="C126" s="14" t="s">
        <v>2411</v>
      </c>
      <c r="D126" s="22">
        <v>11020026</v>
      </c>
      <c r="E126" s="97" t="s">
        <v>2744</v>
      </c>
      <c r="F126" s="14" t="s">
        <v>255</v>
      </c>
      <c r="G126" s="28">
        <v>45076</v>
      </c>
      <c r="H126" s="14" t="s">
        <v>256</v>
      </c>
      <c r="I126" s="24">
        <v>3.1</v>
      </c>
      <c r="J126" s="14" t="s">
        <v>2423</v>
      </c>
      <c r="K126" s="14" t="s">
        <v>50</v>
      </c>
      <c r="L126" s="13">
        <v>0.1022</v>
      </c>
      <c r="M126" s="13">
        <v>0.1822</v>
      </c>
      <c r="N126" s="24">
        <v>109159.02</v>
      </c>
      <c r="O126" s="24">
        <v>100.05</v>
      </c>
      <c r="P126" s="24">
        <v>396.11772999999999</v>
      </c>
      <c r="Q126" s="13">
        <v>2.43099186E-4</v>
      </c>
      <c r="R126" s="66">
        <v>2.14096384242273E-5</v>
      </c>
    </row>
    <row r="127" spans="2:18" ht="13.5" thickBot="1" x14ac:dyDescent="0.25">
      <c r="B127" s="62" t="s">
        <v>2640</v>
      </c>
      <c r="C127" s="14" t="s">
        <v>2411</v>
      </c>
      <c r="D127" s="22">
        <v>11019035</v>
      </c>
      <c r="E127" s="97" t="s">
        <v>2744</v>
      </c>
      <c r="F127" s="14" t="s">
        <v>255</v>
      </c>
      <c r="G127" s="28">
        <v>44329</v>
      </c>
      <c r="H127" s="14" t="s">
        <v>256</v>
      </c>
      <c r="I127" s="27">
        <v>0</v>
      </c>
      <c r="J127" s="14" t="s">
        <v>2424</v>
      </c>
      <c r="K127" s="14" t="s">
        <v>50</v>
      </c>
      <c r="L127" s="13">
        <v>0.09</v>
      </c>
      <c r="M127" s="13">
        <v>0</v>
      </c>
      <c r="N127" s="24">
        <v>966666.66</v>
      </c>
      <c r="O127" s="24">
        <v>91.34</v>
      </c>
      <c r="P127" s="24">
        <v>3202.47172</v>
      </c>
      <c r="Q127" s="13">
        <v>1.9653709249999999E-3</v>
      </c>
      <c r="R127" s="66">
        <v>1.73089352E-4</v>
      </c>
    </row>
    <row r="128" spans="2:18" ht="13.5" thickBot="1" x14ac:dyDescent="0.25">
      <c r="B128" s="62" t="s">
        <v>2698</v>
      </c>
      <c r="C128" s="14" t="s">
        <v>2411</v>
      </c>
      <c r="D128" s="22">
        <v>11020017</v>
      </c>
      <c r="E128" s="97" t="s">
        <v>2744</v>
      </c>
      <c r="F128" s="14" t="s">
        <v>255</v>
      </c>
      <c r="G128" s="28">
        <v>45040</v>
      </c>
      <c r="H128" s="14" t="s">
        <v>256</v>
      </c>
      <c r="I128" s="27">
        <v>0</v>
      </c>
      <c r="J128" s="14" t="s">
        <v>2423</v>
      </c>
      <c r="K128" s="14" t="s">
        <v>50</v>
      </c>
      <c r="L128" s="13">
        <v>9.8900000000000002E-2</v>
      </c>
      <c r="M128" s="13">
        <v>0</v>
      </c>
      <c r="N128" s="24">
        <v>0.01</v>
      </c>
      <c r="O128" s="24">
        <v>99.49</v>
      </c>
      <c r="P128" s="24">
        <v>4.0000000000000003E-5</v>
      </c>
      <c r="Q128" s="13">
        <v>2.4548175251167201E-11</v>
      </c>
      <c r="R128" s="66">
        <v>2.1619469973462002E-12</v>
      </c>
    </row>
    <row r="129" spans="2:18" ht="13.5" thickBot="1" x14ac:dyDescent="0.25">
      <c r="B129" s="62" t="s">
        <v>2740</v>
      </c>
      <c r="C129" s="14" t="s">
        <v>2411</v>
      </c>
      <c r="D129" s="22">
        <v>11020464</v>
      </c>
      <c r="E129" s="97" t="s">
        <v>2744</v>
      </c>
      <c r="F129" s="14" t="s">
        <v>255</v>
      </c>
      <c r="G129" s="28">
        <v>45132</v>
      </c>
      <c r="H129" s="14" t="s">
        <v>256</v>
      </c>
      <c r="I129" s="27">
        <v>0</v>
      </c>
      <c r="J129" s="14" t="s">
        <v>2423</v>
      </c>
      <c r="K129" s="14" t="s">
        <v>50</v>
      </c>
      <c r="L129" s="13">
        <v>0.106</v>
      </c>
      <c r="M129" s="13">
        <v>0</v>
      </c>
      <c r="N129" s="24">
        <v>0.01</v>
      </c>
      <c r="O129" s="24">
        <v>99.89</v>
      </c>
      <c r="P129" s="24">
        <v>4.0000000000000003E-5</v>
      </c>
      <c r="Q129" s="13">
        <v>2.4548175251167201E-11</v>
      </c>
      <c r="R129" s="66">
        <v>2.1619469973462002E-12</v>
      </c>
    </row>
    <row r="130" spans="2:18" ht="13.5" thickBot="1" x14ac:dyDescent="0.25">
      <c r="B130" s="62" t="s">
        <v>2741</v>
      </c>
      <c r="C130" s="14" t="s">
        <v>2411</v>
      </c>
      <c r="D130" s="22">
        <v>11020477</v>
      </c>
      <c r="E130" s="97" t="s">
        <v>2744</v>
      </c>
      <c r="F130" s="14" t="s">
        <v>255</v>
      </c>
      <c r="G130" s="28">
        <v>45162</v>
      </c>
      <c r="H130" s="14" t="s">
        <v>256</v>
      </c>
      <c r="I130" s="27">
        <v>0</v>
      </c>
      <c r="J130" s="14" t="s">
        <v>2423</v>
      </c>
      <c r="K130" s="14" t="s">
        <v>50</v>
      </c>
      <c r="L130" s="13">
        <v>0.1</v>
      </c>
      <c r="M130" s="13">
        <v>0</v>
      </c>
      <c r="N130" s="24">
        <v>0.01</v>
      </c>
      <c r="O130" s="24">
        <v>100.06</v>
      </c>
      <c r="P130" s="24">
        <v>4.0000000000000003E-5</v>
      </c>
      <c r="Q130" s="13">
        <v>2.4548175251167201E-11</v>
      </c>
      <c r="R130" s="66">
        <v>2.1619469973462002E-12</v>
      </c>
    </row>
    <row r="131" spans="2:18" ht="13.5" thickBot="1" x14ac:dyDescent="0.25">
      <c r="B131" s="62" t="s">
        <v>2703</v>
      </c>
      <c r="C131" s="14" t="s">
        <v>2411</v>
      </c>
      <c r="D131" s="22">
        <v>11020025</v>
      </c>
      <c r="E131" s="97" t="s">
        <v>2744</v>
      </c>
      <c r="F131" s="14" t="s">
        <v>255</v>
      </c>
      <c r="G131" s="28">
        <v>45076</v>
      </c>
      <c r="H131" s="14" t="s">
        <v>256</v>
      </c>
      <c r="I131" s="27">
        <v>0</v>
      </c>
      <c r="J131" s="14" t="s">
        <v>2423</v>
      </c>
      <c r="K131" s="14" t="s">
        <v>50</v>
      </c>
      <c r="L131" s="13">
        <v>0.1</v>
      </c>
      <c r="M131" s="13">
        <v>0</v>
      </c>
      <c r="N131" s="24">
        <v>0.01</v>
      </c>
      <c r="O131" s="24">
        <v>103.35</v>
      </c>
      <c r="P131" s="24">
        <v>4.0000000000000003E-5</v>
      </c>
      <c r="Q131" s="13">
        <v>2.4548175251167201E-11</v>
      </c>
      <c r="R131" s="66">
        <v>2.1619469973462002E-12</v>
      </c>
    </row>
    <row r="132" spans="2:18" ht="13.5" thickBot="1" x14ac:dyDescent="0.25">
      <c r="B132" s="62" t="s">
        <v>2675</v>
      </c>
      <c r="C132" s="14" t="s">
        <v>2411</v>
      </c>
      <c r="D132" s="22">
        <v>11019984</v>
      </c>
      <c r="E132" s="97" t="s">
        <v>2744</v>
      </c>
      <c r="F132" s="14" t="s">
        <v>255</v>
      </c>
      <c r="G132" s="28">
        <v>44889</v>
      </c>
      <c r="H132" s="14" t="s">
        <v>256</v>
      </c>
      <c r="I132" s="27">
        <v>0</v>
      </c>
      <c r="J132" s="14" t="s">
        <v>2423</v>
      </c>
      <c r="K132" s="14" t="s">
        <v>50</v>
      </c>
      <c r="L132" s="13">
        <v>9.9099999999999994E-2</v>
      </c>
      <c r="M132" s="13">
        <v>0</v>
      </c>
      <c r="N132" s="24">
        <v>0.01</v>
      </c>
      <c r="O132" s="24">
        <v>95.44</v>
      </c>
      <c r="P132" s="24">
        <v>3.0000000000000001E-5</v>
      </c>
      <c r="Q132" s="13">
        <v>1.8411131438375401E-11</v>
      </c>
      <c r="R132" s="66">
        <v>1.6214602480096499E-12</v>
      </c>
    </row>
    <row r="133" spans="2:18" ht="13.5" thickBot="1" x14ac:dyDescent="0.25">
      <c r="B133" s="62" t="s">
        <v>2742</v>
      </c>
      <c r="C133" s="14" t="s">
        <v>2411</v>
      </c>
      <c r="D133" s="22">
        <v>11020108</v>
      </c>
      <c r="E133" s="97" t="s">
        <v>2744</v>
      </c>
      <c r="F133" s="14" t="s">
        <v>255</v>
      </c>
      <c r="G133" s="28">
        <v>44952</v>
      </c>
      <c r="H133" s="14" t="s">
        <v>256</v>
      </c>
      <c r="I133" s="27">
        <v>0</v>
      </c>
      <c r="J133" s="14" t="s">
        <v>2423</v>
      </c>
      <c r="K133" s="14" t="s">
        <v>50</v>
      </c>
      <c r="L133" s="13">
        <v>0.1</v>
      </c>
      <c r="M133" s="13">
        <v>0</v>
      </c>
      <c r="N133" s="24">
        <v>0.01</v>
      </c>
      <c r="O133" s="24">
        <v>94.64</v>
      </c>
      <c r="P133" s="24">
        <v>3.0000000000000001E-5</v>
      </c>
      <c r="Q133" s="13">
        <v>1.8411131438375401E-11</v>
      </c>
      <c r="R133" s="66">
        <v>1.6214602480096499E-12</v>
      </c>
    </row>
    <row r="134" spans="2:18" ht="13.5" thickBot="1" x14ac:dyDescent="0.25">
      <c r="B134" s="62" t="s">
        <v>2703</v>
      </c>
      <c r="C134" s="14" t="s">
        <v>2411</v>
      </c>
      <c r="D134" s="22">
        <v>11020023</v>
      </c>
      <c r="E134" s="97" t="s">
        <v>2744</v>
      </c>
      <c r="F134" s="14" t="s">
        <v>255</v>
      </c>
      <c r="G134" s="28">
        <v>45068</v>
      </c>
      <c r="H134" s="14" t="s">
        <v>256</v>
      </c>
      <c r="I134" s="27">
        <v>0</v>
      </c>
      <c r="J134" s="14" t="s">
        <v>2423</v>
      </c>
      <c r="K134" s="14" t="s">
        <v>50</v>
      </c>
      <c r="L134" s="13">
        <v>0.1032</v>
      </c>
      <c r="M134" s="13">
        <v>0</v>
      </c>
      <c r="N134" s="24">
        <v>0.01</v>
      </c>
      <c r="O134" s="24">
        <v>99.86</v>
      </c>
      <c r="P134" s="24">
        <v>4.0000000000000003E-5</v>
      </c>
      <c r="Q134" s="13">
        <v>2.4548175251167201E-11</v>
      </c>
      <c r="R134" s="66">
        <v>2.1619469973462002E-12</v>
      </c>
    </row>
    <row r="135" spans="2:18" ht="13.5" thickBot="1" x14ac:dyDescent="0.25">
      <c r="B135" s="62" t="s">
        <v>2743</v>
      </c>
      <c r="C135" s="14" t="s">
        <v>2411</v>
      </c>
      <c r="D135" s="22">
        <v>11019988</v>
      </c>
      <c r="E135" s="97" t="s">
        <v>2744</v>
      </c>
      <c r="F135" s="14" t="s">
        <v>255</v>
      </c>
      <c r="G135" s="28">
        <v>44916</v>
      </c>
      <c r="H135" s="14" t="s">
        <v>256</v>
      </c>
      <c r="I135" s="27">
        <v>0</v>
      </c>
      <c r="J135" s="14" t="s">
        <v>2423</v>
      </c>
      <c r="K135" s="14" t="s">
        <v>50</v>
      </c>
      <c r="L135" s="13">
        <v>9.8900000000000002E-2</v>
      </c>
      <c r="M135" s="13">
        <v>0</v>
      </c>
      <c r="N135" s="24">
        <v>0.01</v>
      </c>
      <c r="O135" s="24">
        <v>94.75</v>
      </c>
      <c r="P135" s="24">
        <v>3.0000000000000001E-5</v>
      </c>
      <c r="Q135" s="13">
        <v>1.8411131438375401E-11</v>
      </c>
      <c r="R135" s="66">
        <v>1.6214602480096499E-12</v>
      </c>
    </row>
    <row r="136" spans="2:18" ht="13.5" thickBot="1" x14ac:dyDescent="0.25">
      <c r="B136" s="62" t="s">
        <v>2739</v>
      </c>
      <c r="C136" s="14" t="s">
        <v>2411</v>
      </c>
      <c r="D136" s="22">
        <v>11020505</v>
      </c>
      <c r="E136" s="97" t="s">
        <v>2744</v>
      </c>
      <c r="F136" s="14" t="s">
        <v>255</v>
      </c>
      <c r="G136" s="28">
        <v>45288</v>
      </c>
      <c r="H136" s="14" t="s">
        <v>256</v>
      </c>
      <c r="I136" s="14" t="s">
        <v>23</v>
      </c>
      <c r="J136" s="14" t="s">
        <v>2423</v>
      </c>
      <c r="K136" s="14" t="s">
        <v>50</v>
      </c>
      <c r="L136" s="13">
        <v>0.1</v>
      </c>
      <c r="M136" s="14" t="s">
        <v>24</v>
      </c>
      <c r="N136" s="24">
        <v>3247891.46</v>
      </c>
      <c r="O136" s="24">
        <v>100.93</v>
      </c>
      <c r="P136" s="24">
        <v>11889.657279999999</v>
      </c>
      <c r="Q136" s="13">
        <v>7.2967347639999996E-3</v>
      </c>
      <c r="R136" s="66">
        <v>6.4262022099999998E-4</v>
      </c>
    </row>
    <row r="137" spans="2:18" ht="13.5" thickBot="1" x14ac:dyDescent="0.25">
      <c r="B137" s="61" t="s">
        <v>2425</v>
      </c>
      <c r="C137" s="58" t="s">
        <v>2744</v>
      </c>
      <c r="D137" s="58" t="s">
        <v>2744</v>
      </c>
      <c r="E137" s="58" t="s">
        <v>2744</v>
      </c>
      <c r="F137" s="58" t="s">
        <v>2744</v>
      </c>
      <c r="G137" s="58" t="s">
        <v>2744</v>
      </c>
      <c r="H137" s="58" t="s">
        <v>2744</v>
      </c>
      <c r="I137" s="23">
        <v>2.318763906199</v>
      </c>
      <c r="J137" s="58" t="s">
        <v>2744</v>
      </c>
      <c r="K137" s="58" t="s">
        <v>2744</v>
      </c>
      <c r="L137" s="58" t="s">
        <v>2744</v>
      </c>
      <c r="M137" s="58" t="s">
        <v>2744</v>
      </c>
      <c r="N137" s="58" t="s">
        <v>2744</v>
      </c>
      <c r="O137" s="58" t="s">
        <v>2744</v>
      </c>
      <c r="P137" s="23">
        <v>196546.48660999999</v>
      </c>
      <c r="Q137" s="20">
        <v>0.120621439957</v>
      </c>
      <c r="R137" s="65">
        <v>1.0623077163999999E-2</v>
      </c>
    </row>
    <row r="138" spans="2:18" ht="13.5" thickBot="1" x14ac:dyDescent="0.25">
      <c r="B138" s="62" t="s">
        <v>2638</v>
      </c>
      <c r="C138" s="14" t="s">
        <v>2411</v>
      </c>
      <c r="D138" s="22">
        <v>11019036</v>
      </c>
      <c r="E138" s="97" t="s">
        <v>2744</v>
      </c>
      <c r="F138" s="14" t="s">
        <v>255</v>
      </c>
      <c r="G138" s="28">
        <v>44329</v>
      </c>
      <c r="H138" s="14" t="s">
        <v>256</v>
      </c>
      <c r="I138" s="25">
        <v>6.02</v>
      </c>
      <c r="J138" s="14" t="s">
        <v>2424</v>
      </c>
      <c r="K138" s="14" t="s">
        <v>50</v>
      </c>
      <c r="L138" s="13">
        <v>0.05</v>
      </c>
      <c r="M138" s="13">
        <v>9.4899999999999998E-2</v>
      </c>
      <c r="N138" s="24">
        <v>749166.66</v>
      </c>
      <c r="O138" s="24">
        <v>85.67</v>
      </c>
      <c r="P138" s="24">
        <v>2327.8487799999998</v>
      </c>
      <c r="Q138" s="13">
        <v>1.428610995E-3</v>
      </c>
      <c r="R138" s="66">
        <v>1.2581714199999999E-4</v>
      </c>
    </row>
    <row r="139" spans="2:18" ht="13.5" thickBot="1" x14ac:dyDescent="0.25">
      <c r="B139" s="62" t="s">
        <v>2696</v>
      </c>
      <c r="C139" s="14" t="s">
        <v>2411</v>
      </c>
      <c r="D139" s="22">
        <v>11020015</v>
      </c>
      <c r="E139" s="97" t="s">
        <v>2744</v>
      </c>
      <c r="F139" s="14" t="s">
        <v>255</v>
      </c>
      <c r="G139" s="28">
        <v>45033</v>
      </c>
      <c r="H139" s="14" t="s">
        <v>256</v>
      </c>
      <c r="I139" s="25">
        <v>3.29</v>
      </c>
      <c r="J139" s="14" t="s">
        <v>1204</v>
      </c>
      <c r="K139" s="14" t="s">
        <v>50</v>
      </c>
      <c r="L139" s="13">
        <v>0.15690000000000001</v>
      </c>
      <c r="M139" s="13">
        <v>0.1401</v>
      </c>
      <c r="N139" s="24">
        <v>2200000</v>
      </c>
      <c r="O139" s="24">
        <v>116.39</v>
      </c>
      <c r="P139" s="24">
        <v>9287.2236599999997</v>
      </c>
      <c r="Q139" s="13">
        <v>5.6996098499999997E-3</v>
      </c>
      <c r="R139" s="66">
        <v>5.0196213200000002E-4</v>
      </c>
    </row>
    <row r="140" spans="2:18" ht="13.5" thickBot="1" x14ac:dyDescent="0.25">
      <c r="B140" s="62" t="s">
        <v>2666</v>
      </c>
      <c r="C140" s="14" t="s">
        <v>2411</v>
      </c>
      <c r="D140" s="22">
        <v>11019975</v>
      </c>
      <c r="E140" s="97" t="s">
        <v>2744</v>
      </c>
      <c r="F140" s="14" t="s">
        <v>255</v>
      </c>
      <c r="G140" s="28">
        <v>44837</v>
      </c>
      <c r="H140" s="14" t="s">
        <v>256</v>
      </c>
      <c r="I140" s="25">
        <v>0.95</v>
      </c>
      <c r="J140" s="14" t="s">
        <v>1217</v>
      </c>
      <c r="K140" s="14" t="s">
        <v>53</v>
      </c>
      <c r="L140" s="13">
        <v>0.125</v>
      </c>
      <c r="M140" s="13">
        <v>0.1731</v>
      </c>
      <c r="N140" s="24">
        <v>17676767.670000002</v>
      </c>
      <c r="O140" s="24">
        <v>96.48</v>
      </c>
      <c r="P140" s="24">
        <v>46714.105439999999</v>
      </c>
      <c r="Q140" s="13">
        <v>2.8668651175999999E-2</v>
      </c>
      <c r="R140" s="66">
        <v>2.5248354990000002E-3</v>
      </c>
    </row>
    <row r="141" spans="2:18" ht="13.5" thickBot="1" x14ac:dyDescent="0.25">
      <c r="B141" s="62" t="s">
        <v>2627</v>
      </c>
      <c r="C141" s="14" t="s">
        <v>2411</v>
      </c>
      <c r="D141" s="22">
        <v>11019375</v>
      </c>
      <c r="E141" s="97" t="s">
        <v>2744</v>
      </c>
      <c r="F141" s="14" t="s">
        <v>217</v>
      </c>
      <c r="G141" s="28">
        <v>44586</v>
      </c>
      <c r="H141" s="14" t="s">
        <v>96</v>
      </c>
      <c r="I141" s="25">
        <v>4.62</v>
      </c>
      <c r="J141" s="14" t="s">
        <v>1217</v>
      </c>
      <c r="K141" s="14" t="s">
        <v>49</v>
      </c>
      <c r="L141" s="13">
        <v>0</v>
      </c>
      <c r="M141" s="13">
        <v>7.8E-2</v>
      </c>
      <c r="N141" s="24">
        <v>63770593.219999999</v>
      </c>
      <c r="O141" s="24">
        <v>83.47</v>
      </c>
      <c r="P141" s="24">
        <v>53229.314160000002</v>
      </c>
      <c r="Q141" s="13">
        <v>3.2667063311999998E-2</v>
      </c>
      <c r="R141" s="66">
        <v>2.876973897E-3</v>
      </c>
    </row>
    <row r="142" spans="2:18" ht="13.5" thickBot="1" x14ac:dyDescent="0.25">
      <c r="B142" s="62" t="s">
        <v>2664</v>
      </c>
      <c r="C142" s="14" t="s">
        <v>2411</v>
      </c>
      <c r="D142" s="22">
        <v>11019468</v>
      </c>
      <c r="E142" s="97" t="s">
        <v>2744</v>
      </c>
      <c r="F142" s="14" t="s">
        <v>217</v>
      </c>
      <c r="G142" s="28">
        <v>44678</v>
      </c>
      <c r="H142" s="14" t="s">
        <v>2426</v>
      </c>
      <c r="I142" s="25">
        <v>3.06</v>
      </c>
      <c r="J142" s="14" t="s">
        <v>1204</v>
      </c>
      <c r="K142" s="14" t="s">
        <v>50</v>
      </c>
      <c r="L142" s="13">
        <v>8.0799999999999997E-2</v>
      </c>
      <c r="M142" s="13">
        <v>6.5000000000000002E-2</v>
      </c>
      <c r="N142" s="24">
        <v>13960000</v>
      </c>
      <c r="O142" s="24">
        <v>105.41</v>
      </c>
      <c r="P142" s="24">
        <v>53372.160969999997</v>
      </c>
      <c r="Q142" s="13">
        <v>3.2754729024999998E-2</v>
      </c>
      <c r="R142" s="66">
        <v>2.884694578E-3</v>
      </c>
    </row>
    <row r="143" spans="2:18" x14ac:dyDescent="0.2">
      <c r="B143" s="76" t="s">
        <v>2639</v>
      </c>
      <c r="C143" s="77" t="s">
        <v>2411</v>
      </c>
      <c r="D143" s="85">
        <v>53089150</v>
      </c>
      <c r="E143" s="98" t="s">
        <v>2744</v>
      </c>
      <c r="F143" s="77" t="s">
        <v>217</v>
      </c>
      <c r="G143" s="93">
        <v>44306</v>
      </c>
      <c r="H143" s="77" t="s">
        <v>2426</v>
      </c>
      <c r="I143" s="96">
        <v>0.74</v>
      </c>
      <c r="J143" s="77" t="s">
        <v>2427</v>
      </c>
      <c r="K143" s="77" t="s">
        <v>50</v>
      </c>
      <c r="L143" s="79">
        <v>5.1999999999999998E-2</v>
      </c>
      <c r="M143" s="79">
        <v>8.6699999999999999E-2</v>
      </c>
      <c r="N143" s="78">
        <v>8000000</v>
      </c>
      <c r="O143" s="78">
        <v>108.96</v>
      </c>
      <c r="P143" s="78">
        <v>31615.833600000002</v>
      </c>
      <c r="Q143" s="79">
        <v>1.9402775598000001E-2</v>
      </c>
      <c r="R143" s="80">
        <v>1.7087939129999999E-3</v>
      </c>
    </row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6.2851562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5" spans="2:15" ht="12.75" customHeight="1" x14ac:dyDescent="0.2"/>
    <row r="6" spans="2:15" ht="12.75" customHeight="1" thickBot="1" x14ac:dyDescent="0.25">
      <c r="B6" s="67" t="s">
        <v>2428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</row>
    <row r="7" spans="2:15" ht="12.75" customHeight="1" thickBot="1" x14ac:dyDescent="0.25">
      <c r="B7" s="95" t="s">
        <v>2429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</row>
    <row r="8" spans="2:15" ht="12.75" customHeight="1" x14ac:dyDescent="0.2">
      <c r="B8" s="60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140</v>
      </c>
      <c r="H8" s="4" t="s">
        <v>76</v>
      </c>
      <c r="I8" s="4" t="s">
        <v>243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80</v>
      </c>
      <c r="O8" s="63" t="s">
        <v>244</v>
      </c>
    </row>
    <row r="9" spans="2:15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147</v>
      </c>
      <c r="H9" s="57" t="s">
        <v>2744</v>
      </c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64" t="s">
        <v>12</v>
      </c>
    </row>
    <row r="10" spans="2:15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4" t="s">
        <v>152</v>
      </c>
    </row>
    <row r="11" spans="2:15" ht="12.75" customHeight="1" x14ac:dyDescent="0.2">
      <c r="B11" s="61" t="s">
        <v>2430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23">
        <v>0.25159111870200002</v>
      </c>
      <c r="H11" s="58" t="s">
        <v>2744</v>
      </c>
      <c r="I11" s="58" t="s">
        <v>2744</v>
      </c>
      <c r="J11" s="58" t="s">
        <v>2744</v>
      </c>
      <c r="K11" s="58" t="s">
        <v>2744</v>
      </c>
      <c r="L11" s="58" t="s">
        <v>2744</v>
      </c>
      <c r="M11" s="23">
        <v>633968.39930000005</v>
      </c>
      <c r="N11" s="20">
        <v>1</v>
      </c>
      <c r="O11" s="65">
        <v>3.4265151931E-2</v>
      </c>
    </row>
    <row r="12" spans="2:15" ht="12.75" customHeight="1" x14ac:dyDescent="0.2">
      <c r="B12" s="61" t="s">
        <v>2431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23">
        <v>0.25159111870200002</v>
      </c>
      <c r="H12" s="58" t="s">
        <v>2744</v>
      </c>
      <c r="I12" s="58" t="s">
        <v>2744</v>
      </c>
      <c r="J12" s="58" t="s">
        <v>2744</v>
      </c>
      <c r="K12" s="58" t="s">
        <v>2744</v>
      </c>
      <c r="L12" s="58" t="s">
        <v>2744</v>
      </c>
      <c r="M12" s="23">
        <v>633968.39930000005</v>
      </c>
      <c r="N12" s="20">
        <v>1</v>
      </c>
      <c r="O12" s="65">
        <v>3.4265151931E-2</v>
      </c>
    </row>
    <row r="13" spans="2:15" ht="12.75" customHeight="1" x14ac:dyDescent="0.2">
      <c r="B13" s="61" t="s">
        <v>2432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72" t="s">
        <v>2744</v>
      </c>
    </row>
    <row r="14" spans="2:15" ht="12.75" customHeight="1" x14ac:dyDescent="0.2">
      <c r="B14" s="61" t="s">
        <v>2433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23">
        <v>0.25159111870200002</v>
      </c>
      <c r="H14" s="58" t="s">
        <v>2744</v>
      </c>
      <c r="I14" s="58" t="s">
        <v>2744</v>
      </c>
      <c r="J14" s="58" t="s">
        <v>2744</v>
      </c>
      <c r="K14" s="58" t="s">
        <v>2744</v>
      </c>
      <c r="L14" s="58" t="s">
        <v>2744</v>
      </c>
      <c r="M14" s="23">
        <v>633968.39930000005</v>
      </c>
      <c r="N14" s="20">
        <v>1</v>
      </c>
      <c r="O14" s="65">
        <v>3.4265151931E-2</v>
      </c>
    </row>
    <row r="15" spans="2:15" ht="12.75" customHeight="1" x14ac:dyDescent="0.2">
      <c r="B15" s="91" t="s">
        <v>2434</v>
      </c>
      <c r="C15" s="14" t="s">
        <v>2435</v>
      </c>
      <c r="D15" s="22">
        <v>10</v>
      </c>
      <c r="E15" s="14" t="s">
        <v>95</v>
      </c>
      <c r="F15" s="14" t="s">
        <v>96</v>
      </c>
      <c r="G15" s="25">
        <v>0.31</v>
      </c>
      <c r="H15" s="14" t="s">
        <v>49</v>
      </c>
      <c r="I15" s="13">
        <v>4.1500000000000002E-2</v>
      </c>
      <c r="J15" s="13">
        <v>4.1500000000000002E-2</v>
      </c>
      <c r="K15" s="24">
        <v>105900000</v>
      </c>
      <c r="L15" s="24">
        <v>104.2627</v>
      </c>
      <c r="M15" s="24">
        <v>110414.19929999999</v>
      </c>
      <c r="N15" s="13">
        <v>0.17416356938499999</v>
      </c>
      <c r="O15" s="66">
        <v>5.9677411659999997E-3</v>
      </c>
    </row>
    <row r="16" spans="2:15" ht="12.75" customHeight="1" x14ac:dyDescent="0.2">
      <c r="B16" s="91" t="s">
        <v>2436</v>
      </c>
      <c r="C16" s="14" t="s">
        <v>2437</v>
      </c>
      <c r="D16" s="22">
        <v>20</v>
      </c>
      <c r="E16" s="14" t="s">
        <v>95</v>
      </c>
      <c r="F16" s="14" t="s">
        <v>96</v>
      </c>
      <c r="G16" s="25">
        <v>0.44</v>
      </c>
      <c r="H16" s="14" t="s">
        <v>49</v>
      </c>
      <c r="I16" s="13">
        <v>4.8000000000000001E-2</v>
      </c>
      <c r="J16" s="13">
        <v>4.1500000000000002E-2</v>
      </c>
      <c r="K16" s="24">
        <v>200000000</v>
      </c>
      <c r="L16" s="24">
        <v>105.751</v>
      </c>
      <c r="M16" s="24">
        <v>211502</v>
      </c>
      <c r="N16" s="13">
        <v>0.33361599763200001</v>
      </c>
      <c r="O16" s="66">
        <v>1.1431402845000001E-2</v>
      </c>
    </row>
    <row r="17" spans="2:15" ht="12.75" customHeight="1" x14ac:dyDescent="0.2">
      <c r="B17" s="91" t="s">
        <v>2438</v>
      </c>
      <c r="C17" s="14" t="s">
        <v>2439</v>
      </c>
      <c r="D17" s="22">
        <v>10</v>
      </c>
      <c r="E17" s="14" t="s">
        <v>95</v>
      </c>
      <c r="F17" s="14" t="s">
        <v>96</v>
      </c>
      <c r="G17" s="25">
        <v>0.34</v>
      </c>
      <c r="H17" s="14" t="s">
        <v>49</v>
      </c>
      <c r="I17" s="13">
        <v>4.9000000000000002E-2</v>
      </c>
      <c r="J17" s="13">
        <v>4.7600000000000003E-2</v>
      </c>
      <c r="K17" s="24">
        <v>300000000</v>
      </c>
      <c r="L17" s="24">
        <v>104.01739999999999</v>
      </c>
      <c r="M17" s="24">
        <v>312052.2</v>
      </c>
      <c r="N17" s="13">
        <v>0.49222043298099999</v>
      </c>
      <c r="O17" s="66">
        <v>1.6866007919999999E-2</v>
      </c>
    </row>
    <row r="18" spans="2:15" ht="12.75" customHeight="1" x14ac:dyDescent="0.2">
      <c r="B18" s="61" t="s">
        <v>2440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58" t="s">
        <v>2744</v>
      </c>
      <c r="M18" s="58" t="s">
        <v>2744</v>
      </c>
      <c r="N18" s="58" t="s">
        <v>2744</v>
      </c>
      <c r="O18" s="72" t="s">
        <v>2744</v>
      </c>
    </row>
    <row r="19" spans="2:15" ht="12.75" customHeight="1" x14ac:dyDescent="0.2">
      <c r="B19" s="61" t="s">
        <v>2441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58" t="s">
        <v>2744</v>
      </c>
      <c r="M19" s="58" t="s">
        <v>2744</v>
      </c>
      <c r="N19" s="58" t="s">
        <v>2744</v>
      </c>
      <c r="O19" s="72" t="s">
        <v>2744</v>
      </c>
    </row>
    <row r="20" spans="2:15" ht="12.75" customHeight="1" x14ac:dyDescent="0.2">
      <c r="B20" s="61" t="s">
        <v>2442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58" t="s">
        <v>2744</v>
      </c>
      <c r="M20" s="58" t="s">
        <v>2744</v>
      </c>
      <c r="N20" s="58" t="s">
        <v>2744</v>
      </c>
      <c r="O20" s="72" t="s">
        <v>2744</v>
      </c>
    </row>
    <row r="21" spans="2:15" ht="12.75" customHeight="1" thickBot="1" x14ac:dyDescent="0.25">
      <c r="B21" s="61" t="s">
        <v>2443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58" t="s">
        <v>2744</v>
      </c>
      <c r="L21" s="58" t="s">
        <v>2744</v>
      </c>
      <c r="M21" s="58" t="s">
        <v>2744</v>
      </c>
      <c r="N21" s="58" t="s">
        <v>2744</v>
      </c>
      <c r="O21" s="72" t="s">
        <v>2744</v>
      </c>
    </row>
    <row r="22" spans="2:15" ht="12.75" customHeight="1" x14ac:dyDescent="0.2">
      <c r="B22" s="68" t="s">
        <v>2444</v>
      </c>
      <c r="C22" s="73" t="s">
        <v>2744</v>
      </c>
      <c r="D22" s="73" t="s">
        <v>2744</v>
      </c>
      <c r="E22" s="73" t="s">
        <v>2744</v>
      </c>
      <c r="F22" s="73" t="s">
        <v>2744</v>
      </c>
      <c r="G22" s="73" t="s">
        <v>2744</v>
      </c>
      <c r="H22" s="73" t="s">
        <v>2744</v>
      </c>
      <c r="I22" s="73" t="s">
        <v>2744</v>
      </c>
      <c r="J22" s="73" t="s">
        <v>2744</v>
      </c>
      <c r="K22" s="73" t="s">
        <v>2744</v>
      </c>
      <c r="L22" s="73" t="s">
        <v>2744</v>
      </c>
      <c r="M22" s="73" t="s">
        <v>2744</v>
      </c>
      <c r="N22" s="73" t="s">
        <v>2744</v>
      </c>
      <c r="O22" s="74" t="s">
        <v>2744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29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12535</v>
      </c>
    </row>
    <row r="5" spans="2:10" ht="12.75" customHeight="1" x14ac:dyDescent="0.2"/>
    <row r="6" spans="2:10" ht="12.75" customHeight="1" thickBot="1" x14ac:dyDescent="0.25">
      <c r="B6" s="67" t="s">
        <v>2445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</row>
    <row r="7" spans="2:10" ht="12.75" customHeight="1" thickBot="1" x14ac:dyDescent="0.25">
      <c r="B7" s="60" t="s">
        <v>71</v>
      </c>
      <c r="C7" s="4" t="s">
        <v>2446</v>
      </c>
      <c r="D7" s="4" t="s">
        <v>2447</v>
      </c>
      <c r="E7" s="4" t="s">
        <v>2448</v>
      </c>
      <c r="F7" s="4" t="s">
        <v>76</v>
      </c>
      <c r="G7" s="4" t="s">
        <v>2449</v>
      </c>
      <c r="H7" s="4" t="s">
        <v>80</v>
      </c>
      <c r="I7" s="4" t="s">
        <v>244</v>
      </c>
      <c r="J7" s="63" t="s">
        <v>2450</v>
      </c>
    </row>
    <row r="8" spans="2:10" ht="12.75" customHeight="1" x14ac:dyDescent="0.2">
      <c r="B8" s="70" t="s">
        <v>2744</v>
      </c>
      <c r="C8" s="4" t="s">
        <v>146</v>
      </c>
      <c r="D8" s="56" t="s">
        <v>2744</v>
      </c>
      <c r="E8" s="4" t="s">
        <v>12</v>
      </c>
      <c r="F8" s="56" t="s">
        <v>2744</v>
      </c>
      <c r="G8" s="4" t="s">
        <v>11</v>
      </c>
      <c r="H8" s="4" t="s">
        <v>12</v>
      </c>
      <c r="I8" s="4" t="s">
        <v>12</v>
      </c>
      <c r="J8" s="63" t="s">
        <v>2451</v>
      </c>
    </row>
    <row r="9" spans="2:10" ht="12.75" customHeight="1" x14ac:dyDescent="0.2">
      <c r="B9" s="71" t="s">
        <v>2744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4" t="s">
        <v>87</v>
      </c>
    </row>
    <row r="10" spans="2:10" ht="12.75" customHeight="1" x14ac:dyDescent="0.2">
      <c r="B10" s="61" t="s">
        <v>2452</v>
      </c>
      <c r="C10" s="58" t="s">
        <v>2744</v>
      </c>
      <c r="D10" s="58" t="s">
        <v>2744</v>
      </c>
      <c r="E10" s="58" t="s">
        <v>2744</v>
      </c>
      <c r="F10" s="58" t="s">
        <v>2744</v>
      </c>
      <c r="G10" s="23">
        <v>330610.12216999999</v>
      </c>
      <c r="H10" s="20">
        <v>1</v>
      </c>
      <c r="I10" s="20">
        <v>1.7869039021999999E-2</v>
      </c>
      <c r="J10" s="72" t="s">
        <v>2744</v>
      </c>
    </row>
    <row r="11" spans="2:10" ht="12.75" customHeight="1" x14ac:dyDescent="0.2">
      <c r="B11" s="61" t="s">
        <v>2453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23">
        <v>249834.68718000001</v>
      </c>
      <c r="H11" s="20">
        <v>0.75567767114899997</v>
      </c>
      <c r="I11" s="20">
        <v>1.3503233793999999E-2</v>
      </c>
      <c r="J11" s="72" t="s">
        <v>2744</v>
      </c>
    </row>
    <row r="12" spans="2:10" ht="12.75" customHeight="1" x14ac:dyDescent="0.2">
      <c r="B12" s="61" t="s">
        <v>2454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23">
        <v>17442.55918</v>
      </c>
      <c r="H12" s="20">
        <v>5.2758696755000001E-2</v>
      </c>
      <c r="I12" s="20">
        <v>4.7947773299999996E-3</v>
      </c>
      <c r="J12" s="72" t="s">
        <v>2744</v>
      </c>
    </row>
    <row r="13" spans="2:10" ht="12.75" customHeight="1" x14ac:dyDescent="0.2">
      <c r="B13" s="62" t="s">
        <v>2455</v>
      </c>
      <c r="C13" s="28">
        <v>45201</v>
      </c>
      <c r="D13" s="14" t="s">
        <v>2456</v>
      </c>
      <c r="E13" s="13">
        <v>-1.3934E-2</v>
      </c>
      <c r="F13" s="14" t="s">
        <v>49</v>
      </c>
      <c r="G13" s="24">
        <v>17442.55918</v>
      </c>
      <c r="H13" s="13">
        <v>5.2758696755000001E-2</v>
      </c>
      <c r="I13" s="13">
        <v>9.4274721099999999E-4</v>
      </c>
      <c r="J13" s="99" t="s">
        <v>2457</v>
      </c>
    </row>
    <row r="14" spans="2:10" ht="12.75" customHeight="1" x14ac:dyDescent="0.2">
      <c r="B14" s="61" t="s">
        <v>2458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23">
        <v>232392.128</v>
      </c>
      <c r="H14" s="20">
        <v>0.702918974393</v>
      </c>
      <c r="I14" s="20">
        <v>1.3074261691999999E-2</v>
      </c>
      <c r="J14" s="72" t="s">
        <v>2744</v>
      </c>
    </row>
    <row r="15" spans="2:10" ht="12.75" customHeight="1" x14ac:dyDescent="0.2">
      <c r="B15" s="62" t="s">
        <v>2459</v>
      </c>
      <c r="C15" s="28">
        <v>45201</v>
      </c>
      <c r="D15" s="14" t="s">
        <v>2460</v>
      </c>
      <c r="E15" s="13">
        <v>-4.8036000000000002E-2</v>
      </c>
      <c r="F15" s="14" t="s">
        <v>49</v>
      </c>
      <c r="G15" s="24">
        <v>37251.815860000002</v>
      </c>
      <c r="H15" s="13">
        <v>0.112675968949</v>
      </c>
      <c r="I15" s="13">
        <v>2.0134112859999998E-3</v>
      </c>
      <c r="J15" s="99" t="s">
        <v>2461</v>
      </c>
    </row>
    <row r="16" spans="2:10" ht="12.75" customHeight="1" x14ac:dyDescent="0.2">
      <c r="B16" s="62" t="s">
        <v>2462</v>
      </c>
      <c r="C16" s="28">
        <v>45153</v>
      </c>
      <c r="D16" s="14" t="s">
        <v>2460</v>
      </c>
      <c r="E16" s="13">
        <v>0</v>
      </c>
      <c r="F16" s="14" t="s">
        <v>49</v>
      </c>
      <c r="G16" s="24">
        <v>37755.753100000002</v>
      </c>
      <c r="H16" s="13">
        <v>0.11420023335</v>
      </c>
      <c r="I16" s="13">
        <v>2.040648426E-3</v>
      </c>
      <c r="J16" s="99" t="s">
        <v>2463</v>
      </c>
    </row>
    <row r="17" spans="2:10" ht="12.75" customHeight="1" x14ac:dyDescent="0.2">
      <c r="B17" s="62" t="s">
        <v>2464</v>
      </c>
      <c r="C17" s="28">
        <v>45054</v>
      </c>
      <c r="D17" s="14" t="s">
        <v>2465</v>
      </c>
      <c r="E17" s="13">
        <v>0</v>
      </c>
      <c r="F17" s="14" t="s">
        <v>49</v>
      </c>
      <c r="G17" s="24">
        <v>31546.171300000002</v>
      </c>
      <c r="H17" s="13">
        <v>9.5418044349999995E-2</v>
      </c>
      <c r="I17" s="13">
        <v>1.7050287569999999E-3</v>
      </c>
      <c r="J17" s="99" t="s">
        <v>2466</v>
      </c>
    </row>
    <row r="18" spans="2:10" ht="12.75" customHeight="1" x14ac:dyDescent="0.2">
      <c r="B18" s="62" t="s">
        <v>2467</v>
      </c>
      <c r="C18" s="28">
        <v>45069</v>
      </c>
      <c r="D18" s="14" t="s">
        <v>2460</v>
      </c>
      <c r="E18" s="13">
        <v>0</v>
      </c>
      <c r="F18" s="14" t="s">
        <v>49</v>
      </c>
      <c r="G18" s="24">
        <v>54739.717790000002</v>
      </c>
      <c r="H18" s="13">
        <v>0.16557181440999999</v>
      </c>
      <c r="I18" s="13">
        <v>2.9586092120000001E-3</v>
      </c>
      <c r="J18" s="99" t="s">
        <v>2468</v>
      </c>
    </row>
    <row r="19" spans="2:10" ht="12.75" customHeight="1" x14ac:dyDescent="0.2">
      <c r="B19" s="62" t="s">
        <v>2469</v>
      </c>
      <c r="C19" s="28">
        <v>45069</v>
      </c>
      <c r="D19" s="14" t="s">
        <v>2460</v>
      </c>
      <c r="E19" s="13">
        <v>0</v>
      </c>
      <c r="F19" s="14" t="s">
        <v>49</v>
      </c>
      <c r="G19" s="24">
        <v>16476.075000000001</v>
      </c>
      <c r="H19" s="13">
        <v>4.9835361639E-2</v>
      </c>
      <c r="I19" s="13">
        <v>8.9051002099999998E-4</v>
      </c>
      <c r="J19" s="99" t="s">
        <v>2470</v>
      </c>
    </row>
    <row r="20" spans="2:10" ht="12.75" customHeight="1" x14ac:dyDescent="0.2">
      <c r="B20" s="62" t="s">
        <v>2471</v>
      </c>
      <c r="C20" s="28">
        <v>45054</v>
      </c>
      <c r="D20" s="14" t="s">
        <v>2460</v>
      </c>
      <c r="E20" s="13">
        <v>0</v>
      </c>
      <c r="F20" s="14" t="s">
        <v>49</v>
      </c>
      <c r="G20" s="24">
        <v>54622.594949999999</v>
      </c>
      <c r="H20" s="13">
        <v>0.16521755169300001</v>
      </c>
      <c r="I20" s="13">
        <v>2.952278878E-3</v>
      </c>
      <c r="J20" s="99" t="s">
        <v>2472</v>
      </c>
    </row>
    <row r="21" spans="2:10" ht="12.75" customHeight="1" x14ac:dyDescent="0.2">
      <c r="B21" s="61" t="s">
        <v>2473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23">
        <v>80775.434989999994</v>
      </c>
      <c r="H21" s="20">
        <v>0.24432232884999999</v>
      </c>
      <c r="I21" s="20">
        <v>4.3658052280000003E-3</v>
      </c>
      <c r="J21" s="72" t="s">
        <v>2744</v>
      </c>
    </row>
    <row r="22" spans="2:10" ht="12.75" customHeight="1" x14ac:dyDescent="0.2">
      <c r="B22" s="61" t="s">
        <v>2474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23">
        <v>71269.649510000003</v>
      </c>
      <c r="H22" s="20">
        <v>0.21557007705</v>
      </c>
      <c r="I22" s="20">
        <v>4.7947773299999996E-3</v>
      </c>
      <c r="J22" s="72" t="s">
        <v>2744</v>
      </c>
    </row>
    <row r="23" spans="2:10" ht="12.75" customHeight="1" x14ac:dyDescent="0.2">
      <c r="B23" s="62" t="s">
        <v>2475</v>
      </c>
      <c r="C23" s="28">
        <v>45203</v>
      </c>
      <c r="D23" s="14" t="s">
        <v>2460</v>
      </c>
      <c r="E23" s="13">
        <v>0</v>
      </c>
      <c r="F23" s="14" t="s">
        <v>50</v>
      </c>
      <c r="G23" s="24">
        <v>4254.8059400000002</v>
      </c>
      <c r="H23" s="13">
        <v>1.2869557387E-2</v>
      </c>
      <c r="I23" s="13">
        <v>2.2996662299999999E-4</v>
      </c>
      <c r="J23" s="99" t="s">
        <v>2476</v>
      </c>
    </row>
    <row r="24" spans="2:10" ht="12.75" customHeight="1" x14ac:dyDescent="0.2">
      <c r="B24" s="62" t="s">
        <v>2477</v>
      </c>
      <c r="C24" s="28">
        <v>45203</v>
      </c>
      <c r="D24" s="14" t="s">
        <v>2460</v>
      </c>
      <c r="E24" s="13">
        <v>0</v>
      </c>
      <c r="F24" s="14" t="s">
        <v>50</v>
      </c>
      <c r="G24" s="24">
        <v>2037.0227500000001</v>
      </c>
      <c r="H24" s="13">
        <v>6.161404667E-3</v>
      </c>
      <c r="I24" s="13">
        <v>1.1009838E-4</v>
      </c>
      <c r="J24" s="99" t="s">
        <v>2478</v>
      </c>
    </row>
    <row r="25" spans="2:10" ht="12.75" customHeight="1" x14ac:dyDescent="0.2">
      <c r="B25" s="62" t="s">
        <v>2479</v>
      </c>
      <c r="C25" s="28">
        <v>45274</v>
      </c>
      <c r="D25" s="14" t="s">
        <v>2480</v>
      </c>
      <c r="E25" s="13">
        <v>2.6074E-2</v>
      </c>
      <c r="F25" s="14" t="s">
        <v>50</v>
      </c>
      <c r="G25" s="24">
        <v>17196.21673</v>
      </c>
      <c r="H25" s="13">
        <v>5.2013582092000001E-2</v>
      </c>
      <c r="I25" s="13">
        <v>9.2943272800000002E-4</v>
      </c>
      <c r="J25" s="99" t="s">
        <v>2481</v>
      </c>
    </row>
    <row r="26" spans="2:10" ht="12.75" customHeight="1" x14ac:dyDescent="0.2">
      <c r="B26" s="62" t="s">
        <v>2482</v>
      </c>
      <c r="C26" s="28">
        <v>45161</v>
      </c>
      <c r="D26" s="14" t="s">
        <v>2456</v>
      </c>
      <c r="E26" s="13">
        <v>0</v>
      </c>
      <c r="F26" s="14" t="s">
        <v>52</v>
      </c>
      <c r="G26" s="24">
        <v>3680.9586399999998</v>
      </c>
      <c r="H26" s="13">
        <v>1.1133835272999999E-2</v>
      </c>
      <c r="I26" s="13">
        <v>1.9895093600000001E-4</v>
      </c>
      <c r="J26" s="99" t="s">
        <v>2483</v>
      </c>
    </row>
    <row r="27" spans="2:10" ht="12.75" customHeight="1" x14ac:dyDescent="0.2">
      <c r="B27" s="62" t="s">
        <v>2484</v>
      </c>
      <c r="C27" s="28">
        <v>45274</v>
      </c>
      <c r="D27" s="14" t="s">
        <v>2480</v>
      </c>
      <c r="E27" s="13">
        <v>-4.2841999999999998E-2</v>
      </c>
      <c r="F27" s="14" t="s">
        <v>50</v>
      </c>
      <c r="G27" s="24">
        <v>4888.9709999999995</v>
      </c>
      <c r="H27" s="13">
        <v>1.4787723278999999E-2</v>
      </c>
      <c r="I27" s="13">
        <v>2.6424240399999999E-4</v>
      </c>
      <c r="J27" s="99" t="s">
        <v>2485</v>
      </c>
    </row>
    <row r="28" spans="2:10" ht="12.75" customHeight="1" x14ac:dyDescent="0.2">
      <c r="B28" s="62" t="s">
        <v>2486</v>
      </c>
      <c r="C28" s="28">
        <v>45274</v>
      </c>
      <c r="D28" s="14" t="s">
        <v>2480</v>
      </c>
      <c r="E28" s="13">
        <v>-1.5051E-2</v>
      </c>
      <c r="F28" s="14" t="s">
        <v>50</v>
      </c>
      <c r="G28" s="24">
        <v>6533.7936900000004</v>
      </c>
      <c r="H28" s="13">
        <v>1.9762836198000001E-2</v>
      </c>
      <c r="I28" s="13">
        <v>3.5314289099999999E-4</v>
      </c>
      <c r="J28" s="99" t="s">
        <v>2487</v>
      </c>
    </row>
    <row r="29" spans="2:10" ht="12.75" customHeight="1" x14ac:dyDescent="0.2">
      <c r="B29" s="62" t="s">
        <v>2488</v>
      </c>
      <c r="C29" s="28">
        <v>45274</v>
      </c>
      <c r="D29" s="14" t="s">
        <v>2480</v>
      </c>
      <c r="E29" s="13">
        <v>-4.3198E-2</v>
      </c>
      <c r="F29" s="14" t="s">
        <v>50</v>
      </c>
      <c r="G29" s="24">
        <v>4320.8003500000004</v>
      </c>
      <c r="H29" s="13">
        <v>1.306917139E-2</v>
      </c>
      <c r="I29" s="13">
        <v>2.33533533E-4</v>
      </c>
      <c r="J29" s="99" t="s">
        <v>2489</v>
      </c>
    </row>
    <row r="30" spans="2:10" ht="12.75" customHeight="1" x14ac:dyDescent="0.2">
      <c r="B30" s="62" t="s">
        <v>2490</v>
      </c>
      <c r="C30" s="28">
        <v>45274</v>
      </c>
      <c r="D30" s="14" t="s">
        <v>2480</v>
      </c>
      <c r="E30" s="13">
        <v>0.1368</v>
      </c>
      <c r="F30" s="14" t="s">
        <v>50</v>
      </c>
      <c r="G30" s="24">
        <v>3609.03809</v>
      </c>
      <c r="H30" s="13">
        <v>1.091629641E-2</v>
      </c>
      <c r="I30" s="13">
        <v>1.9506372600000001E-4</v>
      </c>
      <c r="J30" s="99" t="s">
        <v>2491</v>
      </c>
    </row>
    <row r="31" spans="2:10" ht="12.75" customHeight="1" x14ac:dyDescent="0.2">
      <c r="B31" s="62" t="s">
        <v>2492</v>
      </c>
      <c r="C31" s="28">
        <v>45274</v>
      </c>
      <c r="D31" s="14" t="s">
        <v>2480</v>
      </c>
      <c r="E31" s="13">
        <v>4.2833000000000003E-2</v>
      </c>
      <c r="F31" s="14" t="s">
        <v>50</v>
      </c>
      <c r="G31" s="24">
        <v>3797.1186899999998</v>
      </c>
      <c r="H31" s="13">
        <v>1.1485185828E-2</v>
      </c>
      <c r="I31" s="13">
        <v>2.0522923299999999E-4</v>
      </c>
      <c r="J31" s="99" t="s">
        <v>2491</v>
      </c>
    </row>
    <row r="32" spans="2:10" ht="12.75" customHeight="1" x14ac:dyDescent="0.2">
      <c r="B32" s="62" t="s">
        <v>2493</v>
      </c>
      <c r="C32" s="28">
        <v>45274</v>
      </c>
      <c r="D32" s="14" t="s">
        <v>2480</v>
      </c>
      <c r="E32" s="13">
        <v>-0.11873599999999999</v>
      </c>
      <c r="F32" s="14" t="s">
        <v>50</v>
      </c>
      <c r="G32" s="24">
        <v>13460.65891</v>
      </c>
      <c r="H32" s="13">
        <v>4.0714600089999997E-2</v>
      </c>
      <c r="I32" s="13">
        <v>7.2753077700000003E-4</v>
      </c>
      <c r="J32" s="99" t="s">
        <v>2494</v>
      </c>
    </row>
    <row r="33" spans="2:10" ht="12.75" customHeight="1" x14ac:dyDescent="0.2">
      <c r="B33" s="62" t="s">
        <v>2495</v>
      </c>
      <c r="C33" s="28">
        <v>45279</v>
      </c>
      <c r="D33" s="14" t="s">
        <v>2496</v>
      </c>
      <c r="E33" s="13">
        <v>-5.3239999999999997E-3</v>
      </c>
      <c r="F33" s="14" t="s">
        <v>50</v>
      </c>
      <c r="G33" s="24">
        <v>7490.2647200000001</v>
      </c>
      <c r="H33" s="13">
        <v>2.2655884431999999E-2</v>
      </c>
      <c r="I33" s="13">
        <v>4.0483888300000002E-4</v>
      </c>
      <c r="J33" s="99" t="s">
        <v>2497</v>
      </c>
    </row>
    <row r="34" spans="2:10" ht="12.75" customHeight="1" x14ac:dyDescent="0.2">
      <c r="B34" s="61" t="s">
        <v>2498</v>
      </c>
      <c r="C34" s="58" t="s">
        <v>2744</v>
      </c>
      <c r="D34" s="58" t="s">
        <v>2744</v>
      </c>
      <c r="E34" s="58" t="s">
        <v>2744</v>
      </c>
      <c r="F34" s="58" t="s">
        <v>2744</v>
      </c>
      <c r="G34" s="23">
        <v>9505.7854800000005</v>
      </c>
      <c r="H34" s="20">
        <v>2.8752251799000001E-2</v>
      </c>
      <c r="I34" s="20">
        <v>1.3074261691999999E-2</v>
      </c>
      <c r="J34" s="72" t="s">
        <v>2744</v>
      </c>
    </row>
    <row r="35" spans="2:10" ht="12.75" customHeight="1" x14ac:dyDescent="0.2">
      <c r="B35" s="62" t="s">
        <v>2499</v>
      </c>
      <c r="C35" s="28">
        <v>45203</v>
      </c>
      <c r="D35" s="14" t="s">
        <v>2460</v>
      </c>
      <c r="E35" s="13">
        <v>0</v>
      </c>
      <c r="F35" s="14" t="s">
        <v>50</v>
      </c>
      <c r="G35" s="24">
        <v>4036.7716300000002</v>
      </c>
      <c r="H35" s="13">
        <v>1.2210066659000001E-2</v>
      </c>
      <c r="I35" s="13">
        <v>2.18182157E-4</v>
      </c>
      <c r="J35" s="99" t="s">
        <v>2500</v>
      </c>
    </row>
    <row r="36" spans="2:10" ht="12.75" customHeight="1" x14ac:dyDescent="0.2">
      <c r="B36" s="62" t="s">
        <v>2501</v>
      </c>
      <c r="C36" s="28">
        <v>45203</v>
      </c>
      <c r="D36" s="14" t="s">
        <v>2460</v>
      </c>
      <c r="E36" s="13">
        <v>0</v>
      </c>
      <c r="F36" s="14" t="s">
        <v>50</v>
      </c>
      <c r="G36" s="24">
        <v>1026.11357</v>
      </c>
      <c r="H36" s="13">
        <v>3.1036967749999999E-3</v>
      </c>
      <c r="I36" s="13">
        <v>5.5460078789942203E-5</v>
      </c>
      <c r="J36" s="99" t="s">
        <v>2502</v>
      </c>
    </row>
    <row r="37" spans="2:10" ht="12.75" customHeight="1" thickBot="1" x14ac:dyDescent="0.25">
      <c r="B37" s="62" t="s">
        <v>2503</v>
      </c>
      <c r="C37" s="28">
        <v>45203</v>
      </c>
      <c r="D37" s="14" t="s">
        <v>2460</v>
      </c>
      <c r="E37" s="13">
        <v>0</v>
      </c>
      <c r="F37" s="14" t="s">
        <v>50</v>
      </c>
      <c r="G37" s="24">
        <v>1998.09124</v>
      </c>
      <c r="H37" s="13">
        <v>6.04364811E-3</v>
      </c>
      <c r="I37" s="13">
        <v>1.07994183E-4</v>
      </c>
      <c r="J37" s="99" t="s">
        <v>2504</v>
      </c>
    </row>
    <row r="38" spans="2:10" ht="12.75" customHeight="1" x14ac:dyDescent="0.2">
      <c r="B38" s="76" t="s">
        <v>2505</v>
      </c>
      <c r="C38" s="93">
        <v>45203</v>
      </c>
      <c r="D38" s="77" t="s">
        <v>2460</v>
      </c>
      <c r="E38" s="79">
        <v>8.6969999999999999E-3</v>
      </c>
      <c r="F38" s="77" t="s">
        <v>50</v>
      </c>
      <c r="G38" s="78">
        <v>2444.8090400000001</v>
      </c>
      <c r="H38" s="79">
        <v>7.3948402539999996E-3</v>
      </c>
      <c r="I38" s="79">
        <v>1.32138689E-4</v>
      </c>
      <c r="J38" s="100" t="s">
        <v>2506</v>
      </c>
    </row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>
      <selection activeCell="B6" sqref="B6:K6"/>
    </sheetView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x14ac:dyDescent="0.2">
      <c r="B6" s="49" t="s">
        <v>2507</v>
      </c>
      <c r="C6" s="50"/>
      <c r="D6" s="50"/>
      <c r="E6" s="50"/>
      <c r="F6" s="50"/>
      <c r="G6" s="50"/>
      <c r="H6" s="50"/>
      <c r="I6" s="50"/>
      <c r="J6" s="50"/>
      <c r="K6" s="51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243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244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2508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2509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2510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0.85546875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5" spans="2:11" ht="12.75" customHeight="1" x14ac:dyDescent="0.2"/>
    <row r="6" spans="2:11" ht="12.75" customHeight="1" thickBot="1" x14ac:dyDescent="0.25">
      <c r="B6" s="102" t="s">
        <v>2511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</row>
    <row r="7" spans="2:11" ht="12.75" customHeight="1" thickBot="1" x14ac:dyDescent="0.25">
      <c r="B7" s="4" t="s">
        <v>71</v>
      </c>
      <c r="C7" s="4" t="s">
        <v>2512</v>
      </c>
      <c r="D7" s="4" t="s">
        <v>74</v>
      </c>
      <c r="E7" s="4" t="s">
        <v>75</v>
      </c>
      <c r="F7" s="4" t="s">
        <v>243</v>
      </c>
      <c r="G7" s="4" t="s">
        <v>76</v>
      </c>
      <c r="H7" s="4" t="s">
        <v>78</v>
      </c>
      <c r="I7" s="4" t="s">
        <v>9</v>
      </c>
      <c r="J7" s="4" t="s">
        <v>80</v>
      </c>
      <c r="K7" s="63" t="s">
        <v>244</v>
      </c>
    </row>
    <row r="8" spans="2:11" ht="12.75" customHeight="1" x14ac:dyDescent="0.2">
      <c r="B8" s="56" t="s">
        <v>2744</v>
      </c>
      <c r="C8" s="56" t="s">
        <v>2744</v>
      </c>
      <c r="D8" s="56" t="s">
        <v>2744</v>
      </c>
      <c r="E8" s="56" t="s">
        <v>2744</v>
      </c>
      <c r="F8" s="4" t="s">
        <v>12</v>
      </c>
      <c r="G8" s="56" t="s">
        <v>2744</v>
      </c>
      <c r="H8" s="4" t="s">
        <v>12</v>
      </c>
      <c r="I8" s="4" t="s">
        <v>11</v>
      </c>
      <c r="J8" s="4" t="s">
        <v>12</v>
      </c>
      <c r="K8" s="63" t="s">
        <v>12</v>
      </c>
    </row>
    <row r="9" spans="2:11" ht="12.75" customHeight="1" x14ac:dyDescent="0.2">
      <c r="B9" s="57" t="s">
        <v>2744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4" t="s">
        <v>88</v>
      </c>
    </row>
    <row r="10" spans="2:11" ht="12.75" customHeight="1" x14ac:dyDescent="0.2">
      <c r="B10" s="31" t="s">
        <v>2513</v>
      </c>
      <c r="C10" s="57" t="s">
        <v>2744</v>
      </c>
      <c r="D10" s="57" t="s">
        <v>2744</v>
      </c>
      <c r="E10" s="57" t="s">
        <v>2744</v>
      </c>
      <c r="F10" s="57" t="s">
        <v>2744</v>
      </c>
      <c r="G10" s="57" t="s">
        <v>2744</v>
      </c>
      <c r="H10" s="57" t="s">
        <v>2744</v>
      </c>
      <c r="I10" s="32">
        <v>134.29239999999999</v>
      </c>
      <c r="J10" s="33">
        <v>1</v>
      </c>
      <c r="K10" s="101">
        <v>7.25832627366036E-6</v>
      </c>
    </row>
    <row r="11" spans="2:11" ht="12.75" customHeight="1" x14ac:dyDescent="0.2">
      <c r="B11" s="34" t="s">
        <v>2514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30">
        <v>134.29239999999999</v>
      </c>
      <c r="J11" s="20">
        <v>1</v>
      </c>
      <c r="K11" s="65">
        <v>7.25832627366036E-6</v>
      </c>
    </row>
    <row r="12" spans="2:11" ht="12.75" customHeight="1" thickBot="1" x14ac:dyDescent="0.25">
      <c r="B12" s="21" t="s">
        <v>1374</v>
      </c>
      <c r="C12" s="14" t="s">
        <v>2515</v>
      </c>
      <c r="D12" s="14" t="s">
        <v>164</v>
      </c>
      <c r="E12" s="58" t="s">
        <v>2744</v>
      </c>
      <c r="F12" s="13">
        <v>0</v>
      </c>
      <c r="G12" s="14" t="s">
        <v>49</v>
      </c>
      <c r="H12" s="13">
        <v>0</v>
      </c>
      <c r="I12" s="35">
        <v>134.29239999999999</v>
      </c>
      <c r="J12" s="13">
        <v>1</v>
      </c>
      <c r="K12" s="66">
        <v>7.25832627366036E-6</v>
      </c>
    </row>
    <row r="13" spans="2:11" ht="12.75" customHeight="1" x14ac:dyDescent="0.2">
      <c r="B13" s="103" t="s">
        <v>2516</v>
      </c>
      <c r="C13" s="73" t="s">
        <v>2744</v>
      </c>
      <c r="D13" s="73" t="s">
        <v>2744</v>
      </c>
      <c r="E13" s="73" t="s">
        <v>2744</v>
      </c>
      <c r="F13" s="73" t="s">
        <v>2744</v>
      </c>
      <c r="G13" s="73" t="s">
        <v>2744</v>
      </c>
      <c r="H13" s="73" t="s">
        <v>2744</v>
      </c>
      <c r="I13" s="73" t="s">
        <v>2744</v>
      </c>
      <c r="J13" s="73" t="s">
        <v>2744</v>
      </c>
      <c r="K13" s="74" t="s">
        <v>2744</v>
      </c>
    </row>
    <row r="14" spans="2:11" ht="12.75" hidden="1" customHeight="1" x14ac:dyDescent="0.2"/>
    <row r="15" spans="2:11" ht="12.75" hidden="1" customHeight="1" x14ac:dyDescent="0.2"/>
    <row r="16" spans="2:11" ht="12.75" hidden="1" customHeight="1" x14ac:dyDescent="0.2"/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12535</v>
      </c>
    </row>
    <row r="5" spans="2:4" ht="12.75" customHeight="1" x14ac:dyDescent="0.2"/>
    <row r="6" spans="2:4" ht="12.75" customHeight="1" thickBot="1" x14ac:dyDescent="0.25">
      <c r="B6" s="67" t="s">
        <v>2517</v>
      </c>
      <c r="C6" s="69" t="s">
        <v>2744</v>
      </c>
      <c r="D6" s="69" t="s">
        <v>2745</v>
      </c>
    </row>
    <row r="7" spans="2:4" ht="12.75" customHeight="1" thickBot="1" x14ac:dyDescent="0.25">
      <c r="B7" s="60" t="s">
        <v>71</v>
      </c>
      <c r="C7" s="4" t="s">
        <v>2518</v>
      </c>
      <c r="D7" s="63" t="s">
        <v>2519</v>
      </c>
    </row>
    <row r="8" spans="2:4" ht="12.75" customHeight="1" x14ac:dyDescent="0.2">
      <c r="B8" s="71" t="s">
        <v>2744</v>
      </c>
      <c r="C8" s="6" t="s">
        <v>11</v>
      </c>
      <c r="D8" s="64" t="s">
        <v>146</v>
      </c>
    </row>
    <row r="9" spans="2:4" ht="12.75" customHeight="1" x14ac:dyDescent="0.2">
      <c r="B9" s="71" t="s">
        <v>2744</v>
      </c>
      <c r="C9" s="6" t="s">
        <v>13</v>
      </c>
      <c r="D9" s="64" t="s">
        <v>14</v>
      </c>
    </row>
    <row r="10" spans="2:4" ht="12.75" customHeight="1" x14ac:dyDescent="0.2">
      <c r="B10" s="61" t="s">
        <v>2520</v>
      </c>
      <c r="C10" s="23">
        <v>1342424.4745799999</v>
      </c>
      <c r="D10" s="72" t="s">
        <v>2744</v>
      </c>
    </row>
    <row r="11" spans="2:4" ht="12.75" customHeight="1" x14ac:dyDescent="0.2">
      <c r="B11" s="61" t="s">
        <v>2521</v>
      </c>
      <c r="C11" s="58" t="s">
        <v>2744</v>
      </c>
      <c r="D11" s="72" t="s">
        <v>2744</v>
      </c>
    </row>
    <row r="12" spans="2:4" ht="12.75" customHeight="1" x14ac:dyDescent="0.2">
      <c r="B12" s="61" t="s">
        <v>2522</v>
      </c>
      <c r="C12" s="23">
        <v>1342424.4745799999</v>
      </c>
      <c r="D12" s="72" t="s">
        <v>2744</v>
      </c>
    </row>
    <row r="13" spans="2:4" ht="12.75" customHeight="1" x14ac:dyDescent="0.2">
      <c r="B13" s="62" t="s">
        <v>2523</v>
      </c>
      <c r="C13" s="24">
        <v>19465.093540000002</v>
      </c>
      <c r="D13" s="104">
        <v>45291</v>
      </c>
    </row>
    <row r="14" spans="2:4" ht="12.75" customHeight="1" x14ac:dyDescent="0.2">
      <c r="B14" s="62" t="s">
        <v>2524</v>
      </c>
      <c r="C14" s="24">
        <v>476.2876</v>
      </c>
      <c r="D14" s="104">
        <v>46142</v>
      </c>
    </row>
    <row r="15" spans="2:4" ht="12.75" customHeight="1" x14ac:dyDescent="0.2">
      <c r="B15" s="62" t="s">
        <v>2525</v>
      </c>
      <c r="C15" s="24">
        <v>1151.62771</v>
      </c>
      <c r="D15" s="104">
        <v>45657</v>
      </c>
    </row>
    <row r="16" spans="2:4" ht="12.75" customHeight="1" x14ac:dyDescent="0.2">
      <c r="B16" s="62" t="s">
        <v>2526</v>
      </c>
      <c r="C16" s="24">
        <v>17898.593250000002</v>
      </c>
      <c r="D16" s="72" t="s">
        <v>2744</v>
      </c>
    </row>
    <row r="17" spans="2:4" ht="12.75" customHeight="1" x14ac:dyDescent="0.2">
      <c r="B17" s="62" t="s">
        <v>2172</v>
      </c>
      <c r="C17" s="24">
        <v>6357.8211099999999</v>
      </c>
      <c r="D17" s="104">
        <v>45291</v>
      </c>
    </row>
    <row r="18" spans="2:4" ht="12.75" customHeight="1" x14ac:dyDescent="0.2">
      <c r="B18" s="62" t="s">
        <v>2527</v>
      </c>
      <c r="C18" s="24">
        <v>1945.7171900000001</v>
      </c>
      <c r="D18" s="104">
        <v>45291</v>
      </c>
    </row>
    <row r="19" spans="2:4" ht="12.75" customHeight="1" x14ac:dyDescent="0.2">
      <c r="B19" s="62" t="s">
        <v>2528</v>
      </c>
      <c r="C19" s="24">
        <v>1945.7171900000001</v>
      </c>
      <c r="D19" s="104">
        <v>45291</v>
      </c>
    </row>
    <row r="20" spans="2:4" ht="12.75" customHeight="1" x14ac:dyDescent="0.2">
      <c r="B20" s="62" t="s">
        <v>2529</v>
      </c>
      <c r="C20" s="24">
        <v>6108.7664199999999</v>
      </c>
      <c r="D20" s="104">
        <v>46990</v>
      </c>
    </row>
    <row r="21" spans="2:4" ht="12.75" customHeight="1" x14ac:dyDescent="0.2">
      <c r="B21" s="62" t="s">
        <v>2530</v>
      </c>
      <c r="C21" s="24">
        <v>7239.2443800000001</v>
      </c>
      <c r="D21" s="104">
        <v>46990</v>
      </c>
    </row>
    <row r="22" spans="2:4" ht="12.75" customHeight="1" x14ac:dyDescent="0.2">
      <c r="B22" s="62" t="s">
        <v>2531</v>
      </c>
      <c r="C22" s="24">
        <v>1852.59701</v>
      </c>
      <c r="D22" s="104">
        <v>46624</v>
      </c>
    </row>
    <row r="23" spans="2:4" ht="12.75" customHeight="1" x14ac:dyDescent="0.2">
      <c r="B23" s="62" t="s">
        <v>2532</v>
      </c>
      <c r="C23" s="24">
        <v>4868.2268599999998</v>
      </c>
      <c r="D23" s="104">
        <v>45291</v>
      </c>
    </row>
    <row r="24" spans="2:4" ht="12.75" customHeight="1" x14ac:dyDescent="0.2">
      <c r="B24" s="62" t="s">
        <v>2533</v>
      </c>
      <c r="C24" s="24">
        <v>5129.7999799999998</v>
      </c>
      <c r="D24" s="104">
        <v>45291</v>
      </c>
    </row>
    <row r="25" spans="2:4" ht="12.75" customHeight="1" x14ac:dyDescent="0.2">
      <c r="B25" s="62" t="s">
        <v>2534</v>
      </c>
      <c r="C25" s="24">
        <v>12029.184380000001</v>
      </c>
      <c r="D25" s="104">
        <v>45291</v>
      </c>
    </row>
    <row r="26" spans="2:4" ht="12.75" customHeight="1" x14ac:dyDescent="0.2">
      <c r="B26" s="62" t="s">
        <v>2535</v>
      </c>
      <c r="C26" s="24">
        <v>30608.8138</v>
      </c>
      <c r="D26" s="104">
        <v>45291</v>
      </c>
    </row>
    <row r="27" spans="2:4" ht="12.75" customHeight="1" x14ac:dyDescent="0.2">
      <c r="B27" s="62" t="s">
        <v>2536</v>
      </c>
      <c r="C27" s="24">
        <v>720.67975000000001</v>
      </c>
      <c r="D27" s="72" t="s">
        <v>2744</v>
      </c>
    </row>
    <row r="28" spans="2:4" ht="12.75" customHeight="1" x14ac:dyDescent="0.2">
      <c r="B28" s="62" t="s">
        <v>2537</v>
      </c>
      <c r="C28" s="24">
        <v>7230.3725700000005</v>
      </c>
      <c r="D28" s="104">
        <v>45291</v>
      </c>
    </row>
    <row r="29" spans="2:4" ht="12.75" customHeight="1" x14ac:dyDescent="0.2">
      <c r="B29" s="62" t="s">
        <v>2538</v>
      </c>
      <c r="C29" s="24">
        <v>54187.38</v>
      </c>
      <c r="D29" s="104">
        <v>48434</v>
      </c>
    </row>
    <row r="30" spans="2:4" ht="12.75" customHeight="1" x14ac:dyDescent="0.2">
      <c r="B30" s="62" t="s">
        <v>2539</v>
      </c>
      <c r="C30" s="24">
        <v>52395.427629999998</v>
      </c>
      <c r="D30" s="104">
        <v>46934</v>
      </c>
    </row>
    <row r="31" spans="2:4" ht="12.75" customHeight="1" x14ac:dyDescent="0.2">
      <c r="B31" s="62" t="s">
        <v>2540</v>
      </c>
      <c r="C31" s="24">
        <v>71757.345180000004</v>
      </c>
      <c r="D31" s="104">
        <v>46934</v>
      </c>
    </row>
    <row r="32" spans="2:4" ht="12.75" customHeight="1" x14ac:dyDescent="0.2">
      <c r="B32" s="62" t="s">
        <v>2541</v>
      </c>
      <c r="C32" s="24">
        <v>28788.618610000001</v>
      </c>
      <c r="D32" s="104">
        <v>45291</v>
      </c>
    </row>
    <row r="33" spans="2:4" ht="12.75" customHeight="1" x14ac:dyDescent="0.2">
      <c r="B33" s="62" t="s">
        <v>2542</v>
      </c>
      <c r="C33" s="24">
        <v>55853.248399999997</v>
      </c>
      <c r="D33" s="104">
        <v>45291</v>
      </c>
    </row>
    <row r="34" spans="2:4" ht="12.75" customHeight="1" x14ac:dyDescent="0.2">
      <c r="B34" s="62" t="s">
        <v>2543</v>
      </c>
      <c r="C34" s="24">
        <v>4728.4830199999997</v>
      </c>
      <c r="D34" s="104">
        <v>45291</v>
      </c>
    </row>
    <row r="35" spans="2:4" ht="12.75" customHeight="1" x14ac:dyDescent="0.2">
      <c r="B35" s="62" t="s">
        <v>2544</v>
      </c>
      <c r="C35" s="24">
        <v>418.91849999999999</v>
      </c>
      <c r="D35" s="104">
        <v>45291</v>
      </c>
    </row>
    <row r="36" spans="2:4" ht="12.75" customHeight="1" x14ac:dyDescent="0.2">
      <c r="B36" s="62" t="s">
        <v>2095</v>
      </c>
      <c r="C36" s="24">
        <v>85.876320000000007</v>
      </c>
      <c r="D36" s="104">
        <v>45291</v>
      </c>
    </row>
    <row r="37" spans="2:4" ht="12.75" customHeight="1" x14ac:dyDescent="0.2">
      <c r="B37" s="62" t="s">
        <v>2545</v>
      </c>
      <c r="C37" s="24">
        <v>1632.15</v>
      </c>
      <c r="D37" s="104">
        <v>50770</v>
      </c>
    </row>
    <row r="38" spans="2:4" ht="12.75" customHeight="1" x14ac:dyDescent="0.2">
      <c r="B38" s="62" t="s">
        <v>2546</v>
      </c>
      <c r="C38" s="24">
        <v>2538.9</v>
      </c>
      <c r="D38" s="104">
        <v>45291</v>
      </c>
    </row>
    <row r="39" spans="2:4" ht="12.75" customHeight="1" x14ac:dyDescent="0.2">
      <c r="B39" s="62" t="s">
        <v>2547</v>
      </c>
      <c r="C39" s="24">
        <v>5005.26</v>
      </c>
      <c r="D39" s="72" t="s">
        <v>2744</v>
      </c>
    </row>
    <row r="40" spans="2:4" ht="12.75" customHeight="1" x14ac:dyDescent="0.2">
      <c r="B40" s="62" t="s">
        <v>2548</v>
      </c>
      <c r="C40" s="24">
        <v>2557.4036099999998</v>
      </c>
      <c r="D40" s="104">
        <v>45291</v>
      </c>
    </row>
    <row r="41" spans="2:4" ht="12.75" customHeight="1" x14ac:dyDescent="0.2">
      <c r="B41" s="62" t="s">
        <v>2549</v>
      </c>
      <c r="C41" s="24">
        <v>51847.545919999997</v>
      </c>
      <c r="D41" s="104">
        <v>45854</v>
      </c>
    </row>
    <row r="42" spans="2:4" x14ac:dyDescent="0.2">
      <c r="B42" s="62" t="s">
        <v>2550</v>
      </c>
      <c r="C42" s="24">
        <v>5673.9698900000003</v>
      </c>
      <c r="D42" s="104">
        <v>46990</v>
      </c>
    </row>
    <row r="43" spans="2:4" x14ac:dyDescent="0.2">
      <c r="B43" s="62" t="s">
        <v>2551</v>
      </c>
      <c r="C43" s="24">
        <v>31863.196349999998</v>
      </c>
      <c r="D43" s="104">
        <v>46203</v>
      </c>
    </row>
    <row r="44" spans="2:4" x14ac:dyDescent="0.2">
      <c r="B44" s="62" t="s">
        <v>2552</v>
      </c>
      <c r="C44" s="24">
        <v>2703.46956</v>
      </c>
      <c r="D44" s="104">
        <v>47467</v>
      </c>
    </row>
    <row r="45" spans="2:4" x14ac:dyDescent="0.2">
      <c r="B45" s="62" t="s">
        <v>2553</v>
      </c>
      <c r="C45" s="24">
        <v>24320.182779999999</v>
      </c>
      <c r="D45" s="104">
        <v>48845</v>
      </c>
    </row>
    <row r="46" spans="2:4" x14ac:dyDescent="0.2">
      <c r="B46" s="62" t="s">
        <v>2554</v>
      </c>
      <c r="C46" s="24">
        <v>5545.5318900000002</v>
      </c>
      <c r="D46" s="104">
        <v>45291</v>
      </c>
    </row>
    <row r="47" spans="2:4" x14ac:dyDescent="0.2">
      <c r="B47" s="62" t="s">
        <v>2690</v>
      </c>
      <c r="C47" s="24">
        <v>6346.6095999999998</v>
      </c>
      <c r="D47" s="104">
        <v>45718</v>
      </c>
    </row>
    <row r="48" spans="2:4" x14ac:dyDescent="0.2">
      <c r="B48" s="62" t="s">
        <v>2555</v>
      </c>
      <c r="C48" s="24">
        <v>27151.722000000002</v>
      </c>
      <c r="D48" s="104">
        <v>46234</v>
      </c>
    </row>
    <row r="49" spans="2:4" x14ac:dyDescent="0.2">
      <c r="B49" s="62" t="s">
        <v>2556</v>
      </c>
      <c r="C49" s="24">
        <v>19778.77737</v>
      </c>
      <c r="D49" s="104">
        <v>46430</v>
      </c>
    </row>
    <row r="50" spans="2:4" x14ac:dyDescent="0.2">
      <c r="B50" s="62" t="s">
        <v>2557</v>
      </c>
      <c r="C50" s="24">
        <v>462.4425</v>
      </c>
      <c r="D50" s="72" t="s">
        <v>2744</v>
      </c>
    </row>
    <row r="51" spans="2:4" x14ac:dyDescent="0.2">
      <c r="B51" s="62" t="s">
        <v>2558</v>
      </c>
      <c r="C51" s="24">
        <v>32596.39587</v>
      </c>
      <c r="D51" s="104">
        <v>46243</v>
      </c>
    </row>
    <row r="52" spans="2:4" x14ac:dyDescent="0.2">
      <c r="B52" s="62" t="s">
        <v>2559</v>
      </c>
      <c r="C52" s="24">
        <v>71850.639980000007</v>
      </c>
      <c r="D52" s="104">
        <v>46029</v>
      </c>
    </row>
    <row r="53" spans="2:4" x14ac:dyDescent="0.2">
      <c r="B53" s="62" t="s">
        <v>2560</v>
      </c>
      <c r="C53" s="24">
        <v>3081.5945099999999</v>
      </c>
      <c r="D53" s="104">
        <v>45291</v>
      </c>
    </row>
    <row r="54" spans="2:4" x14ac:dyDescent="0.2">
      <c r="B54" s="62" t="s">
        <v>2561</v>
      </c>
      <c r="C54" s="24">
        <v>111239.01991</v>
      </c>
      <c r="D54" s="104">
        <v>45747</v>
      </c>
    </row>
    <row r="55" spans="2:4" x14ac:dyDescent="0.2">
      <c r="B55" s="62" t="s">
        <v>2562</v>
      </c>
      <c r="C55" s="24">
        <v>2391.92227</v>
      </c>
      <c r="D55" s="104">
        <v>47945</v>
      </c>
    </row>
    <row r="56" spans="2:4" x14ac:dyDescent="0.2">
      <c r="B56" s="62" t="s">
        <v>2563</v>
      </c>
      <c r="C56" s="24">
        <v>42317.537969999998</v>
      </c>
      <c r="D56" s="104">
        <v>46310</v>
      </c>
    </row>
    <row r="57" spans="2:4" x14ac:dyDescent="0.2">
      <c r="B57" s="62" t="s">
        <v>2564</v>
      </c>
      <c r="C57" s="24">
        <v>2637.0332699999999</v>
      </c>
      <c r="D57" s="104">
        <v>45291</v>
      </c>
    </row>
    <row r="58" spans="2:4" x14ac:dyDescent="0.2">
      <c r="B58" s="62" t="s">
        <v>2565</v>
      </c>
      <c r="C58" s="24">
        <v>725.36860999999999</v>
      </c>
      <c r="D58" s="104">
        <v>45291</v>
      </c>
    </row>
    <row r="59" spans="2:4" x14ac:dyDescent="0.2">
      <c r="B59" s="62" t="s">
        <v>2566</v>
      </c>
      <c r="C59" s="24">
        <v>5345.1749799999998</v>
      </c>
      <c r="D59" s="104">
        <v>45291</v>
      </c>
    </row>
    <row r="60" spans="2:4" x14ac:dyDescent="0.2">
      <c r="B60" s="62" t="s">
        <v>2066</v>
      </c>
      <c r="C60" s="24">
        <v>2127.8400499999998</v>
      </c>
      <c r="D60" s="104">
        <v>45291</v>
      </c>
    </row>
    <row r="61" spans="2:4" x14ac:dyDescent="0.2">
      <c r="B61" s="62" t="s">
        <v>2567</v>
      </c>
      <c r="C61" s="24">
        <v>12425.770270000001</v>
      </c>
      <c r="D61" s="104">
        <v>46990</v>
      </c>
    </row>
    <row r="62" spans="2:4" x14ac:dyDescent="0.2">
      <c r="B62" s="62" t="s">
        <v>2568</v>
      </c>
      <c r="C62" s="24">
        <v>4938.9803300000003</v>
      </c>
      <c r="D62" s="104">
        <v>46112</v>
      </c>
    </row>
    <row r="63" spans="2:4" x14ac:dyDescent="0.2">
      <c r="B63" s="62" t="s">
        <v>2569</v>
      </c>
      <c r="C63" s="24">
        <v>3893.7445299999999</v>
      </c>
      <c r="D63" s="104">
        <v>46112</v>
      </c>
    </row>
    <row r="64" spans="2:4" x14ac:dyDescent="0.2">
      <c r="B64" s="62" t="s">
        <v>2570</v>
      </c>
      <c r="C64" s="24">
        <v>1266.5723</v>
      </c>
      <c r="D64" s="104">
        <v>46112</v>
      </c>
    </row>
    <row r="65" spans="2:4" x14ac:dyDescent="0.2">
      <c r="B65" s="62" t="s">
        <v>2571</v>
      </c>
      <c r="C65" s="24">
        <v>61033.274579999998</v>
      </c>
      <c r="D65" s="104">
        <v>45939</v>
      </c>
    </row>
    <row r="66" spans="2:4" x14ac:dyDescent="0.2">
      <c r="B66" s="62" t="s">
        <v>2572</v>
      </c>
      <c r="C66" s="24">
        <v>17084.803370000001</v>
      </c>
      <c r="D66" s="104">
        <v>45635</v>
      </c>
    </row>
    <row r="67" spans="2:4" x14ac:dyDescent="0.2">
      <c r="B67" s="62" t="s">
        <v>2573</v>
      </c>
      <c r="C67" s="24">
        <v>1245.33988</v>
      </c>
      <c r="D67" s="104">
        <v>46491</v>
      </c>
    </row>
    <row r="68" spans="2:4" x14ac:dyDescent="0.2">
      <c r="B68" s="62" t="s">
        <v>2574</v>
      </c>
      <c r="C68" s="24">
        <v>2005.8</v>
      </c>
      <c r="D68" s="104">
        <v>47067</v>
      </c>
    </row>
    <row r="69" spans="2:4" x14ac:dyDescent="0.2">
      <c r="B69" s="62" t="s">
        <v>2575</v>
      </c>
      <c r="C69" s="24">
        <v>1832.67128</v>
      </c>
      <c r="D69" s="104">
        <v>45291</v>
      </c>
    </row>
    <row r="70" spans="2:4" x14ac:dyDescent="0.2">
      <c r="B70" s="62" t="s">
        <v>2576</v>
      </c>
      <c r="C70" s="24">
        <v>4275</v>
      </c>
      <c r="D70" s="72" t="s">
        <v>2744</v>
      </c>
    </row>
    <row r="71" spans="2:4" x14ac:dyDescent="0.2">
      <c r="B71" s="62" t="s">
        <v>2577</v>
      </c>
      <c r="C71" s="24">
        <v>15840</v>
      </c>
      <c r="D71" s="72" t="s">
        <v>2744</v>
      </c>
    </row>
    <row r="72" spans="2:4" x14ac:dyDescent="0.2">
      <c r="B72" s="62" t="s">
        <v>2578</v>
      </c>
      <c r="C72" s="24">
        <v>6093.36</v>
      </c>
      <c r="D72" s="104">
        <v>46023</v>
      </c>
    </row>
    <row r="73" spans="2:4" x14ac:dyDescent="0.2">
      <c r="B73" s="62" t="s">
        <v>2579</v>
      </c>
      <c r="C73" s="24">
        <v>11396.85065</v>
      </c>
      <c r="D73" s="104">
        <v>45291</v>
      </c>
    </row>
    <row r="74" spans="2:4" x14ac:dyDescent="0.2">
      <c r="B74" s="62" t="s">
        <v>2234</v>
      </c>
      <c r="C74" s="24">
        <v>3281.79664</v>
      </c>
      <c r="D74" s="104">
        <v>47291</v>
      </c>
    </row>
    <row r="75" spans="2:4" x14ac:dyDescent="0.2">
      <c r="B75" s="62" t="s">
        <v>2580</v>
      </c>
      <c r="C75" s="24">
        <v>23540.173019999998</v>
      </c>
      <c r="D75" s="104">
        <v>45958</v>
      </c>
    </row>
    <row r="76" spans="2:4" x14ac:dyDescent="0.2">
      <c r="B76" s="62" t="s">
        <v>2581</v>
      </c>
      <c r="C76" s="24">
        <v>11511.118710000001</v>
      </c>
      <c r="D76" s="104">
        <v>45958</v>
      </c>
    </row>
    <row r="77" spans="2:4" x14ac:dyDescent="0.2">
      <c r="B77" s="62" t="s">
        <v>2582</v>
      </c>
      <c r="C77" s="24">
        <v>23300.462179999999</v>
      </c>
      <c r="D77" s="72" t="s">
        <v>2744</v>
      </c>
    </row>
    <row r="78" spans="2:4" x14ac:dyDescent="0.2">
      <c r="B78" s="62" t="s">
        <v>2583</v>
      </c>
      <c r="C78" s="24">
        <v>30463.808369999999</v>
      </c>
      <c r="D78" s="104">
        <v>46624</v>
      </c>
    </row>
    <row r="79" spans="2:4" x14ac:dyDescent="0.2">
      <c r="B79" s="62" t="s">
        <v>2584</v>
      </c>
      <c r="C79" s="24">
        <v>47514.05863</v>
      </c>
      <c r="D79" s="104">
        <v>47158</v>
      </c>
    </row>
    <row r="80" spans="2:4" x14ac:dyDescent="0.2">
      <c r="B80" s="62" t="s">
        <v>2131</v>
      </c>
      <c r="C80" s="24">
        <v>7515.1440000000002</v>
      </c>
      <c r="D80" s="104">
        <v>45291</v>
      </c>
    </row>
    <row r="81" spans="2:4" x14ac:dyDescent="0.2">
      <c r="B81" s="62" t="s">
        <v>2585</v>
      </c>
      <c r="C81" s="24">
        <v>11702.078939999999</v>
      </c>
      <c r="D81" s="104">
        <v>45291</v>
      </c>
    </row>
    <row r="82" spans="2:4" x14ac:dyDescent="0.2">
      <c r="B82" s="62" t="s">
        <v>2641</v>
      </c>
      <c r="C82" s="24">
        <v>34543.81</v>
      </c>
      <c r="D82" s="104">
        <v>47559</v>
      </c>
    </row>
    <row r="83" spans="2:4" x14ac:dyDescent="0.2">
      <c r="B83" s="62" t="s">
        <v>2624</v>
      </c>
      <c r="C83" s="24">
        <v>2233.4717300000002</v>
      </c>
      <c r="D83" s="104">
        <v>47269</v>
      </c>
    </row>
    <row r="84" spans="2:4" x14ac:dyDescent="0.2">
      <c r="B84" s="62" t="s">
        <v>2642</v>
      </c>
      <c r="C84" s="24">
        <v>33602.649230000003</v>
      </c>
      <c r="D84" s="104">
        <v>45840</v>
      </c>
    </row>
    <row r="85" spans="2:4" x14ac:dyDescent="0.2">
      <c r="B85" s="62" t="s">
        <v>2665</v>
      </c>
      <c r="C85" s="24">
        <v>7943.9413000000004</v>
      </c>
      <c r="D85" s="104">
        <v>46478</v>
      </c>
    </row>
    <row r="86" spans="2:4" x14ac:dyDescent="0.2">
      <c r="B86" s="62" t="s">
        <v>2643</v>
      </c>
      <c r="C86" s="24">
        <v>48364.95998</v>
      </c>
      <c r="D86" s="104">
        <v>46568</v>
      </c>
    </row>
    <row r="87" spans="2:4" x14ac:dyDescent="0.2">
      <c r="B87" s="62" t="s">
        <v>2644</v>
      </c>
      <c r="C87" s="24">
        <v>18939.951249999998</v>
      </c>
      <c r="D87" s="104">
        <v>47186</v>
      </c>
    </row>
    <row r="88" spans="2:4" x14ac:dyDescent="0.2">
      <c r="B88" s="62" t="s">
        <v>2711</v>
      </c>
      <c r="C88" s="24">
        <v>746.58573000000001</v>
      </c>
      <c r="D88" s="104">
        <v>45836</v>
      </c>
    </row>
    <row r="89" spans="2:4" x14ac:dyDescent="0.2">
      <c r="B89" s="62" t="s">
        <v>2091</v>
      </c>
      <c r="C89" s="24">
        <v>21887.011630000001</v>
      </c>
      <c r="D89" s="104">
        <v>48343</v>
      </c>
    </row>
    <row r="90" spans="2:4" x14ac:dyDescent="0.2">
      <c r="B90" s="62" t="s">
        <v>2586</v>
      </c>
      <c r="C90" s="24">
        <v>2029.0605599999999</v>
      </c>
      <c r="D90" s="104">
        <v>45291</v>
      </c>
    </row>
    <row r="91" spans="2:4" ht="13.5" thickBot="1" x14ac:dyDescent="0.25">
      <c r="B91" s="62" t="s">
        <v>2587</v>
      </c>
      <c r="C91" s="24">
        <v>6490.8471300000001</v>
      </c>
      <c r="D91" s="104">
        <v>45291</v>
      </c>
    </row>
    <row r="92" spans="2:4" x14ac:dyDescent="0.2">
      <c r="B92" s="76" t="s">
        <v>2588</v>
      </c>
      <c r="C92" s="78">
        <v>8497.8490700000002</v>
      </c>
      <c r="D92" s="105">
        <v>45291</v>
      </c>
    </row>
    <row r="93" spans="2:4" ht="12.75" hidden="1" customHeight="1" x14ac:dyDescent="0.2"/>
    <row r="94" spans="2:4" ht="12.75" hidden="1" customHeight="1" x14ac:dyDescent="0.2"/>
    <row r="95" spans="2:4" ht="12.75" hidden="1" customHeight="1" x14ac:dyDescent="0.2"/>
    <row r="96" spans="2:4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x14ac:dyDescent="0.2">
      <c r="B6" s="49" t="s">
        <v>2589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2590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242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2591</v>
      </c>
      <c r="L8" s="4" t="s">
        <v>141</v>
      </c>
      <c r="M8" s="4" t="s">
        <v>2592</v>
      </c>
      <c r="N8" s="4" t="s">
        <v>144</v>
      </c>
      <c r="O8" s="4" t="s">
        <v>80</v>
      </c>
      <c r="P8" s="4" t="s">
        <v>244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2593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2594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2595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2596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2597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2598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2599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2600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x14ac:dyDescent="0.2">
      <c r="B6" s="49" t="s">
        <v>2601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2602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242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2591</v>
      </c>
      <c r="L8" s="4" t="s">
        <v>141</v>
      </c>
      <c r="M8" s="4" t="s">
        <v>2592</v>
      </c>
      <c r="N8" s="4" t="s">
        <v>144</v>
      </c>
      <c r="O8" s="4" t="s">
        <v>80</v>
      </c>
      <c r="P8" s="4" t="s">
        <v>244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2603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2604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2605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2606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2607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2608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2609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2610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12535</v>
      </c>
    </row>
    <row r="5" spans="2:18" ht="12.75" customHeight="1" x14ac:dyDescent="0.2"/>
    <row r="6" spans="2:18" ht="12.75" customHeight="1" thickBot="1" x14ac:dyDescent="0.25">
      <c r="B6" s="67" t="s">
        <v>136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</row>
    <row r="7" spans="2:18" ht="12.75" customHeight="1" thickBot="1" x14ac:dyDescent="0.25">
      <c r="B7" s="75" t="s">
        <v>137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</row>
    <row r="8" spans="2:18" ht="12.75" customHeight="1" x14ac:dyDescent="0.2">
      <c r="B8" s="60" t="s">
        <v>71</v>
      </c>
      <c r="C8" s="4" t="s">
        <v>72</v>
      </c>
      <c r="D8" s="4" t="s">
        <v>138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78</v>
      </c>
      <c r="L8" s="4" t="s">
        <v>141</v>
      </c>
      <c r="M8" s="4" t="s">
        <v>142</v>
      </c>
      <c r="N8" s="4" t="s">
        <v>143</v>
      </c>
      <c r="O8" s="4" t="s">
        <v>79</v>
      </c>
      <c r="P8" s="4" t="s">
        <v>144</v>
      </c>
      <c r="Q8" s="4" t="s">
        <v>80</v>
      </c>
      <c r="R8" s="63" t="s">
        <v>145</v>
      </c>
    </row>
    <row r="9" spans="2:18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146</v>
      </c>
      <c r="H9" s="6" t="s">
        <v>147</v>
      </c>
      <c r="I9" s="57" t="s">
        <v>2744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11</v>
      </c>
      <c r="P9" s="6" t="s">
        <v>12</v>
      </c>
      <c r="Q9" s="6" t="s">
        <v>12</v>
      </c>
      <c r="R9" s="64" t="s">
        <v>12</v>
      </c>
    </row>
    <row r="10" spans="2:18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4" t="s">
        <v>155</v>
      </c>
    </row>
    <row r="11" spans="2:18" ht="12.75" customHeight="1" x14ac:dyDescent="0.2">
      <c r="B11" s="61" t="s">
        <v>156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23">
        <v>1.648172744654</v>
      </c>
      <c r="I11" s="58" t="s">
        <v>2744</v>
      </c>
      <c r="J11" s="58" t="s">
        <v>2744</v>
      </c>
      <c r="K11" s="58" t="s">
        <v>2744</v>
      </c>
      <c r="L11" s="58" t="s">
        <v>2744</v>
      </c>
      <c r="M11" s="58" t="s">
        <v>2744</v>
      </c>
      <c r="N11" s="58" t="s">
        <v>2744</v>
      </c>
      <c r="O11" s="23">
        <v>3459623.6696799998</v>
      </c>
      <c r="P11" s="58" t="s">
        <v>2744</v>
      </c>
      <c r="Q11" s="20">
        <v>1</v>
      </c>
      <c r="R11" s="65">
        <v>0.18698807511500001</v>
      </c>
    </row>
    <row r="12" spans="2:18" ht="12.75" customHeight="1" x14ac:dyDescent="0.2">
      <c r="B12" s="61" t="s">
        <v>157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23">
        <v>1.9563095336180001</v>
      </c>
      <c r="I12" s="58" t="s">
        <v>2744</v>
      </c>
      <c r="J12" s="58" t="s">
        <v>2744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23">
        <v>2701410.9928600001</v>
      </c>
      <c r="P12" s="58" t="s">
        <v>2744</v>
      </c>
      <c r="Q12" s="20">
        <v>0.78083955099900004</v>
      </c>
      <c r="R12" s="65">
        <v>0.14600768461499999</v>
      </c>
    </row>
    <row r="13" spans="2:18" ht="12.75" customHeight="1" x14ac:dyDescent="0.2">
      <c r="B13" s="61" t="s">
        <v>158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23">
        <v>4.2940507756389996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23">
        <v>1417824.4976300001</v>
      </c>
      <c r="P13" s="58" t="s">
        <v>2744</v>
      </c>
      <c r="Q13" s="20">
        <v>0.40982044089199998</v>
      </c>
      <c r="R13" s="65">
        <v>7.6631535385000005E-2</v>
      </c>
    </row>
    <row r="14" spans="2:18" ht="12.75" customHeight="1" x14ac:dyDescent="0.2">
      <c r="B14" s="61" t="s">
        <v>159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23">
        <v>4.2940507756389996</v>
      </c>
      <c r="I14" s="58" t="s">
        <v>2744</v>
      </c>
      <c r="J14" s="58" t="s">
        <v>2744</v>
      </c>
      <c r="K14" s="58" t="s">
        <v>2744</v>
      </c>
      <c r="L14" s="58" t="s">
        <v>2744</v>
      </c>
      <c r="M14" s="58" t="s">
        <v>2744</v>
      </c>
      <c r="N14" s="58" t="s">
        <v>2744</v>
      </c>
      <c r="O14" s="23">
        <v>1417824.4976300001</v>
      </c>
      <c r="P14" s="58" t="s">
        <v>2744</v>
      </c>
      <c r="Q14" s="20">
        <v>0.40982044089199998</v>
      </c>
      <c r="R14" s="65">
        <v>7.6631535385000005E-2</v>
      </c>
    </row>
    <row r="15" spans="2:18" ht="12.75" customHeight="1" x14ac:dyDescent="0.2">
      <c r="B15" s="62" t="s">
        <v>160</v>
      </c>
      <c r="C15" s="14" t="s">
        <v>161</v>
      </c>
      <c r="D15" s="14" t="s">
        <v>162</v>
      </c>
      <c r="E15" s="14" t="s">
        <v>163</v>
      </c>
      <c r="F15" s="14" t="s">
        <v>164</v>
      </c>
      <c r="G15" s="58" t="s">
        <v>2744</v>
      </c>
      <c r="H15" s="24">
        <v>0.57999999999999996</v>
      </c>
      <c r="I15" s="14" t="s">
        <v>49</v>
      </c>
      <c r="J15" s="13">
        <v>0.04</v>
      </c>
      <c r="K15" s="13">
        <v>8.0999999999999996E-3</v>
      </c>
      <c r="L15" s="24">
        <v>24012832</v>
      </c>
      <c r="M15" s="24">
        <v>142.53</v>
      </c>
      <c r="N15" s="24">
        <v>0</v>
      </c>
      <c r="O15" s="24">
        <v>34225.489450000001</v>
      </c>
      <c r="P15" s="13">
        <v>2.7433695780000001E-3</v>
      </c>
      <c r="Q15" s="13">
        <v>9.8928359600000005E-3</v>
      </c>
      <c r="R15" s="66">
        <v>1.8498423530000001E-3</v>
      </c>
    </row>
    <row r="16" spans="2:18" ht="12.75" customHeight="1" x14ac:dyDescent="0.2">
      <c r="B16" s="62" t="s">
        <v>165</v>
      </c>
      <c r="C16" s="14" t="s">
        <v>166</v>
      </c>
      <c r="D16" s="14" t="s">
        <v>162</v>
      </c>
      <c r="E16" s="14" t="s">
        <v>163</v>
      </c>
      <c r="F16" s="14" t="s">
        <v>164</v>
      </c>
      <c r="G16" s="58" t="s">
        <v>2744</v>
      </c>
      <c r="H16" s="24">
        <v>5.34</v>
      </c>
      <c r="I16" s="14" t="s">
        <v>49</v>
      </c>
      <c r="J16" s="13">
        <v>5.0000000000000001E-3</v>
      </c>
      <c r="K16" s="13">
        <v>1.26E-2</v>
      </c>
      <c r="L16" s="24">
        <v>446807997</v>
      </c>
      <c r="M16" s="24">
        <v>107.42</v>
      </c>
      <c r="N16" s="24">
        <v>0</v>
      </c>
      <c r="O16" s="24">
        <v>479961.15038000001</v>
      </c>
      <c r="P16" s="13">
        <v>2.1982582213999999E-2</v>
      </c>
      <c r="Q16" s="13">
        <v>0.13873218482800001</v>
      </c>
      <c r="R16" s="66">
        <v>2.5941264197000002E-2</v>
      </c>
    </row>
    <row r="17" spans="2:18" ht="12.75" customHeight="1" x14ac:dyDescent="0.2">
      <c r="B17" s="62" t="s">
        <v>167</v>
      </c>
      <c r="C17" s="14" t="s">
        <v>168</v>
      </c>
      <c r="D17" s="14" t="s">
        <v>162</v>
      </c>
      <c r="E17" s="14" t="s">
        <v>163</v>
      </c>
      <c r="F17" s="14" t="s">
        <v>164</v>
      </c>
      <c r="G17" s="58" t="s">
        <v>2744</v>
      </c>
      <c r="H17" s="24">
        <v>3.37</v>
      </c>
      <c r="I17" s="14" t="s">
        <v>49</v>
      </c>
      <c r="J17" s="13">
        <v>7.4999999999999997E-3</v>
      </c>
      <c r="K17" s="13">
        <v>1.1599999999999999E-2</v>
      </c>
      <c r="L17" s="24">
        <v>210265821</v>
      </c>
      <c r="M17" s="24">
        <v>111.6</v>
      </c>
      <c r="N17" s="24">
        <v>0</v>
      </c>
      <c r="O17" s="24">
        <v>234656.65624000001</v>
      </c>
      <c r="P17" s="13">
        <v>1.0041662474999999E-2</v>
      </c>
      <c r="Q17" s="13">
        <v>6.7827220137999994E-2</v>
      </c>
      <c r="R17" s="66">
        <v>1.2682881334E-2</v>
      </c>
    </row>
    <row r="18" spans="2:18" ht="12.75" customHeight="1" x14ac:dyDescent="0.2">
      <c r="B18" s="62" t="s">
        <v>169</v>
      </c>
      <c r="C18" s="14" t="s">
        <v>170</v>
      </c>
      <c r="D18" s="14" t="s">
        <v>162</v>
      </c>
      <c r="E18" s="14" t="s">
        <v>163</v>
      </c>
      <c r="F18" s="14" t="s">
        <v>164</v>
      </c>
      <c r="G18" s="58" t="s">
        <v>2744</v>
      </c>
      <c r="H18" s="24">
        <v>1.83</v>
      </c>
      <c r="I18" s="14" t="s">
        <v>49</v>
      </c>
      <c r="J18" s="13">
        <v>7.4999999999999997E-3</v>
      </c>
      <c r="K18" s="13">
        <v>1.2500000000000001E-2</v>
      </c>
      <c r="L18" s="24">
        <v>263762054</v>
      </c>
      <c r="M18" s="24">
        <v>111.09</v>
      </c>
      <c r="N18" s="24">
        <v>0</v>
      </c>
      <c r="O18" s="24">
        <v>293013.26578999998</v>
      </c>
      <c r="P18" s="13">
        <v>1.2153405596E-2</v>
      </c>
      <c r="Q18" s="13">
        <v>8.4695126916999999E-2</v>
      </c>
      <c r="R18" s="66">
        <v>1.5836978753000001E-2</v>
      </c>
    </row>
    <row r="19" spans="2:18" ht="12.75" customHeight="1" x14ac:dyDescent="0.2">
      <c r="B19" s="62" t="s">
        <v>171</v>
      </c>
      <c r="C19" s="14" t="s">
        <v>172</v>
      </c>
      <c r="D19" s="14" t="s">
        <v>162</v>
      </c>
      <c r="E19" s="14" t="s">
        <v>163</v>
      </c>
      <c r="F19" s="14" t="s">
        <v>164</v>
      </c>
      <c r="G19" s="58" t="s">
        <v>2744</v>
      </c>
      <c r="H19" s="24">
        <v>2.58</v>
      </c>
      <c r="I19" s="14" t="s">
        <v>49</v>
      </c>
      <c r="J19" s="13">
        <v>1E-3</v>
      </c>
      <c r="K19" s="13">
        <v>1.1299999999999999E-2</v>
      </c>
      <c r="L19" s="24">
        <v>20480500</v>
      </c>
      <c r="M19" s="24">
        <v>108.67</v>
      </c>
      <c r="N19" s="24">
        <v>0</v>
      </c>
      <c r="O19" s="24">
        <v>22256.159350000002</v>
      </c>
      <c r="P19" s="13">
        <v>1.0204755299999999E-3</v>
      </c>
      <c r="Q19" s="13">
        <v>6.4331157009999999E-3</v>
      </c>
      <c r="R19" s="66">
        <v>1.2029159209999999E-3</v>
      </c>
    </row>
    <row r="20" spans="2:18" ht="12.75" customHeight="1" x14ac:dyDescent="0.2">
      <c r="B20" s="62" t="s">
        <v>173</v>
      </c>
      <c r="C20" s="14" t="s">
        <v>174</v>
      </c>
      <c r="D20" s="14" t="s">
        <v>162</v>
      </c>
      <c r="E20" s="14" t="s">
        <v>163</v>
      </c>
      <c r="F20" s="14" t="s">
        <v>164</v>
      </c>
      <c r="G20" s="58" t="s">
        <v>2744</v>
      </c>
      <c r="H20" s="24">
        <v>4.7300000000000004</v>
      </c>
      <c r="I20" s="14" t="s">
        <v>49</v>
      </c>
      <c r="J20" s="13">
        <v>1.0999999999999999E-2</v>
      </c>
      <c r="K20" s="13">
        <v>1.21E-2</v>
      </c>
      <c r="L20" s="24">
        <v>7849000</v>
      </c>
      <c r="M20" s="24">
        <v>100.55</v>
      </c>
      <c r="N20" s="24">
        <v>0</v>
      </c>
      <c r="O20" s="24">
        <v>7892.1695</v>
      </c>
      <c r="P20" s="13">
        <v>1.154614316E-3</v>
      </c>
      <c r="Q20" s="13">
        <v>2.281221963E-3</v>
      </c>
      <c r="R20" s="66">
        <v>4.2656130299999998E-4</v>
      </c>
    </row>
    <row r="21" spans="2:18" ht="12.75" customHeight="1" x14ac:dyDescent="0.2">
      <c r="B21" s="62" t="s">
        <v>175</v>
      </c>
      <c r="C21" s="14" t="s">
        <v>176</v>
      </c>
      <c r="D21" s="14" t="s">
        <v>162</v>
      </c>
      <c r="E21" s="14" t="s">
        <v>163</v>
      </c>
      <c r="F21" s="14" t="s">
        <v>164</v>
      </c>
      <c r="G21" s="58" t="s">
        <v>2744</v>
      </c>
      <c r="H21" s="24">
        <v>19.079999999999998</v>
      </c>
      <c r="I21" s="14" t="s">
        <v>49</v>
      </c>
      <c r="J21" s="13">
        <v>0.01</v>
      </c>
      <c r="K21" s="13">
        <v>1.7299999999999999E-2</v>
      </c>
      <c r="L21" s="24">
        <v>100</v>
      </c>
      <c r="M21" s="24">
        <v>98.46</v>
      </c>
      <c r="N21" s="24">
        <v>0</v>
      </c>
      <c r="O21" s="24">
        <v>9.8460000000000006E-2</v>
      </c>
      <c r="P21" s="13">
        <v>5.5233043676523497E-9</v>
      </c>
      <c r="Q21" s="13">
        <v>2.8459742850905799E-8</v>
      </c>
      <c r="R21" s="66">
        <v>5.3216325339676598E-9</v>
      </c>
    </row>
    <row r="22" spans="2:18" ht="12.75" customHeight="1" x14ac:dyDescent="0.2">
      <c r="B22" s="62" t="s">
        <v>177</v>
      </c>
      <c r="C22" s="14" t="s">
        <v>178</v>
      </c>
      <c r="D22" s="14" t="s">
        <v>162</v>
      </c>
      <c r="E22" s="14" t="s">
        <v>163</v>
      </c>
      <c r="F22" s="14" t="s">
        <v>164</v>
      </c>
      <c r="G22" s="58" t="s">
        <v>2744</v>
      </c>
      <c r="H22" s="24">
        <v>7.89</v>
      </c>
      <c r="I22" s="14" t="s">
        <v>49</v>
      </c>
      <c r="J22" s="13">
        <v>1E-3</v>
      </c>
      <c r="K22" s="13">
        <v>1.46E-2</v>
      </c>
      <c r="L22" s="24">
        <v>344785153</v>
      </c>
      <c r="M22" s="24">
        <v>100.3</v>
      </c>
      <c r="N22" s="24">
        <v>0</v>
      </c>
      <c r="O22" s="24">
        <v>345819.50845999998</v>
      </c>
      <c r="P22" s="13">
        <v>1.336346779E-2</v>
      </c>
      <c r="Q22" s="13">
        <v>9.9958706921999999E-2</v>
      </c>
      <c r="R22" s="66">
        <v>1.8691086198000001E-2</v>
      </c>
    </row>
    <row r="23" spans="2:18" ht="12.75" customHeight="1" x14ac:dyDescent="0.2">
      <c r="B23" s="61" t="s">
        <v>179</v>
      </c>
      <c r="C23" s="58" t="s">
        <v>2744</v>
      </c>
      <c r="D23" s="58" t="s">
        <v>2744</v>
      </c>
      <c r="E23" s="58" t="s">
        <v>2744</v>
      </c>
      <c r="F23" s="58" t="s">
        <v>2744</v>
      </c>
      <c r="G23" s="58" t="s">
        <v>2744</v>
      </c>
      <c r="H23" s="23">
        <v>0.58418322818299995</v>
      </c>
      <c r="I23" s="58" t="s">
        <v>2744</v>
      </c>
      <c r="J23" s="58" t="s">
        <v>2744</v>
      </c>
      <c r="K23" s="58" t="s">
        <v>2744</v>
      </c>
      <c r="L23" s="58" t="s">
        <v>2744</v>
      </c>
      <c r="M23" s="58" t="s">
        <v>2744</v>
      </c>
      <c r="N23" s="58" t="s">
        <v>2744</v>
      </c>
      <c r="O23" s="23">
        <v>1283586.49523</v>
      </c>
      <c r="P23" s="58" t="s">
        <v>2744</v>
      </c>
      <c r="Q23" s="20">
        <v>0.37101911010700001</v>
      </c>
      <c r="R23" s="65">
        <v>6.9376149228999998E-2</v>
      </c>
    </row>
    <row r="24" spans="2:18" ht="12.75" customHeight="1" x14ac:dyDescent="0.2">
      <c r="B24" s="61" t="s">
        <v>180</v>
      </c>
      <c r="C24" s="58" t="s">
        <v>2744</v>
      </c>
      <c r="D24" s="58" t="s">
        <v>2744</v>
      </c>
      <c r="E24" s="58" t="s">
        <v>2744</v>
      </c>
      <c r="F24" s="58" t="s">
        <v>2744</v>
      </c>
      <c r="G24" s="58" t="s">
        <v>2744</v>
      </c>
      <c r="H24" s="23">
        <v>7.0996463908999996E-2</v>
      </c>
      <c r="I24" s="58" t="s">
        <v>2744</v>
      </c>
      <c r="J24" s="58" t="s">
        <v>2744</v>
      </c>
      <c r="K24" s="58" t="s">
        <v>2744</v>
      </c>
      <c r="L24" s="58" t="s">
        <v>2744</v>
      </c>
      <c r="M24" s="58" t="s">
        <v>2744</v>
      </c>
      <c r="N24" s="58" t="s">
        <v>2744</v>
      </c>
      <c r="O24" s="23">
        <v>994311.72007000004</v>
      </c>
      <c r="P24" s="58" t="s">
        <v>2744</v>
      </c>
      <c r="Q24" s="20">
        <v>0.28740458934399998</v>
      </c>
      <c r="R24" s="65">
        <v>5.3741230940000002E-2</v>
      </c>
    </row>
    <row r="25" spans="2:18" ht="12.75" customHeight="1" x14ac:dyDescent="0.2">
      <c r="B25" s="62" t="s">
        <v>181</v>
      </c>
      <c r="C25" s="14" t="s">
        <v>182</v>
      </c>
      <c r="D25" s="14" t="s">
        <v>162</v>
      </c>
      <c r="E25" s="14" t="s">
        <v>163</v>
      </c>
      <c r="F25" s="14" t="s">
        <v>164</v>
      </c>
      <c r="G25" s="58" t="s">
        <v>2744</v>
      </c>
      <c r="H25" s="24">
        <v>0.01</v>
      </c>
      <c r="I25" s="14" t="s">
        <v>49</v>
      </c>
      <c r="J25" s="13">
        <v>0</v>
      </c>
      <c r="K25" s="13">
        <v>3.7199999999999997E-2</v>
      </c>
      <c r="L25" s="24">
        <v>519465267</v>
      </c>
      <c r="M25" s="24">
        <v>99.98</v>
      </c>
      <c r="N25" s="24">
        <v>0</v>
      </c>
      <c r="O25" s="24">
        <v>519361.37394999998</v>
      </c>
      <c r="P25" s="13">
        <v>9.9897166730000004E-3</v>
      </c>
      <c r="Q25" s="13">
        <v>0.150120771372</v>
      </c>
      <c r="R25" s="66">
        <v>2.8070794073000001E-2</v>
      </c>
    </row>
    <row r="26" spans="2:18" ht="12.75" customHeight="1" x14ac:dyDescent="0.2">
      <c r="B26" s="62" t="s">
        <v>183</v>
      </c>
      <c r="C26" s="14" t="s">
        <v>184</v>
      </c>
      <c r="D26" s="14" t="s">
        <v>162</v>
      </c>
      <c r="E26" s="14" t="s">
        <v>163</v>
      </c>
      <c r="F26" s="14" t="s">
        <v>164</v>
      </c>
      <c r="G26" s="58" t="s">
        <v>2744</v>
      </c>
      <c r="H26" s="24">
        <v>0.93</v>
      </c>
      <c r="I26" s="14" t="s">
        <v>49</v>
      </c>
      <c r="J26" s="13">
        <v>0</v>
      </c>
      <c r="K26" s="13">
        <v>4.1099999999999998E-2</v>
      </c>
      <c r="L26" s="24">
        <v>100000000</v>
      </c>
      <c r="M26" s="24">
        <v>96.34</v>
      </c>
      <c r="N26" s="24">
        <v>0</v>
      </c>
      <c r="O26" s="24">
        <v>96340</v>
      </c>
      <c r="P26" s="13">
        <v>7.1428571420000002E-3</v>
      </c>
      <c r="Q26" s="13">
        <v>2.7846959437E-2</v>
      </c>
      <c r="R26" s="66">
        <v>5.207049343E-3</v>
      </c>
    </row>
    <row r="27" spans="2:18" ht="12.75" customHeight="1" x14ac:dyDescent="0.2">
      <c r="B27" s="62" t="s">
        <v>185</v>
      </c>
      <c r="C27" s="14" t="s">
        <v>186</v>
      </c>
      <c r="D27" s="14" t="s">
        <v>162</v>
      </c>
      <c r="E27" s="14" t="s">
        <v>163</v>
      </c>
      <c r="F27" s="14" t="s">
        <v>164</v>
      </c>
      <c r="G27" s="58" t="s">
        <v>2744</v>
      </c>
      <c r="H27" s="24">
        <v>0.1</v>
      </c>
      <c r="I27" s="14" t="s">
        <v>49</v>
      </c>
      <c r="J27" s="13">
        <v>0</v>
      </c>
      <c r="K27" s="13">
        <v>4.5499999999999999E-2</v>
      </c>
      <c r="L27" s="24">
        <v>254457967</v>
      </c>
      <c r="M27" s="24">
        <v>99.55</v>
      </c>
      <c r="N27" s="24">
        <v>0</v>
      </c>
      <c r="O27" s="24">
        <v>253312.90615</v>
      </c>
      <c r="P27" s="13">
        <v>5.0891593399999997E-3</v>
      </c>
      <c r="Q27" s="13">
        <v>7.3219786408999996E-2</v>
      </c>
      <c r="R27" s="66">
        <v>1.3691226920999999E-2</v>
      </c>
    </row>
    <row r="28" spans="2:18" ht="12.75" customHeight="1" x14ac:dyDescent="0.2">
      <c r="B28" s="62" t="s">
        <v>187</v>
      </c>
      <c r="C28" s="14" t="s">
        <v>188</v>
      </c>
      <c r="D28" s="14" t="s">
        <v>162</v>
      </c>
      <c r="E28" s="14" t="s">
        <v>163</v>
      </c>
      <c r="F28" s="14" t="s">
        <v>164</v>
      </c>
      <c r="G28" s="58" t="s">
        <v>2744</v>
      </c>
      <c r="H28" s="24">
        <v>0.25</v>
      </c>
      <c r="I28" s="14" t="s">
        <v>49</v>
      </c>
      <c r="J28" s="13">
        <v>0</v>
      </c>
      <c r="K28" s="13">
        <v>4.4400000000000002E-2</v>
      </c>
      <c r="L28" s="24">
        <v>126606000</v>
      </c>
      <c r="M28" s="24">
        <v>98.9</v>
      </c>
      <c r="N28" s="24">
        <v>0</v>
      </c>
      <c r="O28" s="24">
        <v>125213.334</v>
      </c>
      <c r="P28" s="13">
        <v>6.3302999999999996E-3</v>
      </c>
      <c r="Q28" s="13">
        <v>3.6192761396000001E-2</v>
      </c>
      <c r="R28" s="66">
        <v>6.7676147860000003E-3</v>
      </c>
    </row>
    <row r="29" spans="2:18" ht="12.75" customHeight="1" x14ac:dyDescent="0.2">
      <c r="B29" s="62" t="s">
        <v>189</v>
      </c>
      <c r="C29" s="14" t="s">
        <v>190</v>
      </c>
      <c r="D29" s="14" t="s">
        <v>162</v>
      </c>
      <c r="E29" s="14" t="s">
        <v>163</v>
      </c>
      <c r="F29" s="14" t="s">
        <v>164</v>
      </c>
      <c r="G29" s="58" t="s">
        <v>2744</v>
      </c>
      <c r="H29" s="24">
        <v>0.6</v>
      </c>
      <c r="I29" s="14" t="s">
        <v>49</v>
      </c>
      <c r="J29" s="13">
        <v>0</v>
      </c>
      <c r="K29" s="13">
        <v>4.2599999999999999E-2</v>
      </c>
      <c r="L29" s="24">
        <v>86236</v>
      </c>
      <c r="M29" s="24">
        <v>97.53</v>
      </c>
      <c r="N29" s="24">
        <v>0</v>
      </c>
      <c r="O29" s="24">
        <v>84.105969999999999</v>
      </c>
      <c r="P29" s="13">
        <v>4.7908888888888896E-6</v>
      </c>
      <c r="Q29" s="13">
        <v>2.4310727995389001E-5</v>
      </c>
      <c r="R29" s="66">
        <v>4.5458162325097302E-6</v>
      </c>
    </row>
    <row r="30" spans="2:18" ht="12.75" customHeight="1" x14ac:dyDescent="0.2">
      <c r="B30" s="61" t="s">
        <v>191</v>
      </c>
      <c r="C30" s="58" t="s">
        <v>2744</v>
      </c>
      <c r="D30" s="58" t="s">
        <v>2744</v>
      </c>
      <c r="E30" s="58" t="s">
        <v>2744</v>
      </c>
      <c r="F30" s="58" t="s">
        <v>2744</v>
      </c>
      <c r="G30" s="58" t="s">
        <v>2744</v>
      </c>
      <c r="H30" s="23">
        <v>3.854190207816</v>
      </c>
      <c r="I30" s="58" t="s">
        <v>2744</v>
      </c>
      <c r="J30" s="58" t="s">
        <v>2744</v>
      </c>
      <c r="K30" s="58" t="s">
        <v>2744</v>
      </c>
      <c r="L30" s="58" t="s">
        <v>2744</v>
      </c>
      <c r="M30" s="58" t="s">
        <v>2744</v>
      </c>
      <c r="N30" s="58" t="s">
        <v>2744</v>
      </c>
      <c r="O30" s="23">
        <v>252607.13628000001</v>
      </c>
      <c r="P30" s="58" t="s">
        <v>2744</v>
      </c>
      <c r="Q30" s="20">
        <v>7.3015784488999994E-2</v>
      </c>
      <c r="R30" s="65">
        <v>1.3653080994E-2</v>
      </c>
    </row>
    <row r="31" spans="2:18" ht="12.75" customHeight="1" x14ac:dyDescent="0.2">
      <c r="B31" s="62" t="s">
        <v>192</v>
      </c>
      <c r="C31" s="14" t="s">
        <v>193</v>
      </c>
      <c r="D31" s="14" t="s">
        <v>162</v>
      </c>
      <c r="E31" s="14" t="s">
        <v>163</v>
      </c>
      <c r="F31" s="14" t="s">
        <v>164</v>
      </c>
      <c r="G31" s="58" t="s">
        <v>2744</v>
      </c>
      <c r="H31" s="24">
        <v>4.67</v>
      </c>
      <c r="I31" s="14" t="s">
        <v>49</v>
      </c>
      <c r="J31" s="13">
        <v>3.7499999999999999E-2</v>
      </c>
      <c r="K31" s="13">
        <v>3.7100000000000001E-2</v>
      </c>
      <c r="L31" s="24">
        <v>129297026</v>
      </c>
      <c r="M31" s="24">
        <v>102.8</v>
      </c>
      <c r="N31" s="24">
        <v>0</v>
      </c>
      <c r="O31" s="24">
        <v>132917.34273</v>
      </c>
      <c r="P31" s="13">
        <v>1.0096296205999999E-2</v>
      </c>
      <c r="Q31" s="13">
        <v>3.8419595718999999E-2</v>
      </c>
      <c r="R31" s="66">
        <v>7.1840062499999996E-3</v>
      </c>
    </row>
    <row r="32" spans="2:18" ht="12.75" customHeight="1" x14ac:dyDescent="0.2">
      <c r="B32" s="62" t="s">
        <v>194</v>
      </c>
      <c r="C32" s="14" t="s">
        <v>195</v>
      </c>
      <c r="D32" s="14" t="s">
        <v>162</v>
      </c>
      <c r="E32" s="14" t="s">
        <v>163</v>
      </c>
      <c r="F32" s="14" t="s">
        <v>164</v>
      </c>
      <c r="G32" s="58" t="s">
        <v>2744</v>
      </c>
      <c r="H32" s="24">
        <v>6.02</v>
      </c>
      <c r="I32" s="14" t="s">
        <v>49</v>
      </c>
      <c r="J32" s="13">
        <v>0.01</v>
      </c>
      <c r="K32" s="13">
        <v>3.8100000000000002E-2</v>
      </c>
      <c r="L32" s="24">
        <v>9290000</v>
      </c>
      <c r="M32" s="24">
        <v>85.38</v>
      </c>
      <c r="N32" s="24">
        <v>0</v>
      </c>
      <c r="O32" s="24">
        <v>7931.8019999999997</v>
      </c>
      <c r="P32" s="13">
        <v>2.4605718500000001E-4</v>
      </c>
      <c r="Q32" s="13">
        <v>2.2926776890000002E-3</v>
      </c>
      <c r="R32" s="66">
        <v>4.2870338699999998E-4</v>
      </c>
    </row>
    <row r="33" spans="2:18" ht="12.75" customHeight="1" x14ac:dyDescent="0.2">
      <c r="B33" s="62" t="s">
        <v>196</v>
      </c>
      <c r="C33" s="14" t="s">
        <v>197</v>
      </c>
      <c r="D33" s="14" t="s">
        <v>162</v>
      </c>
      <c r="E33" s="14" t="s">
        <v>163</v>
      </c>
      <c r="F33" s="14" t="s">
        <v>164</v>
      </c>
      <c r="G33" s="58" t="s">
        <v>2744</v>
      </c>
      <c r="H33" s="24">
        <v>7.82</v>
      </c>
      <c r="I33" s="14" t="s">
        <v>49</v>
      </c>
      <c r="J33" s="13">
        <v>1.2999999999999999E-2</v>
      </c>
      <c r="K33" s="13">
        <v>3.9699999999999999E-2</v>
      </c>
      <c r="L33" s="24">
        <v>7900000</v>
      </c>
      <c r="M33" s="24">
        <v>82.23</v>
      </c>
      <c r="N33" s="24">
        <v>0</v>
      </c>
      <c r="O33" s="24">
        <v>6496.17</v>
      </c>
      <c r="P33" s="13">
        <v>3.6687187800000002E-4</v>
      </c>
      <c r="Q33" s="13">
        <v>1.8777100110000001E-3</v>
      </c>
      <c r="R33" s="66">
        <v>3.5110938E-4</v>
      </c>
    </row>
    <row r="34" spans="2:18" ht="12.75" customHeight="1" x14ac:dyDescent="0.2">
      <c r="B34" s="62" t="s">
        <v>198</v>
      </c>
      <c r="C34" s="14" t="s">
        <v>199</v>
      </c>
      <c r="D34" s="14" t="s">
        <v>162</v>
      </c>
      <c r="E34" s="14" t="s">
        <v>163</v>
      </c>
      <c r="F34" s="14" t="s">
        <v>164</v>
      </c>
      <c r="G34" s="58" t="s">
        <v>2744</v>
      </c>
      <c r="H34" s="24">
        <v>11.85</v>
      </c>
      <c r="I34" s="14" t="s">
        <v>49</v>
      </c>
      <c r="J34" s="13">
        <v>1.4999999999999999E-2</v>
      </c>
      <c r="K34" s="13">
        <v>4.3299999999999998E-2</v>
      </c>
      <c r="L34" s="24">
        <v>7571784</v>
      </c>
      <c r="M34" s="24">
        <v>72.52</v>
      </c>
      <c r="N34" s="24">
        <v>0</v>
      </c>
      <c r="O34" s="24">
        <v>5491.0577599999997</v>
      </c>
      <c r="P34" s="13">
        <v>2.99372829E-4</v>
      </c>
      <c r="Q34" s="13">
        <v>1.587183544E-3</v>
      </c>
      <c r="R34" s="66">
        <v>2.9678439500000002E-4</v>
      </c>
    </row>
    <row r="35" spans="2:18" ht="12.75" customHeight="1" x14ac:dyDescent="0.2">
      <c r="B35" s="62" t="s">
        <v>200</v>
      </c>
      <c r="C35" s="14" t="s">
        <v>201</v>
      </c>
      <c r="D35" s="14" t="s">
        <v>162</v>
      </c>
      <c r="E35" s="14" t="s">
        <v>163</v>
      </c>
      <c r="F35" s="14" t="s">
        <v>164</v>
      </c>
      <c r="G35" s="58" t="s">
        <v>2744</v>
      </c>
      <c r="H35" s="24">
        <v>4.5199999999999996</v>
      </c>
      <c r="I35" s="14" t="s">
        <v>49</v>
      </c>
      <c r="J35" s="13">
        <v>2.2499999999999999E-2</v>
      </c>
      <c r="K35" s="13">
        <v>3.6700000000000003E-2</v>
      </c>
      <c r="L35" s="24">
        <v>65166092</v>
      </c>
      <c r="M35" s="24">
        <v>94.49</v>
      </c>
      <c r="N35" s="24">
        <v>0</v>
      </c>
      <c r="O35" s="24">
        <v>61575.440329999998</v>
      </c>
      <c r="P35" s="13">
        <v>2.4091404119999998E-3</v>
      </c>
      <c r="Q35" s="13">
        <v>1.7798305887000002E-2</v>
      </c>
      <c r="R35" s="66">
        <v>3.3280709579999999E-3</v>
      </c>
    </row>
    <row r="36" spans="2:18" ht="12.75" customHeight="1" x14ac:dyDescent="0.2">
      <c r="B36" s="62" t="s">
        <v>202</v>
      </c>
      <c r="C36" s="14" t="s">
        <v>203</v>
      </c>
      <c r="D36" s="14" t="s">
        <v>162</v>
      </c>
      <c r="E36" s="14" t="s">
        <v>163</v>
      </c>
      <c r="F36" s="14" t="s">
        <v>164</v>
      </c>
      <c r="G36" s="58" t="s">
        <v>2744</v>
      </c>
      <c r="H36" s="24">
        <v>3.13</v>
      </c>
      <c r="I36" s="14" t="s">
        <v>49</v>
      </c>
      <c r="J36" s="13">
        <v>0.02</v>
      </c>
      <c r="K36" s="13">
        <v>3.6499999999999998E-2</v>
      </c>
      <c r="L36" s="24">
        <v>38860927</v>
      </c>
      <c r="M36" s="24">
        <v>96.55</v>
      </c>
      <c r="N36" s="24">
        <v>0</v>
      </c>
      <c r="O36" s="24">
        <v>37520.225019999998</v>
      </c>
      <c r="P36" s="13">
        <v>1.5513917510000001E-3</v>
      </c>
      <c r="Q36" s="13">
        <v>1.0845175255999999E-2</v>
      </c>
      <c r="R36" s="66">
        <v>2.027918445E-3</v>
      </c>
    </row>
    <row r="37" spans="2:18" ht="12.75" customHeight="1" x14ac:dyDescent="0.2">
      <c r="B37" s="62" t="s">
        <v>204</v>
      </c>
      <c r="C37" s="14" t="s">
        <v>205</v>
      </c>
      <c r="D37" s="14" t="s">
        <v>162</v>
      </c>
      <c r="E37" s="14" t="s">
        <v>163</v>
      </c>
      <c r="F37" s="14" t="s">
        <v>164</v>
      </c>
      <c r="G37" s="58" t="s">
        <v>2744</v>
      </c>
      <c r="H37" s="24">
        <v>14.97</v>
      </c>
      <c r="I37" s="14" t="s">
        <v>49</v>
      </c>
      <c r="J37" s="13">
        <v>3.7499999999999999E-2</v>
      </c>
      <c r="K37" s="13">
        <v>4.5100000000000001E-2</v>
      </c>
      <c r="L37" s="24">
        <v>121982</v>
      </c>
      <c r="M37" s="24">
        <v>92</v>
      </c>
      <c r="N37" s="24">
        <v>0</v>
      </c>
      <c r="O37" s="24">
        <v>112.22344</v>
      </c>
      <c r="P37" s="13">
        <v>4.8365837203766296E-6</v>
      </c>
      <c r="Q37" s="13">
        <v>3.24380483876098E-5</v>
      </c>
      <c r="R37" s="66">
        <v>6.06552822849653E-6</v>
      </c>
    </row>
    <row r="38" spans="2:18" ht="12.75" customHeight="1" x14ac:dyDescent="0.2">
      <c r="B38" s="62" t="s">
        <v>206</v>
      </c>
      <c r="C38" s="14" t="s">
        <v>207</v>
      </c>
      <c r="D38" s="14" t="s">
        <v>162</v>
      </c>
      <c r="E38" s="14" t="s">
        <v>163</v>
      </c>
      <c r="F38" s="14" t="s">
        <v>164</v>
      </c>
      <c r="G38" s="58" t="s">
        <v>2744</v>
      </c>
      <c r="H38" s="24">
        <v>11.79</v>
      </c>
      <c r="I38" s="14" t="s">
        <v>49</v>
      </c>
      <c r="J38" s="13">
        <v>5.5E-2</v>
      </c>
      <c r="K38" s="13">
        <v>4.3999999999999997E-2</v>
      </c>
      <c r="L38" s="24">
        <v>475000</v>
      </c>
      <c r="M38" s="24">
        <v>118.5</v>
      </c>
      <c r="N38" s="24">
        <v>0</v>
      </c>
      <c r="O38" s="24">
        <v>562.875</v>
      </c>
      <c r="P38" s="13">
        <v>2.4601146658927899E-5</v>
      </c>
      <c r="Q38" s="13">
        <v>1.62698331E-4</v>
      </c>
      <c r="R38" s="66">
        <v>3.0422647903281001E-5</v>
      </c>
    </row>
    <row r="39" spans="2:18" ht="12.75" customHeight="1" x14ac:dyDescent="0.2">
      <c r="B39" s="61" t="s">
        <v>208</v>
      </c>
      <c r="C39" s="58" t="s">
        <v>2744</v>
      </c>
      <c r="D39" s="58" t="s">
        <v>2744</v>
      </c>
      <c r="E39" s="58" t="s">
        <v>2744</v>
      </c>
      <c r="F39" s="58" t="s">
        <v>2744</v>
      </c>
      <c r="G39" s="58" t="s">
        <v>2744</v>
      </c>
      <c r="H39" s="23">
        <v>0.96150304748399995</v>
      </c>
      <c r="I39" s="58" t="s">
        <v>2744</v>
      </c>
      <c r="J39" s="58" t="s">
        <v>2744</v>
      </c>
      <c r="K39" s="58" t="s">
        <v>2744</v>
      </c>
      <c r="L39" s="58" t="s">
        <v>2744</v>
      </c>
      <c r="M39" s="58" t="s">
        <v>2744</v>
      </c>
      <c r="N39" s="58" t="s">
        <v>2744</v>
      </c>
      <c r="O39" s="23">
        <v>36667.638879999999</v>
      </c>
      <c r="P39" s="58" t="s">
        <v>2744</v>
      </c>
      <c r="Q39" s="20">
        <v>1.0598736273E-2</v>
      </c>
      <c r="R39" s="65">
        <v>1.9818372939999999E-3</v>
      </c>
    </row>
    <row r="40" spans="2:18" ht="12.75" customHeight="1" x14ac:dyDescent="0.2">
      <c r="B40" s="62" t="s">
        <v>209</v>
      </c>
      <c r="C40" s="14" t="s">
        <v>210</v>
      </c>
      <c r="D40" s="14" t="s">
        <v>162</v>
      </c>
      <c r="E40" s="14" t="s">
        <v>163</v>
      </c>
      <c r="F40" s="14" t="s">
        <v>164</v>
      </c>
      <c r="G40" s="58" t="s">
        <v>2744</v>
      </c>
      <c r="H40" s="24">
        <v>6.02</v>
      </c>
      <c r="I40" s="14" t="s">
        <v>49</v>
      </c>
      <c r="J40" s="13">
        <v>4.1519E-2</v>
      </c>
      <c r="K40" s="13">
        <v>4.8099999999999997E-2</v>
      </c>
      <c r="L40" s="24">
        <v>38060659</v>
      </c>
      <c r="M40" s="24">
        <v>96.34</v>
      </c>
      <c r="N40" s="24">
        <v>0</v>
      </c>
      <c r="O40" s="24">
        <v>36667.638879999999</v>
      </c>
      <c r="P40" s="13">
        <v>1.3786478379999999E-3</v>
      </c>
      <c r="Q40" s="13">
        <v>1.0598736273E-2</v>
      </c>
      <c r="R40" s="66">
        <v>1.9818372939999999E-3</v>
      </c>
    </row>
    <row r="41" spans="2:18" ht="12.75" customHeight="1" x14ac:dyDescent="0.2">
      <c r="B41" s="61" t="s">
        <v>211</v>
      </c>
      <c r="C41" s="58" t="s">
        <v>2744</v>
      </c>
      <c r="D41" s="58" t="s">
        <v>2744</v>
      </c>
      <c r="E41" s="58" t="s">
        <v>2744</v>
      </c>
      <c r="F41" s="58" t="s">
        <v>2744</v>
      </c>
      <c r="G41" s="58" t="s">
        <v>2744</v>
      </c>
      <c r="H41" s="58" t="s">
        <v>2744</v>
      </c>
      <c r="I41" s="58" t="s">
        <v>2744</v>
      </c>
      <c r="J41" s="58" t="s">
        <v>2744</v>
      </c>
      <c r="K41" s="58" t="s">
        <v>2744</v>
      </c>
      <c r="L41" s="58" t="s">
        <v>2744</v>
      </c>
      <c r="M41" s="58" t="s">
        <v>2744</v>
      </c>
      <c r="N41" s="58" t="s">
        <v>2744</v>
      </c>
      <c r="O41" s="58" t="s">
        <v>2744</v>
      </c>
      <c r="P41" s="58" t="s">
        <v>2744</v>
      </c>
      <c r="Q41" s="58" t="s">
        <v>2744</v>
      </c>
      <c r="R41" s="72" t="s">
        <v>2744</v>
      </c>
    </row>
    <row r="42" spans="2:18" x14ac:dyDescent="0.2">
      <c r="B42" s="61" t="s">
        <v>212</v>
      </c>
      <c r="C42" s="58" t="s">
        <v>2744</v>
      </c>
      <c r="D42" s="58" t="s">
        <v>2744</v>
      </c>
      <c r="E42" s="58" t="s">
        <v>2744</v>
      </c>
      <c r="F42" s="58" t="s">
        <v>2744</v>
      </c>
      <c r="G42" s="58" t="s">
        <v>2744</v>
      </c>
      <c r="H42" s="23">
        <v>0.50586292583299997</v>
      </c>
      <c r="I42" s="58" t="s">
        <v>2744</v>
      </c>
      <c r="J42" s="58" t="s">
        <v>2744</v>
      </c>
      <c r="K42" s="58" t="s">
        <v>2744</v>
      </c>
      <c r="L42" s="58" t="s">
        <v>2744</v>
      </c>
      <c r="M42" s="58" t="s">
        <v>2744</v>
      </c>
      <c r="N42" s="58" t="s">
        <v>2744</v>
      </c>
      <c r="O42" s="23">
        <v>758212.67682000005</v>
      </c>
      <c r="P42" s="58" t="s">
        <v>2744</v>
      </c>
      <c r="Q42" s="20">
        <v>0.21916044900000001</v>
      </c>
      <c r="R42" s="65">
        <v>4.0980390499999998E-2</v>
      </c>
    </row>
    <row r="43" spans="2:18" x14ac:dyDescent="0.2">
      <c r="B43" s="61" t="s">
        <v>213</v>
      </c>
      <c r="C43" s="58" t="s">
        <v>2744</v>
      </c>
      <c r="D43" s="58" t="s">
        <v>2744</v>
      </c>
      <c r="E43" s="58" t="s">
        <v>2744</v>
      </c>
      <c r="F43" s="58" t="s">
        <v>2744</v>
      </c>
      <c r="G43" s="58" t="s">
        <v>2744</v>
      </c>
      <c r="H43" s="23">
        <v>5.7166880812620002</v>
      </c>
      <c r="I43" s="58" t="s">
        <v>2744</v>
      </c>
      <c r="J43" s="58" t="s">
        <v>2744</v>
      </c>
      <c r="K43" s="58" t="s">
        <v>2744</v>
      </c>
      <c r="L43" s="58" t="s">
        <v>2744</v>
      </c>
      <c r="M43" s="58" t="s">
        <v>2744</v>
      </c>
      <c r="N43" s="58" t="s">
        <v>2744</v>
      </c>
      <c r="O43" s="23">
        <v>10406.18088</v>
      </c>
      <c r="P43" s="58" t="s">
        <v>2744</v>
      </c>
      <c r="Q43" s="20">
        <v>3.0078938840000001E-3</v>
      </c>
      <c r="R43" s="65">
        <v>5.6244028700000003E-4</v>
      </c>
    </row>
    <row r="44" spans="2:18" x14ac:dyDescent="0.2">
      <c r="B44" s="62" t="s">
        <v>214</v>
      </c>
      <c r="C44" s="14" t="s">
        <v>215</v>
      </c>
      <c r="D44" s="14" t="s">
        <v>216</v>
      </c>
      <c r="E44" s="14" t="s">
        <v>217</v>
      </c>
      <c r="F44" s="14" t="s">
        <v>218</v>
      </c>
      <c r="G44" s="58" t="s">
        <v>2744</v>
      </c>
      <c r="H44" s="24">
        <v>6.2759999999999998</v>
      </c>
      <c r="I44" s="14" t="s">
        <v>50</v>
      </c>
      <c r="J44" s="13">
        <v>6.5000000000000002E-2</v>
      </c>
      <c r="K44" s="13">
        <v>5.2760000000000001E-2</v>
      </c>
      <c r="L44" s="24">
        <v>2637000</v>
      </c>
      <c r="M44" s="24">
        <v>108.80119999999999</v>
      </c>
      <c r="N44" s="24">
        <v>0</v>
      </c>
      <c r="O44" s="24">
        <v>10406.18088</v>
      </c>
      <c r="P44" s="13">
        <v>1.758E-3</v>
      </c>
      <c r="Q44" s="13">
        <v>3.0078938840000001E-3</v>
      </c>
      <c r="R44" s="66">
        <v>5.6244028700000003E-4</v>
      </c>
    </row>
    <row r="45" spans="2:18" x14ac:dyDescent="0.2">
      <c r="B45" s="61" t="s">
        <v>219</v>
      </c>
      <c r="C45" s="58" t="s">
        <v>2744</v>
      </c>
      <c r="D45" s="58" t="s">
        <v>2744</v>
      </c>
      <c r="E45" s="58" t="s">
        <v>2744</v>
      </c>
      <c r="F45" s="58" t="s">
        <v>2744</v>
      </c>
      <c r="G45" s="58" t="s">
        <v>2744</v>
      </c>
      <c r="H45" s="23">
        <v>0.45328256566399999</v>
      </c>
      <c r="I45" s="58" t="s">
        <v>2744</v>
      </c>
      <c r="J45" s="58" t="s">
        <v>2744</v>
      </c>
      <c r="K45" s="58" t="s">
        <v>2744</v>
      </c>
      <c r="L45" s="58" t="s">
        <v>2744</v>
      </c>
      <c r="M45" s="58" t="s">
        <v>2744</v>
      </c>
      <c r="N45" s="58" t="s">
        <v>2744</v>
      </c>
      <c r="O45" s="23">
        <v>747806.49594000005</v>
      </c>
      <c r="P45" s="58" t="s">
        <v>2744</v>
      </c>
      <c r="Q45" s="20">
        <v>0.21615255511500001</v>
      </c>
      <c r="R45" s="65">
        <v>4.0417950212000002E-2</v>
      </c>
    </row>
    <row r="46" spans="2:18" x14ac:dyDescent="0.2">
      <c r="B46" s="62" t="s">
        <v>220</v>
      </c>
      <c r="C46" s="14" t="s">
        <v>221</v>
      </c>
      <c r="D46" s="14" t="s">
        <v>222</v>
      </c>
      <c r="E46" s="14" t="s">
        <v>223</v>
      </c>
      <c r="F46" s="14" t="s">
        <v>224</v>
      </c>
      <c r="G46" s="58" t="s">
        <v>2744</v>
      </c>
      <c r="H46" s="24">
        <v>6.6000000000000003E-2</v>
      </c>
      <c r="I46" s="14" t="s">
        <v>50</v>
      </c>
      <c r="J46" s="13">
        <v>0</v>
      </c>
      <c r="K46" s="13">
        <v>5.3589999999999999E-2</v>
      </c>
      <c r="L46" s="24">
        <v>12500000</v>
      </c>
      <c r="M46" s="24">
        <v>99.634200000000007</v>
      </c>
      <c r="N46" s="24">
        <v>0</v>
      </c>
      <c r="O46" s="24">
        <v>45171.655420000003</v>
      </c>
      <c r="P46" s="13">
        <v>5.0054459251665802E-5</v>
      </c>
      <c r="Q46" s="13">
        <v>1.3056811876E-2</v>
      </c>
      <c r="R46" s="66">
        <v>2.44146812E-3</v>
      </c>
    </row>
    <row r="47" spans="2:18" x14ac:dyDescent="0.2">
      <c r="B47" s="62" t="s">
        <v>225</v>
      </c>
      <c r="C47" s="14" t="s">
        <v>226</v>
      </c>
      <c r="D47" s="14" t="s">
        <v>227</v>
      </c>
      <c r="E47" s="14" t="s">
        <v>223</v>
      </c>
      <c r="F47" s="14" t="s">
        <v>224</v>
      </c>
      <c r="G47" s="58" t="s">
        <v>2744</v>
      </c>
      <c r="H47" s="24">
        <v>0.85</v>
      </c>
      <c r="I47" s="14" t="s">
        <v>50</v>
      </c>
      <c r="J47" s="13">
        <v>0</v>
      </c>
      <c r="K47" s="13">
        <v>4.8149999999999998E-2</v>
      </c>
      <c r="L47" s="24">
        <v>83000000</v>
      </c>
      <c r="M47" s="24">
        <v>96.130099999999999</v>
      </c>
      <c r="N47" s="24">
        <v>0</v>
      </c>
      <c r="O47" s="24">
        <v>289391.01433999999</v>
      </c>
      <c r="P47" s="13">
        <v>1.7009242370000001E-3</v>
      </c>
      <c r="Q47" s="13">
        <v>8.3648119554999997E-2</v>
      </c>
      <c r="R47" s="66">
        <v>1.5641200862E-2</v>
      </c>
    </row>
    <row r="48" spans="2:18" x14ac:dyDescent="0.2">
      <c r="B48" s="62" t="s">
        <v>228</v>
      </c>
      <c r="C48" s="14" t="s">
        <v>229</v>
      </c>
      <c r="D48" s="14" t="s">
        <v>230</v>
      </c>
      <c r="E48" s="14" t="s">
        <v>231</v>
      </c>
      <c r="F48" s="14" t="s">
        <v>218</v>
      </c>
      <c r="G48" s="58" t="s">
        <v>2744</v>
      </c>
      <c r="H48" s="24">
        <v>0.7</v>
      </c>
      <c r="I48" s="14" t="s">
        <v>50</v>
      </c>
      <c r="J48" s="13">
        <v>3.7499999999999999E-3</v>
      </c>
      <c r="K48" s="13">
        <v>4.9950000000000001E-2</v>
      </c>
      <c r="L48" s="24">
        <v>47176500</v>
      </c>
      <c r="M48" s="24">
        <v>96.969700000000003</v>
      </c>
      <c r="N48" s="24">
        <v>0</v>
      </c>
      <c r="O48" s="24">
        <v>165924.04446</v>
      </c>
      <c r="P48" s="13">
        <v>7.3511125600000005E-4</v>
      </c>
      <c r="Q48" s="13">
        <v>4.7960142576000002E-2</v>
      </c>
      <c r="R48" s="66">
        <v>8.9679747419999997E-3</v>
      </c>
    </row>
    <row r="49" spans="2:18" x14ac:dyDescent="0.2">
      <c r="B49" s="62" t="s">
        <v>232</v>
      </c>
      <c r="C49" s="14" t="s">
        <v>233</v>
      </c>
      <c r="D49" s="14" t="s">
        <v>227</v>
      </c>
      <c r="E49" s="14" t="s">
        <v>231</v>
      </c>
      <c r="F49" s="14" t="s">
        <v>218</v>
      </c>
      <c r="G49" s="58" t="s">
        <v>2744</v>
      </c>
      <c r="H49" s="24">
        <v>0.53400000000000003</v>
      </c>
      <c r="I49" s="14" t="s">
        <v>50</v>
      </c>
      <c r="J49" s="13">
        <v>3.7499999999999999E-3</v>
      </c>
      <c r="K49" s="13">
        <v>5.0970000000000001E-2</v>
      </c>
      <c r="L49" s="24">
        <v>18900000</v>
      </c>
      <c r="M49" s="24">
        <v>97.711399999999998</v>
      </c>
      <c r="N49" s="24">
        <v>0</v>
      </c>
      <c r="O49" s="24">
        <v>66981.457829999999</v>
      </c>
      <c r="P49" s="13">
        <v>2.7980102999999997E-4</v>
      </c>
      <c r="Q49" s="13">
        <v>1.9360908648999999E-2</v>
      </c>
      <c r="R49" s="66">
        <v>3.6202590400000001E-3</v>
      </c>
    </row>
    <row r="50" spans="2:18" ht="13.5" thickBot="1" x14ac:dyDescent="0.25">
      <c r="B50" s="62" t="s">
        <v>234</v>
      </c>
      <c r="C50" s="14" t="s">
        <v>235</v>
      </c>
      <c r="D50" s="14" t="s">
        <v>236</v>
      </c>
      <c r="E50" s="14" t="s">
        <v>231</v>
      </c>
      <c r="F50" s="14" t="s">
        <v>218</v>
      </c>
      <c r="G50" s="58" t="s">
        <v>2744</v>
      </c>
      <c r="H50" s="24">
        <v>0.57399999999999995</v>
      </c>
      <c r="I50" s="14" t="s">
        <v>50</v>
      </c>
      <c r="J50" s="13">
        <v>1.7500000000000002E-2</v>
      </c>
      <c r="K50" s="13">
        <v>5.1040000000000002E-2</v>
      </c>
      <c r="L50" s="24">
        <v>19993200</v>
      </c>
      <c r="M50" s="24">
        <v>98.846500000000006</v>
      </c>
      <c r="N50" s="24">
        <v>0</v>
      </c>
      <c r="O50" s="24">
        <v>71678.87199</v>
      </c>
      <c r="P50" s="13">
        <v>4.6902667300000001E-4</v>
      </c>
      <c r="Q50" s="13">
        <v>2.0718690479999999E-2</v>
      </c>
      <c r="R50" s="66">
        <v>3.8741480509999998E-3</v>
      </c>
    </row>
    <row r="51" spans="2:18" x14ac:dyDescent="0.2">
      <c r="B51" s="76" t="s">
        <v>237</v>
      </c>
      <c r="C51" s="77" t="s">
        <v>238</v>
      </c>
      <c r="D51" s="77" t="s">
        <v>236</v>
      </c>
      <c r="E51" s="77" t="s">
        <v>231</v>
      </c>
      <c r="F51" s="77" t="s">
        <v>218</v>
      </c>
      <c r="G51" s="73" t="s">
        <v>2744</v>
      </c>
      <c r="H51" s="78">
        <v>0.65500000000000003</v>
      </c>
      <c r="I51" s="77" t="s">
        <v>50</v>
      </c>
      <c r="J51" s="79">
        <v>1.8749999999999999E-2</v>
      </c>
      <c r="K51" s="79">
        <v>5.0849999999999999E-2</v>
      </c>
      <c r="L51" s="78">
        <v>30390000</v>
      </c>
      <c r="M51" s="78">
        <v>98.580100000000002</v>
      </c>
      <c r="N51" s="78">
        <v>0</v>
      </c>
      <c r="O51" s="78">
        <v>108659.4519</v>
      </c>
      <c r="P51" s="79">
        <v>1.0523581960000001E-3</v>
      </c>
      <c r="Q51" s="79">
        <v>3.1407881976000002E-2</v>
      </c>
      <c r="R51" s="80">
        <v>5.8728993940000002E-3</v>
      </c>
    </row>
    <row r="52" spans="2:18" ht="12.75" hidden="1" customHeight="1" x14ac:dyDescent="0.2"/>
    <row r="53" spans="2:18" ht="12.75" hidden="1" customHeight="1" x14ac:dyDescent="0.2"/>
    <row r="54" spans="2:18" ht="12.75" hidden="1" customHeight="1" x14ac:dyDescent="0.2"/>
    <row r="55" spans="2:18" ht="12.75" hidden="1" customHeight="1" x14ac:dyDescent="0.2"/>
    <row r="56" spans="2:18" ht="12.75" hidden="1" customHeight="1" x14ac:dyDescent="0.2"/>
    <row r="57" spans="2:18" ht="12.75" hidden="1" customHeight="1" x14ac:dyDescent="0.2"/>
    <row r="58" spans="2:18" ht="12.75" hidden="1" customHeight="1" x14ac:dyDescent="0.2"/>
    <row r="59" spans="2:18" ht="12.75" hidden="1" customHeight="1" x14ac:dyDescent="0.2"/>
    <row r="60" spans="2:18" ht="12.75" hidden="1" customHeight="1" x14ac:dyDescent="0.2"/>
    <row r="61" spans="2:18" ht="12.75" hidden="1" customHeight="1" x14ac:dyDescent="0.2"/>
    <row r="62" spans="2:18" ht="12.75" hidden="1" customHeight="1" x14ac:dyDescent="0.2"/>
    <row r="63" spans="2:18" ht="12.75" hidden="1" customHeight="1" x14ac:dyDescent="0.2"/>
    <row r="64" spans="2:18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x14ac:dyDescent="0.2">
      <c r="B6" s="49" t="s">
        <v>2611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2612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242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2591</v>
      </c>
      <c r="L8" s="4" t="s">
        <v>141</v>
      </c>
      <c r="M8" s="4" t="s">
        <v>2592</v>
      </c>
      <c r="N8" s="4" t="s">
        <v>144</v>
      </c>
      <c r="O8" s="4" t="s">
        <v>80</v>
      </c>
      <c r="P8" s="4" t="s">
        <v>244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2613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2614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2615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2616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2617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2618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2619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2620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2621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12535</v>
      </c>
    </row>
    <row r="5" spans="2:20" ht="12.75" customHeight="1" x14ac:dyDescent="0.2"/>
    <row r="6" spans="2:20" ht="12.75" customHeight="1" thickBot="1" x14ac:dyDescent="0.25">
      <c r="B6" s="67" t="s">
        <v>239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  <c r="S6" s="69" t="s">
        <v>2760</v>
      </c>
      <c r="T6" s="69" t="s">
        <v>2761</v>
      </c>
    </row>
    <row r="7" spans="2:20" ht="12.75" customHeight="1" thickBot="1" x14ac:dyDescent="0.25">
      <c r="B7" s="75" t="s">
        <v>240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  <c r="S7" s="81" t="s">
        <v>2744</v>
      </c>
      <c r="T7" s="81" t="s">
        <v>2744</v>
      </c>
    </row>
    <row r="8" spans="2:20" ht="12.75" customHeight="1" x14ac:dyDescent="0.2">
      <c r="B8" s="60" t="s">
        <v>71</v>
      </c>
      <c r="C8" s="4" t="s">
        <v>72</v>
      </c>
      <c r="D8" s="4" t="s">
        <v>138</v>
      </c>
      <c r="E8" s="4" t="s">
        <v>241</v>
      </c>
      <c r="F8" s="4" t="s">
        <v>73</v>
      </c>
      <c r="G8" s="4" t="s">
        <v>242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243</v>
      </c>
      <c r="N8" s="4" t="s">
        <v>78</v>
      </c>
      <c r="O8" s="4" t="s">
        <v>141</v>
      </c>
      <c r="P8" s="4" t="s">
        <v>142</v>
      </c>
      <c r="Q8" s="4" t="s">
        <v>79</v>
      </c>
      <c r="R8" s="4" t="s">
        <v>144</v>
      </c>
      <c r="S8" s="4" t="s">
        <v>80</v>
      </c>
      <c r="T8" s="63" t="s">
        <v>244</v>
      </c>
    </row>
    <row r="9" spans="2:20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57" t="s">
        <v>2744</v>
      </c>
      <c r="J9" s="6" t="s">
        <v>146</v>
      </c>
      <c r="K9" s="6" t="s">
        <v>147</v>
      </c>
      <c r="L9" s="57" t="s">
        <v>2744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12</v>
      </c>
      <c r="S9" s="6" t="s">
        <v>12</v>
      </c>
      <c r="T9" s="64" t="s">
        <v>12</v>
      </c>
    </row>
    <row r="10" spans="2:20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245</v>
      </c>
      <c r="T10" s="64" t="s">
        <v>246</v>
      </c>
    </row>
    <row r="11" spans="2:20" ht="12.75" customHeight="1" x14ac:dyDescent="0.2">
      <c r="B11" s="61" t="s">
        <v>247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58" t="s">
        <v>2744</v>
      </c>
      <c r="K11" s="23">
        <v>0.40695825049700002</v>
      </c>
      <c r="L11" s="58" t="s">
        <v>2744</v>
      </c>
      <c r="M11" s="58" t="s">
        <v>2744</v>
      </c>
      <c r="N11" s="58" t="s">
        <v>2744</v>
      </c>
      <c r="O11" s="58" t="s">
        <v>2744</v>
      </c>
      <c r="P11" s="58" t="s">
        <v>2744</v>
      </c>
      <c r="Q11" s="23">
        <v>7792.5551999999998</v>
      </c>
      <c r="R11" s="58" t="s">
        <v>2744</v>
      </c>
      <c r="S11" s="20">
        <v>1</v>
      </c>
      <c r="T11" s="65">
        <v>4.2117728200000002E-4</v>
      </c>
    </row>
    <row r="12" spans="2:20" ht="12.75" customHeight="1" x14ac:dyDescent="0.2">
      <c r="B12" s="61" t="s">
        <v>248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23">
        <v>0.40695825049700002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58" t="s">
        <v>2744</v>
      </c>
      <c r="Q12" s="23">
        <v>7792.5551999999998</v>
      </c>
      <c r="R12" s="58" t="s">
        <v>2744</v>
      </c>
      <c r="S12" s="20">
        <v>1</v>
      </c>
      <c r="T12" s="65">
        <v>4.2117728200000002E-4</v>
      </c>
    </row>
    <row r="13" spans="2:20" ht="12.75" customHeight="1" x14ac:dyDescent="0.2">
      <c r="B13" s="61" t="s">
        <v>249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58" t="s">
        <v>2744</v>
      </c>
      <c r="Q13" s="58" t="s">
        <v>2744</v>
      </c>
      <c r="R13" s="58" t="s">
        <v>2744</v>
      </c>
      <c r="S13" s="58" t="s">
        <v>2744</v>
      </c>
      <c r="T13" s="72" t="s">
        <v>2744</v>
      </c>
    </row>
    <row r="14" spans="2:20" ht="12.75" customHeight="1" x14ac:dyDescent="0.2">
      <c r="B14" s="61" t="s">
        <v>250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58" t="s">
        <v>2744</v>
      </c>
      <c r="I14" s="58" t="s">
        <v>2744</v>
      </c>
      <c r="J14" s="58" t="s">
        <v>2744</v>
      </c>
      <c r="K14" s="23">
        <v>0.40695825049700002</v>
      </c>
      <c r="L14" s="58" t="s">
        <v>2744</v>
      </c>
      <c r="M14" s="58" t="s">
        <v>2744</v>
      </c>
      <c r="N14" s="58" t="s">
        <v>2744</v>
      </c>
      <c r="O14" s="58" t="s">
        <v>2744</v>
      </c>
      <c r="P14" s="58" t="s">
        <v>2744</v>
      </c>
      <c r="Q14" s="23">
        <v>7792.5551999999998</v>
      </c>
      <c r="R14" s="58" t="s">
        <v>2744</v>
      </c>
      <c r="S14" s="20">
        <v>1</v>
      </c>
      <c r="T14" s="65">
        <v>4.2117728200000002E-4</v>
      </c>
    </row>
    <row r="15" spans="2:20" ht="12.75" customHeight="1" x14ac:dyDescent="0.2">
      <c r="B15" s="62" t="s">
        <v>251</v>
      </c>
      <c r="C15" s="14" t="s">
        <v>252</v>
      </c>
      <c r="D15" s="14" t="s">
        <v>162</v>
      </c>
      <c r="E15" s="14" t="s">
        <v>253</v>
      </c>
      <c r="F15" s="22">
        <v>513257873</v>
      </c>
      <c r="G15" s="14" t="s">
        <v>254</v>
      </c>
      <c r="H15" s="14" t="s">
        <v>255</v>
      </c>
      <c r="I15" s="14" t="s">
        <v>256</v>
      </c>
      <c r="J15" s="58" t="s">
        <v>2744</v>
      </c>
      <c r="K15" s="25">
        <v>0.46</v>
      </c>
      <c r="L15" s="14" t="s">
        <v>49</v>
      </c>
      <c r="M15" s="13">
        <v>5.9499999999999997E-2</v>
      </c>
      <c r="N15" s="13">
        <v>6.2700000000000006E-2</v>
      </c>
      <c r="O15" s="24">
        <v>756500</v>
      </c>
      <c r="P15" s="26">
        <v>1030.08</v>
      </c>
      <c r="Q15" s="24">
        <v>7792.5551999999998</v>
      </c>
      <c r="R15" s="13">
        <v>5.0433333332999999E-2</v>
      </c>
      <c r="S15" s="13">
        <v>1</v>
      </c>
      <c r="T15" s="66">
        <v>4.2117728200000002E-4</v>
      </c>
    </row>
    <row r="16" spans="2:20" ht="12.75" customHeight="1" x14ac:dyDescent="0.2">
      <c r="B16" s="61" t="s">
        <v>257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58" t="s">
        <v>2744</v>
      </c>
      <c r="I16" s="58" t="s">
        <v>2744</v>
      </c>
      <c r="J16" s="58" t="s">
        <v>2744</v>
      </c>
      <c r="K16" s="58" t="s">
        <v>2744</v>
      </c>
      <c r="L16" s="58" t="s">
        <v>2744</v>
      </c>
      <c r="M16" s="58" t="s">
        <v>2744</v>
      </c>
      <c r="N16" s="58" t="s">
        <v>2744</v>
      </c>
      <c r="O16" s="58" t="s">
        <v>2744</v>
      </c>
      <c r="P16" s="58" t="s">
        <v>2744</v>
      </c>
      <c r="Q16" s="58" t="s">
        <v>2744</v>
      </c>
      <c r="R16" s="58" t="s">
        <v>2744</v>
      </c>
      <c r="S16" s="58" t="s">
        <v>2744</v>
      </c>
      <c r="T16" s="72" t="s">
        <v>2744</v>
      </c>
    </row>
    <row r="17" spans="2:20" ht="12.75" customHeight="1" x14ac:dyDescent="0.2">
      <c r="B17" s="61" t="s">
        <v>258</v>
      </c>
      <c r="C17" s="58" t="s">
        <v>2744</v>
      </c>
      <c r="D17" s="58" t="s">
        <v>2744</v>
      </c>
      <c r="E17" s="58" t="s">
        <v>2744</v>
      </c>
      <c r="F17" s="58" t="s">
        <v>2744</v>
      </c>
      <c r="G17" s="58" t="s">
        <v>2744</v>
      </c>
      <c r="H17" s="58" t="s">
        <v>2744</v>
      </c>
      <c r="I17" s="58" t="s">
        <v>2744</v>
      </c>
      <c r="J17" s="58" t="s">
        <v>2744</v>
      </c>
      <c r="K17" s="58" t="s">
        <v>2744</v>
      </c>
      <c r="L17" s="58" t="s">
        <v>2744</v>
      </c>
      <c r="M17" s="58" t="s">
        <v>2744</v>
      </c>
      <c r="N17" s="58" t="s">
        <v>2744</v>
      </c>
      <c r="O17" s="58" t="s">
        <v>2744</v>
      </c>
      <c r="P17" s="58" t="s">
        <v>2744</v>
      </c>
      <c r="Q17" s="58" t="s">
        <v>2744</v>
      </c>
      <c r="R17" s="58" t="s">
        <v>2744</v>
      </c>
      <c r="S17" s="58" t="s">
        <v>2744</v>
      </c>
      <c r="T17" s="72" t="s">
        <v>2744</v>
      </c>
    </row>
    <row r="18" spans="2:20" ht="12.75" customHeight="1" thickBot="1" x14ac:dyDescent="0.25">
      <c r="B18" s="61" t="s">
        <v>259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58" t="s">
        <v>2744</v>
      </c>
      <c r="M18" s="58" t="s">
        <v>2744</v>
      </c>
      <c r="N18" s="58" t="s">
        <v>2744</v>
      </c>
      <c r="O18" s="58" t="s">
        <v>2744</v>
      </c>
      <c r="P18" s="58" t="s">
        <v>2744</v>
      </c>
      <c r="Q18" s="58" t="s">
        <v>2744</v>
      </c>
      <c r="R18" s="58" t="s">
        <v>2744</v>
      </c>
      <c r="S18" s="58" t="s">
        <v>2744</v>
      </c>
      <c r="T18" s="72" t="s">
        <v>2744</v>
      </c>
    </row>
    <row r="19" spans="2:20" ht="12.75" customHeight="1" x14ac:dyDescent="0.2">
      <c r="B19" s="68" t="s">
        <v>260</v>
      </c>
      <c r="C19" s="73" t="s">
        <v>2744</v>
      </c>
      <c r="D19" s="73" t="s">
        <v>2744</v>
      </c>
      <c r="E19" s="73" t="s">
        <v>2744</v>
      </c>
      <c r="F19" s="73" t="s">
        <v>2744</v>
      </c>
      <c r="G19" s="73" t="s">
        <v>2744</v>
      </c>
      <c r="H19" s="73" t="s">
        <v>2744</v>
      </c>
      <c r="I19" s="73" t="s">
        <v>2744</v>
      </c>
      <c r="J19" s="73" t="s">
        <v>2744</v>
      </c>
      <c r="K19" s="73" t="s">
        <v>2744</v>
      </c>
      <c r="L19" s="73" t="s">
        <v>2744</v>
      </c>
      <c r="M19" s="73" t="s">
        <v>2744</v>
      </c>
      <c r="N19" s="73" t="s">
        <v>2744</v>
      </c>
      <c r="O19" s="73" t="s">
        <v>2744</v>
      </c>
      <c r="P19" s="73" t="s">
        <v>2744</v>
      </c>
      <c r="Q19" s="73" t="s">
        <v>2744</v>
      </c>
      <c r="R19" s="73" t="s">
        <v>2744</v>
      </c>
      <c r="S19" s="73" t="s">
        <v>2744</v>
      </c>
      <c r="T19" s="74" t="s">
        <v>2744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R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35.28515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5" bestFit="1" customWidth="1"/>
    <col min="13" max="13" width="16.28515625" bestFit="1" customWidth="1"/>
    <col min="14" max="14" width="17.5703125" bestFit="1" customWidth="1"/>
    <col min="15" max="15" width="15" bestFit="1" customWidth="1"/>
    <col min="16" max="16" width="12" customWidth="1"/>
    <col min="17" max="17" width="23.85546875" bestFit="1" customWidth="1"/>
    <col min="18" max="18" width="17.5703125" bestFit="1" customWidth="1"/>
    <col min="19" max="19" width="29" bestFit="1" customWidth="1"/>
    <col min="20" max="20" width="34" bestFit="1" customWidth="1"/>
    <col min="21" max="21" width="30.14062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12535</v>
      </c>
    </row>
    <row r="5" spans="2:21" ht="12.75" customHeight="1" x14ac:dyDescent="0.2"/>
    <row r="6" spans="2:21" ht="12.75" customHeight="1" thickBot="1" x14ac:dyDescent="0.25">
      <c r="B6" s="67" t="s">
        <v>261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  <c r="P6" s="69" t="s">
        <v>2757</v>
      </c>
      <c r="Q6" s="69" t="s">
        <v>2758</v>
      </c>
      <c r="R6" s="69" t="s">
        <v>2759</v>
      </c>
      <c r="S6" s="69" t="s">
        <v>2760</v>
      </c>
      <c r="T6" s="69" t="s">
        <v>2761</v>
      </c>
      <c r="U6" s="69" t="s">
        <v>2762</v>
      </c>
    </row>
    <row r="7" spans="2:21" ht="12.75" customHeight="1" thickBot="1" x14ac:dyDescent="0.25">
      <c r="B7" s="75" t="s">
        <v>262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  <c r="P7" s="81" t="s">
        <v>2744</v>
      </c>
      <c r="Q7" s="81" t="s">
        <v>2744</v>
      </c>
      <c r="R7" s="81" t="s">
        <v>2744</v>
      </c>
      <c r="S7" s="81" t="s">
        <v>2744</v>
      </c>
      <c r="T7" s="81" t="s">
        <v>2744</v>
      </c>
      <c r="U7" s="81" t="s">
        <v>2744</v>
      </c>
    </row>
    <row r="8" spans="2:21" ht="12.75" customHeight="1" thickBot="1" x14ac:dyDescent="0.25">
      <c r="B8" s="60" t="s">
        <v>71</v>
      </c>
      <c r="C8" s="4" t="s">
        <v>72</v>
      </c>
      <c r="D8" s="4" t="s">
        <v>138</v>
      </c>
      <c r="E8" s="4" t="s">
        <v>241</v>
      </c>
      <c r="F8" s="4" t="s">
        <v>73</v>
      </c>
      <c r="G8" s="4" t="s">
        <v>242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77</v>
      </c>
      <c r="N8" s="4" t="s">
        <v>263</v>
      </c>
      <c r="O8" s="4" t="s">
        <v>141</v>
      </c>
      <c r="P8" s="4" t="s">
        <v>142</v>
      </c>
      <c r="Q8" s="4" t="s">
        <v>143</v>
      </c>
      <c r="R8" s="4" t="s">
        <v>79</v>
      </c>
      <c r="S8" s="4" t="s">
        <v>144</v>
      </c>
      <c r="T8" s="4" t="s">
        <v>80</v>
      </c>
      <c r="U8" s="63" t="s">
        <v>244</v>
      </c>
    </row>
    <row r="9" spans="2:21" ht="12.75" customHeight="1" thickBot="1" x14ac:dyDescent="0.25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57" t="s">
        <v>2744</v>
      </c>
      <c r="J9" s="6" t="s">
        <v>146</v>
      </c>
      <c r="K9" s="6" t="s">
        <v>147</v>
      </c>
      <c r="L9" s="57" t="s">
        <v>2744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11</v>
      </c>
      <c r="S9" s="6" t="s">
        <v>12</v>
      </c>
      <c r="T9" s="6" t="s">
        <v>12</v>
      </c>
      <c r="U9" s="64" t="s">
        <v>12</v>
      </c>
    </row>
    <row r="10" spans="2:21" ht="12.75" customHeight="1" thickBot="1" x14ac:dyDescent="0.25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245</v>
      </c>
      <c r="T10" s="6" t="s">
        <v>246</v>
      </c>
      <c r="U10" s="64" t="s">
        <v>264</v>
      </c>
    </row>
    <row r="11" spans="2:21" ht="12.75" customHeight="1" thickBot="1" x14ac:dyDescent="0.25">
      <c r="B11" s="61" t="s">
        <v>265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58" t="s">
        <v>2744</v>
      </c>
      <c r="K11" s="23">
        <v>3.085048397939</v>
      </c>
      <c r="L11" s="58" t="s">
        <v>2744</v>
      </c>
      <c r="M11" s="58" t="s">
        <v>2744</v>
      </c>
      <c r="N11" s="58" t="s">
        <v>2744</v>
      </c>
      <c r="O11" s="58" t="s">
        <v>2744</v>
      </c>
      <c r="P11" s="58" t="s">
        <v>2744</v>
      </c>
      <c r="Q11" s="58" t="s">
        <v>2744</v>
      </c>
      <c r="R11" s="23">
        <f>+R12+R442</f>
        <v>4277551.6874799998</v>
      </c>
      <c r="S11" s="58" t="s">
        <v>2744</v>
      </c>
      <c r="T11" s="20">
        <f>+T12+T442</f>
        <v>0.99999999999999933</v>
      </c>
      <c r="U11" s="65">
        <f>+U12+U442</f>
        <v>0.23124118456671477</v>
      </c>
    </row>
    <row r="12" spans="2:21" ht="12.75" customHeight="1" thickBot="1" x14ac:dyDescent="0.25">
      <c r="B12" s="61" t="s">
        <v>266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23">
        <v>3.087868815023</v>
      </c>
      <c r="L12" s="58" t="s">
        <v>2744</v>
      </c>
      <c r="M12" s="58" t="s">
        <v>2744</v>
      </c>
      <c r="N12" s="58" t="s">
        <v>2744</v>
      </c>
      <c r="O12" s="58" t="s">
        <v>2744</v>
      </c>
      <c r="P12" s="58" t="s">
        <v>2744</v>
      </c>
      <c r="Q12" s="58" t="s">
        <v>2744</v>
      </c>
      <c r="R12" s="23">
        <f>+R13+R224+R425</f>
        <v>3385556.89164</v>
      </c>
      <c r="S12" s="58" t="s">
        <v>2744</v>
      </c>
      <c r="T12" s="20">
        <f>SUM(T14:T223,T225:T424,T426:T440)</f>
        <v>0.79147071478977338</v>
      </c>
      <c r="U12" s="65">
        <f>SUM(U14:U223,U225:U424,U426:U440)</f>
        <v>0.18302062563785182</v>
      </c>
    </row>
    <row r="13" spans="2:21" ht="12.75" customHeight="1" thickBot="1" x14ac:dyDescent="0.25">
      <c r="B13" s="61" t="s">
        <v>267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23">
        <v>3.4486781314220001</v>
      </c>
      <c r="L13" s="58" t="s">
        <v>2744</v>
      </c>
      <c r="M13" s="58" t="s">
        <v>2744</v>
      </c>
      <c r="N13" s="58" t="s">
        <v>2744</v>
      </c>
      <c r="O13" s="58" t="s">
        <v>2744</v>
      </c>
      <c r="P13" s="58" t="s">
        <v>2744</v>
      </c>
      <c r="Q13" s="58" t="s">
        <v>2744</v>
      </c>
      <c r="R13" s="23">
        <f>SUM(R14:R223)</f>
        <v>2150243.1288300003</v>
      </c>
      <c r="S13" s="58" t="s">
        <v>2744</v>
      </c>
      <c r="T13" s="41">
        <f>SUM(T14:T223)</f>
        <v>0.50268080573370133</v>
      </c>
      <c r="U13" s="83">
        <f>SUM(U14:U223)</f>
        <v>0.11624050497681171</v>
      </c>
    </row>
    <row r="14" spans="2:21" ht="12.75" customHeight="1" thickBot="1" x14ac:dyDescent="0.25">
      <c r="B14" s="62" t="s">
        <v>268</v>
      </c>
      <c r="C14" s="14" t="s">
        <v>269</v>
      </c>
      <c r="D14" s="14" t="s">
        <v>162</v>
      </c>
      <c r="E14" s="14" t="s">
        <v>253</v>
      </c>
      <c r="F14" s="22">
        <v>1153</v>
      </c>
      <c r="G14" s="14" t="s">
        <v>270</v>
      </c>
      <c r="H14" s="14" t="s">
        <v>95</v>
      </c>
      <c r="I14" s="14" t="s">
        <v>96</v>
      </c>
      <c r="J14" s="58" t="s">
        <v>2744</v>
      </c>
      <c r="K14" s="24">
        <v>1.69</v>
      </c>
      <c r="L14" s="14" t="s">
        <v>49</v>
      </c>
      <c r="M14" s="13">
        <v>1E-3</v>
      </c>
      <c r="N14" s="13">
        <v>1.8599999999999998E-2</v>
      </c>
      <c r="O14" s="24">
        <v>18296544</v>
      </c>
      <c r="P14" s="26">
        <v>107.57</v>
      </c>
      <c r="Q14" s="24">
        <v>0</v>
      </c>
      <c r="R14" s="24">
        <v>19681.592379999998</v>
      </c>
      <c r="S14" s="13">
        <v>1.2197695999999999E-2</v>
      </c>
      <c r="T14" s="13">
        <f>+R14/$R$11</f>
        <v>4.601134905653205E-3</v>
      </c>
      <c r="U14" s="66">
        <f>+R14/'סכום נכסי הקרן'!$C$42</f>
        <v>1.0639718859345069E-3</v>
      </c>
    </row>
    <row r="15" spans="2:21" ht="12.75" customHeight="1" thickBot="1" x14ac:dyDescent="0.25">
      <c r="B15" s="62" t="s">
        <v>271</v>
      </c>
      <c r="C15" s="14" t="s">
        <v>272</v>
      </c>
      <c r="D15" s="14" t="s">
        <v>162</v>
      </c>
      <c r="E15" s="14" t="s">
        <v>253</v>
      </c>
      <c r="F15" s="22">
        <v>1153</v>
      </c>
      <c r="G15" s="14" t="s">
        <v>270</v>
      </c>
      <c r="H15" s="14" t="s">
        <v>95</v>
      </c>
      <c r="I15" s="14" t="s">
        <v>96</v>
      </c>
      <c r="J15" s="58" t="s">
        <v>2744</v>
      </c>
      <c r="K15" s="24">
        <v>0.48</v>
      </c>
      <c r="L15" s="14" t="s">
        <v>49</v>
      </c>
      <c r="M15" s="13">
        <v>5.0000000000000001E-3</v>
      </c>
      <c r="N15" s="13">
        <v>3.0200000000000001E-2</v>
      </c>
      <c r="O15" s="24">
        <v>2326820.54</v>
      </c>
      <c r="P15" s="26">
        <v>110.5</v>
      </c>
      <c r="Q15" s="24">
        <v>0</v>
      </c>
      <c r="R15" s="24">
        <v>2571.1367</v>
      </c>
      <c r="S15" s="13">
        <v>2.0587276700999999E-2</v>
      </c>
      <c r="T15" s="13">
        <f t="shared" ref="T15:T78" si="0">+R15/$R$11</f>
        <v>6.0107671113021979E-4</v>
      </c>
      <c r="U15" s="66">
        <f>+R15/'סכום נכסי הקרן'!$C$42</f>
        <v>1.389936906972171E-4</v>
      </c>
    </row>
    <row r="16" spans="2:21" ht="12.75" customHeight="1" thickBot="1" x14ac:dyDescent="0.25">
      <c r="B16" s="62" t="s">
        <v>273</v>
      </c>
      <c r="C16" s="14" t="s">
        <v>274</v>
      </c>
      <c r="D16" s="14" t="s">
        <v>162</v>
      </c>
      <c r="E16" s="14" t="s">
        <v>253</v>
      </c>
      <c r="F16" s="22">
        <v>1153</v>
      </c>
      <c r="G16" s="14" t="s">
        <v>270</v>
      </c>
      <c r="H16" s="14" t="s">
        <v>95</v>
      </c>
      <c r="I16" s="14" t="s">
        <v>96</v>
      </c>
      <c r="J16" s="58" t="s">
        <v>2744</v>
      </c>
      <c r="K16" s="24">
        <v>2.92</v>
      </c>
      <c r="L16" s="14" t="s">
        <v>49</v>
      </c>
      <c r="M16" s="13">
        <v>1E-3</v>
      </c>
      <c r="N16" s="13">
        <v>1.77E-2</v>
      </c>
      <c r="O16" s="24">
        <v>4048</v>
      </c>
      <c r="P16" s="26">
        <v>103.57</v>
      </c>
      <c r="Q16" s="24">
        <v>0</v>
      </c>
      <c r="R16" s="24">
        <v>4.1925100000000004</v>
      </c>
      <c r="S16" s="13">
        <v>8.6708235782998097E-6</v>
      </c>
      <c r="T16" s="13">
        <f t="shared" si="0"/>
        <v>9.8011907425247288E-7</v>
      </c>
      <c r="U16" s="66">
        <f>+R16/'סכום נכסי הקרן'!$C$42</f>
        <v>2.2664389574657377E-7</v>
      </c>
    </row>
    <row r="17" spans="2:21" ht="12.75" customHeight="1" thickBot="1" x14ac:dyDescent="0.25">
      <c r="B17" s="62" t="s">
        <v>275</v>
      </c>
      <c r="C17" s="14" t="s">
        <v>276</v>
      </c>
      <c r="D17" s="14" t="s">
        <v>162</v>
      </c>
      <c r="E17" s="14" t="s">
        <v>253</v>
      </c>
      <c r="F17" s="22">
        <v>748</v>
      </c>
      <c r="G17" s="14" t="s">
        <v>270</v>
      </c>
      <c r="H17" s="14" t="s">
        <v>95</v>
      </c>
      <c r="I17" s="14" t="s">
        <v>96</v>
      </c>
      <c r="J17" s="58" t="s">
        <v>2744</v>
      </c>
      <c r="K17" s="24">
        <v>4.2300000000000004</v>
      </c>
      <c r="L17" s="14" t="s">
        <v>49</v>
      </c>
      <c r="M17" s="13">
        <v>2E-3</v>
      </c>
      <c r="N17" s="13">
        <v>2.0199999999999999E-2</v>
      </c>
      <c r="O17" s="24">
        <v>40402866.880000003</v>
      </c>
      <c r="P17" s="26">
        <v>100.68</v>
      </c>
      <c r="Q17" s="24">
        <v>0</v>
      </c>
      <c r="R17" s="24">
        <v>40677.606370000001</v>
      </c>
      <c r="S17" s="13">
        <v>9.8773157789999993E-3</v>
      </c>
      <c r="T17" s="13">
        <f t="shared" si="0"/>
        <v>9.5095534412967149E-3</v>
      </c>
      <c r="U17" s="66">
        <f>+R17/'סכום נכסי הקרן'!$C$42</f>
        <v>2.1990004024659321E-3</v>
      </c>
    </row>
    <row r="18" spans="2:21" ht="12.75" customHeight="1" thickBot="1" x14ac:dyDescent="0.25">
      <c r="B18" s="62" t="s">
        <v>277</v>
      </c>
      <c r="C18" s="14" t="s">
        <v>278</v>
      </c>
      <c r="D18" s="14" t="s">
        <v>162</v>
      </c>
      <c r="E18" s="14" t="s">
        <v>253</v>
      </c>
      <c r="F18" s="22">
        <v>1739</v>
      </c>
      <c r="G18" s="14" t="s">
        <v>254</v>
      </c>
      <c r="H18" s="14" t="s">
        <v>95</v>
      </c>
      <c r="I18" s="14" t="s">
        <v>96</v>
      </c>
      <c r="J18" s="58" t="s">
        <v>2744</v>
      </c>
      <c r="K18" s="24">
        <v>2.2000000000000002</v>
      </c>
      <c r="L18" s="14" t="s">
        <v>49</v>
      </c>
      <c r="M18" s="13">
        <v>8.3000000000000001E-3</v>
      </c>
      <c r="N18" s="13">
        <v>1.7500000000000002E-2</v>
      </c>
      <c r="O18" s="24">
        <v>8740625.0700000003</v>
      </c>
      <c r="P18" s="26">
        <v>110.19</v>
      </c>
      <c r="Q18" s="24">
        <v>0</v>
      </c>
      <c r="R18" s="24">
        <v>9631.2947600000007</v>
      </c>
      <c r="S18" s="13">
        <v>7.3645447740000002E-3</v>
      </c>
      <c r="T18" s="13">
        <f t="shared" si="0"/>
        <v>2.2515905040235784E-3</v>
      </c>
      <c r="U18" s="66">
        <f>+R18/'סכום נכסי הקרן'!$C$42</f>
        <v>5.2066045530957882E-4</v>
      </c>
    </row>
    <row r="19" spans="2:21" ht="12.75" customHeight="1" thickBot="1" x14ac:dyDescent="0.25">
      <c r="B19" s="62" t="s">
        <v>279</v>
      </c>
      <c r="C19" s="14" t="s">
        <v>280</v>
      </c>
      <c r="D19" s="14" t="s">
        <v>162</v>
      </c>
      <c r="E19" s="14" t="s">
        <v>253</v>
      </c>
      <c r="F19" s="22">
        <v>1739</v>
      </c>
      <c r="G19" s="14" t="s">
        <v>254</v>
      </c>
      <c r="H19" s="14" t="s">
        <v>95</v>
      </c>
      <c r="I19" s="14" t="s">
        <v>96</v>
      </c>
      <c r="J19" s="58" t="s">
        <v>2744</v>
      </c>
      <c r="K19" s="24">
        <v>5.7</v>
      </c>
      <c r="L19" s="14" t="s">
        <v>49</v>
      </c>
      <c r="M19" s="13">
        <v>1.6500000000000001E-2</v>
      </c>
      <c r="N19" s="13">
        <v>2.41E-2</v>
      </c>
      <c r="O19" s="24">
        <v>18323109</v>
      </c>
      <c r="P19" s="26">
        <v>107.75</v>
      </c>
      <c r="Q19" s="24">
        <v>0</v>
      </c>
      <c r="R19" s="24">
        <v>19743.149949999999</v>
      </c>
      <c r="S19" s="13">
        <v>8.6608532509999999E-3</v>
      </c>
      <c r="T19" s="13">
        <f t="shared" si="0"/>
        <v>4.615525747540674E-3</v>
      </c>
      <c r="U19" s="66">
        <f>+R19/'סכום נכסי הקרן'!$C$42</f>
        <v>1.0672996412594777E-3</v>
      </c>
    </row>
    <row r="20" spans="2:21" ht="12.75" customHeight="1" thickBot="1" x14ac:dyDescent="0.25">
      <c r="B20" s="62" t="s">
        <v>281</v>
      </c>
      <c r="C20" s="14" t="s">
        <v>282</v>
      </c>
      <c r="D20" s="14" t="s">
        <v>162</v>
      </c>
      <c r="E20" s="14" t="s">
        <v>253</v>
      </c>
      <c r="F20" s="22">
        <v>604</v>
      </c>
      <c r="G20" s="14" t="s">
        <v>270</v>
      </c>
      <c r="H20" s="14" t="s">
        <v>95</v>
      </c>
      <c r="I20" s="14" t="s">
        <v>96</v>
      </c>
      <c r="J20" s="58" t="s">
        <v>2744</v>
      </c>
      <c r="K20" s="24">
        <v>1.47</v>
      </c>
      <c r="L20" s="14" t="s">
        <v>49</v>
      </c>
      <c r="M20" s="13">
        <v>8.3000000000000001E-3</v>
      </c>
      <c r="N20" s="13">
        <v>1.9E-2</v>
      </c>
      <c r="O20" s="24">
        <v>53382524</v>
      </c>
      <c r="P20" s="26">
        <v>110.14</v>
      </c>
      <c r="Q20" s="24">
        <v>0</v>
      </c>
      <c r="R20" s="24">
        <v>58795.511930000001</v>
      </c>
      <c r="S20" s="13">
        <v>1.7549095694999999E-2</v>
      </c>
      <c r="T20" s="13">
        <f t="shared" si="0"/>
        <v>1.374513184775512E-2</v>
      </c>
      <c r="U20" s="66">
        <f>+R20/'סכום נכסי הקרן'!$C$42</f>
        <v>3.178440570500572E-3</v>
      </c>
    </row>
    <row r="21" spans="2:21" ht="12.75" customHeight="1" thickBot="1" x14ac:dyDescent="0.25">
      <c r="B21" s="62" t="s">
        <v>283</v>
      </c>
      <c r="C21" s="14" t="s">
        <v>284</v>
      </c>
      <c r="D21" s="14" t="s">
        <v>162</v>
      </c>
      <c r="E21" s="14" t="s">
        <v>253</v>
      </c>
      <c r="F21" s="22">
        <v>604</v>
      </c>
      <c r="G21" s="14" t="s">
        <v>270</v>
      </c>
      <c r="H21" s="14" t="s">
        <v>95</v>
      </c>
      <c r="I21" s="14" t="s">
        <v>96</v>
      </c>
      <c r="J21" s="58" t="s">
        <v>2744</v>
      </c>
      <c r="K21" s="24">
        <v>3.9</v>
      </c>
      <c r="L21" s="14" t="s">
        <v>49</v>
      </c>
      <c r="M21" s="13">
        <v>1E-3</v>
      </c>
      <c r="N21" s="13">
        <v>1.9300000000000001E-2</v>
      </c>
      <c r="O21" s="24">
        <v>54718141</v>
      </c>
      <c r="P21" s="26">
        <v>101.31</v>
      </c>
      <c r="Q21" s="24">
        <v>0</v>
      </c>
      <c r="R21" s="24">
        <v>55434.948649999998</v>
      </c>
      <c r="S21" s="13">
        <v>1.7441406898E-2</v>
      </c>
      <c r="T21" s="13">
        <f t="shared" si="0"/>
        <v>1.2959504104240982E-2</v>
      </c>
      <c r="U21" s="66">
        <f>+R21/'סכום נכסי הקרן'!$C$42</f>
        <v>2.9967710804618877E-3</v>
      </c>
    </row>
    <row r="22" spans="2:21" ht="12.75" customHeight="1" thickBot="1" x14ac:dyDescent="0.25">
      <c r="B22" s="62" t="s">
        <v>285</v>
      </c>
      <c r="C22" s="14" t="s">
        <v>286</v>
      </c>
      <c r="D22" s="14" t="s">
        <v>162</v>
      </c>
      <c r="E22" s="14" t="s">
        <v>253</v>
      </c>
      <c r="F22" s="22">
        <v>604</v>
      </c>
      <c r="G22" s="14" t="s">
        <v>270</v>
      </c>
      <c r="H22" s="14" t="s">
        <v>95</v>
      </c>
      <c r="I22" s="14" t="s">
        <v>96</v>
      </c>
      <c r="J22" s="58" t="s">
        <v>2744</v>
      </c>
      <c r="K22" s="24">
        <v>5.89</v>
      </c>
      <c r="L22" s="14" t="s">
        <v>49</v>
      </c>
      <c r="M22" s="13">
        <v>1E-3</v>
      </c>
      <c r="N22" s="13">
        <v>2.12E-2</v>
      </c>
      <c r="O22" s="24">
        <v>16375621</v>
      </c>
      <c r="P22" s="26">
        <v>96.64</v>
      </c>
      <c r="Q22" s="24">
        <v>0</v>
      </c>
      <c r="R22" s="24">
        <v>15825.40013</v>
      </c>
      <c r="S22" s="13">
        <v>6.5849352040000001E-3</v>
      </c>
      <c r="T22" s="13">
        <f t="shared" si="0"/>
        <v>3.6996397206185703E-3</v>
      </c>
      <c r="U22" s="66">
        <f>+R22/'סכום נכסי הקרן'!$C$42</f>
        <v>8.5550907146590813E-4</v>
      </c>
    </row>
    <row r="23" spans="2:21" ht="12.75" customHeight="1" thickBot="1" x14ac:dyDescent="0.25">
      <c r="B23" s="62" t="s">
        <v>287</v>
      </c>
      <c r="C23" s="14" t="s">
        <v>288</v>
      </c>
      <c r="D23" s="14" t="s">
        <v>162</v>
      </c>
      <c r="E23" s="14" t="s">
        <v>253</v>
      </c>
      <c r="F23" s="22">
        <v>604</v>
      </c>
      <c r="G23" s="14" t="s">
        <v>270</v>
      </c>
      <c r="H23" s="14" t="s">
        <v>95</v>
      </c>
      <c r="I23" s="14" t="s">
        <v>96</v>
      </c>
      <c r="J23" s="58" t="s">
        <v>2744</v>
      </c>
      <c r="K23" s="24">
        <v>3.3</v>
      </c>
      <c r="L23" s="14" t="s">
        <v>49</v>
      </c>
      <c r="M23" s="13">
        <v>1.8599999999999998E-2</v>
      </c>
      <c r="N23" s="13">
        <v>1.9400000000000001E-2</v>
      </c>
      <c r="O23" s="24">
        <v>12241614</v>
      </c>
      <c r="P23" s="26">
        <v>99.82</v>
      </c>
      <c r="Q23" s="24">
        <v>0</v>
      </c>
      <c r="R23" s="24">
        <v>12219.579089999999</v>
      </c>
      <c r="S23" s="13">
        <v>9.9682539940000002E-3</v>
      </c>
      <c r="T23" s="13">
        <f t="shared" si="0"/>
        <v>2.8566759639084157E-3</v>
      </c>
      <c r="U23" s="66">
        <f>+R23/'סכום נכסי הקרן'!$C$42</f>
        <v>6.6058113381744403E-4</v>
      </c>
    </row>
    <row r="24" spans="2:21" ht="12.75" customHeight="1" thickBot="1" x14ac:dyDescent="0.25">
      <c r="B24" s="62" t="s">
        <v>289</v>
      </c>
      <c r="C24" s="14" t="s">
        <v>290</v>
      </c>
      <c r="D24" s="14" t="s">
        <v>162</v>
      </c>
      <c r="E24" s="14" t="s">
        <v>253</v>
      </c>
      <c r="F24" s="22">
        <v>604</v>
      </c>
      <c r="G24" s="14" t="s">
        <v>270</v>
      </c>
      <c r="H24" s="14" t="s">
        <v>95</v>
      </c>
      <c r="I24" s="14" t="s">
        <v>96</v>
      </c>
      <c r="J24" s="58" t="s">
        <v>2744</v>
      </c>
      <c r="K24" s="24">
        <v>5.77</v>
      </c>
      <c r="L24" s="14" t="s">
        <v>49</v>
      </c>
      <c r="M24" s="13">
        <v>2.0199999999999999E-2</v>
      </c>
      <c r="N24" s="13">
        <v>2.1299999999999999E-2</v>
      </c>
      <c r="O24" s="24">
        <v>8914386</v>
      </c>
      <c r="P24" s="26">
        <v>99.47</v>
      </c>
      <c r="Q24" s="24">
        <v>0</v>
      </c>
      <c r="R24" s="24">
        <v>8867.1397500000003</v>
      </c>
      <c r="S24" s="13">
        <v>4.1995070479999997E-3</v>
      </c>
      <c r="T24" s="13">
        <f t="shared" si="0"/>
        <v>2.0729474236286386E-3</v>
      </c>
      <c r="U24" s="66">
        <f>+R24/'סכום נכסי הקרן'!$C$42</f>
        <v>4.7935081778440603E-4</v>
      </c>
    </row>
    <row r="25" spans="2:21" ht="12.75" customHeight="1" thickBot="1" x14ac:dyDescent="0.25">
      <c r="B25" s="62" t="s">
        <v>291</v>
      </c>
      <c r="C25" s="14" t="s">
        <v>292</v>
      </c>
      <c r="D25" s="14" t="s">
        <v>162</v>
      </c>
      <c r="E25" s="14" t="s">
        <v>253</v>
      </c>
      <c r="F25" s="22">
        <v>231</v>
      </c>
      <c r="G25" s="14" t="s">
        <v>270</v>
      </c>
      <c r="H25" s="14" t="s">
        <v>95</v>
      </c>
      <c r="I25" s="14" t="s">
        <v>96</v>
      </c>
      <c r="J25" s="58" t="s">
        <v>2744</v>
      </c>
      <c r="K25" s="24">
        <v>0.75</v>
      </c>
      <c r="L25" s="14" t="s">
        <v>49</v>
      </c>
      <c r="M25" s="13">
        <v>8.6E-3</v>
      </c>
      <c r="N25" s="13">
        <v>2.8299999999999999E-2</v>
      </c>
      <c r="O25" s="24">
        <v>11198043</v>
      </c>
      <c r="P25" s="26">
        <v>111.16</v>
      </c>
      <c r="Q25" s="24">
        <v>0</v>
      </c>
      <c r="R25" s="24">
        <v>12447.7446</v>
      </c>
      <c r="S25" s="13">
        <v>4.476797938E-3</v>
      </c>
      <c r="T25" s="13">
        <f t="shared" si="0"/>
        <v>2.9100161750081018E-3</v>
      </c>
      <c r="U25" s="66">
        <f>+R25/'סכום נכסי הקרן'!$C$42</f>
        <v>6.7291558741717399E-4</v>
      </c>
    </row>
    <row r="26" spans="2:21" ht="12.75" customHeight="1" thickBot="1" x14ac:dyDescent="0.25">
      <c r="B26" s="62" t="s">
        <v>293</v>
      </c>
      <c r="C26" s="14" t="s">
        <v>294</v>
      </c>
      <c r="D26" s="14" t="s">
        <v>162</v>
      </c>
      <c r="E26" s="14" t="s">
        <v>253</v>
      </c>
      <c r="F26" s="22">
        <v>231</v>
      </c>
      <c r="G26" s="14" t="s">
        <v>270</v>
      </c>
      <c r="H26" s="14" t="s">
        <v>95</v>
      </c>
      <c r="I26" s="14" t="s">
        <v>96</v>
      </c>
      <c r="J26" s="58" t="s">
        <v>2744</v>
      </c>
      <c r="K26" s="24">
        <v>3.67</v>
      </c>
      <c r="L26" s="14" t="s">
        <v>49</v>
      </c>
      <c r="M26" s="13">
        <v>1.2200000000000001E-2</v>
      </c>
      <c r="N26" s="13">
        <v>1.9400000000000001E-2</v>
      </c>
      <c r="O26" s="24">
        <v>24404449</v>
      </c>
      <c r="P26" s="26">
        <v>109.98</v>
      </c>
      <c r="Q26" s="24">
        <v>0</v>
      </c>
      <c r="R26" s="24">
        <v>26840.013009999999</v>
      </c>
      <c r="S26" s="13">
        <v>8.0927019120000006E-3</v>
      </c>
      <c r="T26" s="13">
        <f t="shared" si="0"/>
        <v>6.2746203835615235E-3</v>
      </c>
      <c r="U26" s="66">
        <f>+R26/'סכום נכסי הקרן'!$C$42</f>
        <v>1.4509506502012213E-3</v>
      </c>
    </row>
    <row r="27" spans="2:21" ht="12.75" customHeight="1" thickBot="1" x14ac:dyDescent="0.25">
      <c r="B27" s="62" t="s">
        <v>295</v>
      </c>
      <c r="C27" s="14" t="s">
        <v>296</v>
      </c>
      <c r="D27" s="14" t="s">
        <v>162</v>
      </c>
      <c r="E27" s="14" t="s">
        <v>253</v>
      </c>
      <c r="F27" s="22">
        <v>231</v>
      </c>
      <c r="G27" s="14" t="s">
        <v>270</v>
      </c>
      <c r="H27" s="14" t="s">
        <v>95</v>
      </c>
      <c r="I27" s="14" t="s">
        <v>96</v>
      </c>
      <c r="J27" s="58" t="s">
        <v>2744</v>
      </c>
      <c r="K27" s="24">
        <v>2.4700000000000002</v>
      </c>
      <c r="L27" s="14" t="s">
        <v>49</v>
      </c>
      <c r="M27" s="13">
        <v>3.8E-3</v>
      </c>
      <c r="N27" s="13">
        <v>1.83E-2</v>
      </c>
      <c r="O27" s="24">
        <v>29849788</v>
      </c>
      <c r="P27" s="26">
        <v>106.16</v>
      </c>
      <c r="Q27" s="24">
        <v>0</v>
      </c>
      <c r="R27" s="24">
        <v>31688.534940000001</v>
      </c>
      <c r="S27" s="13">
        <v>9.9499293330000006E-3</v>
      </c>
      <c r="T27" s="13">
        <f t="shared" si="0"/>
        <v>7.4081010015026646E-3</v>
      </c>
      <c r="U27" s="66">
        <f>+R27/'סכום נכסי הקרן'!$C$42</f>
        <v>1.7130580509773429E-3</v>
      </c>
    </row>
    <row r="28" spans="2:21" ht="12.75" customHeight="1" thickBot="1" x14ac:dyDescent="0.25">
      <c r="B28" s="62" t="s">
        <v>297</v>
      </c>
      <c r="C28" s="14" t="s">
        <v>298</v>
      </c>
      <c r="D28" s="14" t="s">
        <v>162</v>
      </c>
      <c r="E28" s="14" t="s">
        <v>253</v>
      </c>
      <c r="F28" s="22">
        <v>231</v>
      </c>
      <c r="G28" s="14" t="s">
        <v>270</v>
      </c>
      <c r="H28" s="14" t="s">
        <v>299</v>
      </c>
      <c r="I28" s="14" t="s">
        <v>300</v>
      </c>
      <c r="J28" s="58" t="s">
        <v>2744</v>
      </c>
      <c r="K28" s="24">
        <v>0.66</v>
      </c>
      <c r="L28" s="14" t="s">
        <v>49</v>
      </c>
      <c r="M28" s="13">
        <v>9.4999999999999998E-3</v>
      </c>
      <c r="N28" s="13">
        <v>2.53E-2</v>
      </c>
      <c r="O28" s="24">
        <v>2057666.67</v>
      </c>
      <c r="P28" s="26">
        <v>112.04</v>
      </c>
      <c r="Q28" s="24">
        <v>0</v>
      </c>
      <c r="R28" s="24">
        <v>2305.4097400000001</v>
      </c>
      <c r="S28" s="13">
        <v>6.4014667580000002E-3</v>
      </c>
      <c r="T28" s="13">
        <f t="shared" si="0"/>
        <v>5.3895543723006837E-4</v>
      </c>
      <c r="U28" s="66">
        <f>+R28/'סכום נכסי הקרן'!$C$42</f>
        <v>1.2462869373375274E-4</v>
      </c>
    </row>
    <row r="29" spans="2:21" ht="12.75" customHeight="1" thickBot="1" x14ac:dyDescent="0.25">
      <c r="B29" s="62" t="s">
        <v>301</v>
      </c>
      <c r="C29" s="14" t="s">
        <v>302</v>
      </c>
      <c r="D29" s="14" t="s">
        <v>162</v>
      </c>
      <c r="E29" s="14" t="s">
        <v>253</v>
      </c>
      <c r="F29" s="22">
        <v>231</v>
      </c>
      <c r="G29" s="14" t="s">
        <v>270</v>
      </c>
      <c r="H29" s="14" t="s">
        <v>299</v>
      </c>
      <c r="I29" s="14" t="s">
        <v>300</v>
      </c>
      <c r="J29" s="58" t="s">
        <v>2744</v>
      </c>
      <c r="K29" s="24">
        <v>0.25</v>
      </c>
      <c r="L29" s="14" t="s">
        <v>49</v>
      </c>
      <c r="M29" s="13">
        <v>0.01</v>
      </c>
      <c r="N29" s="13">
        <v>5.45E-2</v>
      </c>
      <c r="O29" s="24">
        <v>150000</v>
      </c>
      <c r="P29" s="26">
        <v>111.03</v>
      </c>
      <c r="Q29" s="24">
        <v>0</v>
      </c>
      <c r="R29" s="24">
        <v>166.54499999999999</v>
      </c>
      <c r="S29" s="13">
        <v>3.7205149100000002E-4</v>
      </c>
      <c r="T29" s="13">
        <f t="shared" si="0"/>
        <v>3.8934655187793962E-5</v>
      </c>
      <c r="U29" s="66">
        <f>+R29/'סכום נכסי הקרן'!$C$42</f>
        <v>9.0032957863220644E-6</v>
      </c>
    </row>
    <row r="30" spans="2:21" ht="12.75" customHeight="1" thickBot="1" x14ac:dyDescent="0.25">
      <c r="B30" s="62" t="s">
        <v>303</v>
      </c>
      <c r="C30" s="14" t="s">
        <v>304</v>
      </c>
      <c r="D30" s="14" t="s">
        <v>162</v>
      </c>
      <c r="E30" s="14" t="s">
        <v>253</v>
      </c>
      <c r="F30" s="22">
        <v>231</v>
      </c>
      <c r="G30" s="14" t="s">
        <v>270</v>
      </c>
      <c r="H30" s="14" t="s">
        <v>95</v>
      </c>
      <c r="I30" s="14" t="s">
        <v>96</v>
      </c>
      <c r="J30" s="58" t="s">
        <v>2744</v>
      </c>
      <c r="K30" s="24">
        <v>6.46</v>
      </c>
      <c r="L30" s="14" t="s">
        <v>49</v>
      </c>
      <c r="M30" s="13">
        <v>2E-3</v>
      </c>
      <c r="N30" s="13">
        <v>2.1600000000000001E-2</v>
      </c>
      <c r="O30" s="24">
        <v>9462000</v>
      </c>
      <c r="P30" s="26">
        <v>98.52</v>
      </c>
      <c r="Q30" s="24">
        <v>0</v>
      </c>
      <c r="R30" s="24">
        <v>9321.9624000000003</v>
      </c>
      <c r="S30" s="13">
        <v>9.8725808939999996E-3</v>
      </c>
      <c r="T30" s="13">
        <f t="shared" si="0"/>
        <v>2.1792752212169701E-3</v>
      </c>
      <c r="U30" s="66">
        <f>+R30/'סכום נכסי הקרן'!$C$42</f>
        <v>5.039381836511017E-4</v>
      </c>
    </row>
    <row r="31" spans="2:21" ht="12.75" customHeight="1" thickBot="1" x14ac:dyDescent="0.25">
      <c r="B31" s="62" t="s">
        <v>305</v>
      </c>
      <c r="C31" s="14" t="s">
        <v>306</v>
      </c>
      <c r="D31" s="14" t="s">
        <v>162</v>
      </c>
      <c r="E31" s="14" t="s">
        <v>253</v>
      </c>
      <c r="F31" s="22">
        <v>231</v>
      </c>
      <c r="G31" s="14" t="s">
        <v>270</v>
      </c>
      <c r="H31" s="14" t="s">
        <v>95</v>
      </c>
      <c r="I31" s="14" t="s">
        <v>96</v>
      </c>
      <c r="J31" s="58" t="s">
        <v>2744</v>
      </c>
      <c r="K31" s="24">
        <v>4.26</v>
      </c>
      <c r="L31" s="14" t="s">
        <v>49</v>
      </c>
      <c r="M31" s="13">
        <v>1.6400000000000001E-2</v>
      </c>
      <c r="N31" s="13">
        <v>1.9800000000000002E-2</v>
      </c>
      <c r="O31" s="24">
        <v>21244710</v>
      </c>
      <c r="P31" s="26">
        <v>102.09</v>
      </c>
      <c r="Q31" s="24">
        <v>0</v>
      </c>
      <c r="R31" s="24">
        <v>21688.724440000002</v>
      </c>
      <c r="S31" s="13">
        <v>1.9752066115000001E-2</v>
      </c>
      <c r="T31" s="13">
        <f t="shared" si="0"/>
        <v>5.0703594075744082E-3</v>
      </c>
      <c r="U31" s="66">
        <f>+R31/'סכום נכסי הקרן'!$C$42</f>
        <v>1.1724759155864926E-3</v>
      </c>
    </row>
    <row r="32" spans="2:21" ht="12.75" customHeight="1" thickBot="1" x14ac:dyDescent="0.25">
      <c r="B32" s="62" t="s">
        <v>307</v>
      </c>
      <c r="C32" s="14" t="s">
        <v>308</v>
      </c>
      <c r="D32" s="14" t="s">
        <v>162</v>
      </c>
      <c r="E32" s="14" t="s">
        <v>253</v>
      </c>
      <c r="F32" s="22">
        <v>231</v>
      </c>
      <c r="G32" s="14" t="s">
        <v>270</v>
      </c>
      <c r="H32" s="14" t="s">
        <v>95</v>
      </c>
      <c r="I32" s="14" t="s">
        <v>96</v>
      </c>
      <c r="J32" s="58" t="s">
        <v>2744</v>
      </c>
      <c r="K32" s="24">
        <v>4.63</v>
      </c>
      <c r="L32" s="14" t="s">
        <v>49</v>
      </c>
      <c r="M32" s="13">
        <v>2.06E-2</v>
      </c>
      <c r="N32" s="13">
        <v>0.02</v>
      </c>
      <c r="O32" s="24">
        <v>39240000</v>
      </c>
      <c r="P32" s="26">
        <v>102.47</v>
      </c>
      <c r="Q32" s="24">
        <v>0</v>
      </c>
      <c r="R32" s="24">
        <v>40209.228000000003</v>
      </c>
      <c r="S32" s="13">
        <v>1.9619048476E-2</v>
      </c>
      <c r="T32" s="13">
        <f t="shared" si="0"/>
        <v>9.4000566066071659E-3</v>
      </c>
      <c r="U32" s="66">
        <f>+R32/'סכום נכסי הקרן'!$C$42</f>
        <v>2.173680224706015E-3</v>
      </c>
    </row>
    <row r="33" spans="2:21" ht="12.75" customHeight="1" thickBot="1" x14ac:dyDescent="0.25">
      <c r="B33" s="62" t="s">
        <v>309</v>
      </c>
      <c r="C33" s="14" t="s">
        <v>310</v>
      </c>
      <c r="D33" s="14" t="s">
        <v>162</v>
      </c>
      <c r="E33" s="14" t="s">
        <v>253</v>
      </c>
      <c r="F33" s="22">
        <v>231</v>
      </c>
      <c r="G33" s="14" t="s">
        <v>270</v>
      </c>
      <c r="H33" s="14" t="s">
        <v>95</v>
      </c>
      <c r="I33" s="14" t="s">
        <v>96</v>
      </c>
      <c r="J33" s="58" t="s">
        <v>2744</v>
      </c>
      <c r="K33" s="24">
        <v>5.17</v>
      </c>
      <c r="L33" s="14" t="s">
        <v>49</v>
      </c>
      <c r="M33" s="13">
        <v>1.9900000000000001E-2</v>
      </c>
      <c r="N33" s="13">
        <v>2.1000000000000001E-2</v>
      </c>
      <c r="O33" s="24">
        <v>14980000</v>
      </c>
      <c r="P33" s="26">
        <v>99.46</v>
      </c>
      <c r="Q33" s="24">
        <v>0</v>
      </c>
      <c r="R33" s="24">
        <v>14899.108</v>
      </c>
      <c r="S33" s="13">
        <v>5.5481481480000004E-3</v>
      </c>
      <c r="T33" s="13">
        <f t="shared" si="0"/>
        <v>3.4830924530049089E-3</v>
      </c>
      <c r="U33" s="66">
        <f>+R33/'סכום נכסי הקרן'!$C$42</f>
        <v>8.0543442478823969E-4</v>
      </c>
    </row>
    <row r="34" spans="2:21" ht="12.75" customHeight="1" thickBot="1" x14ac:dyDescent="0.25">
      <c r="B34" s="62" t="s">
        <v>311</v>
      </c>
      <c r="C34" s="14" t="s">
        <v>312</v>
      </c>
      <c r="D34" s="14" t="s">
        <v>162</v>
      </c>
      <c r="E34" s="14" t="s">
        <v>253</v>
      </c>
      <c r="F34" s="22">
        <v>231</v>
      </c>
      <c r="G34" s="14" t="s">
        <v>270</v>
      </c>
      <c r="H34" s="14" t="s">
        <v>95</v>
      </c>
      <c r="I34" s="14" t="s">
        <v>96</v>
      </c>
      <c r="J34" s="58" t="s">
        <v>2744</v>
      </c>
      <c r="K34" s="24">
        <v>6.16</v>
      </c>
      <c r="L34" s="14" t="s">
        <v>49</v>
      </c>
      <c r="M34" s="13">
        <v>3.813E-3</v>
      </c>
      <c r="N34" s="13">
        <v>2.53E-2</v>
      </c>
      <c r="O34" s="24">
        <v>500000</v>
      </c>
      <c r="P34" s="26">
        <v>108.96</v>
      </c>
      <c r="Q34" s="24">
        <v>0</v>
      </c>
      <c r="R34" s="24">
        <v>544.79999999999995</v>
      </c>
      <c r="S34" s="13">
        <v>7.1232478499999997E-4</v>
      </c>
      <c r="T34" s="13">
        <f t="shared" si="0"/>
        <v>1.2736257555801824E-4</v>
      </c>
      <c r="U34" s="66">
        <f>+R34/'סכום נכסי הקרן'!$C$42</f>
        <v>2.9451472841503863E-5</v>
      </c>
    </row>
    <row r="35" spans="2:21" ht="12.75" customHeight="1" thickBot="1" x14ac:dyDescent="0.25">
      <c r="B35" s="62" t="s">
        <v>313</v>
      </c>
      <c r="C35" s="14" t="s">
        <v>314</v>
      </c>
      <c r="D35" s="14" t="s">
        <v>162</v>
      </c>
      <c r="E35" s="14" t="s">
        <v>253</v>
      </c>
      <c r="F35" s="22">
        <v>231</v>
      </c>
      <c r="G35" s="14" t="s">
        <v>270</v>
      </c>
      <c r="H35" s="14" t="s">
        <v>95</v>
      </c>
      <c r="I35" s="14" t="s">
        <v>96</v>
      </c>
      <c r="J35" s="58" t="s">
        <v>2744</v>
      </c>
      <c r="K35" s="24">
        <v>4.8</v>
      </c>
      <c r="L35" s="14" t="s">
        <v>49</v>
      </c>
      <c r="M35" s="13">
        <v>1E-3</v>
      </c>
      <c r="N35" s="13">
        <v>2.0199999999999999E-2</v>
      </c>
      <c r="O35" s="24">
        <v>36532584</v>
      </c>
      <c r="P35" s="26">
        <v>99.35</v>
      </c>
      <c r="Q35" s="24">
        <v>0</v>
      </c>
      <c r="R35" s="24">
        <v>36295.122199999998</v>
      </c>
      <c r="S35" s="13">
        <v>1.0817706263E-2</v>
      </c>
      <c r="T35" s="13">
        <f t="shared" si="0"/>
        <v>8.4850224735407587E-3</v>
      </c>
      <c r="U35" s="66">
        <f>+R35/'סכום נכסי הקרן'!$C$42</f>
        <v>1.9620866478567622E-3</v>
      </c>
    </row>
    <row r="36" spans="2:21" ht="12.75" customHeight="1" thickBot="1" x14ac:dyDescent="0.25">
      <c r="B36" s="62" t="s">
        <v>315</v>
      </c>
      <c r="C36" s="14" t="s">
        <v>316</v>
      </c>
      <c r="D36" s="14" t="s">
        <v>162</v>
      </c>
      <c r="E36" s="14" t="s">
        <v>253</v>
      </c>
      <c r="F36" s="22">
        <v>231</v>
      </c>
      <c r="G36" s="14" t="s">
        <v>270</v>
      </c>
      <c r="H36" s="14" t="s">
        <v>95</v>
      </c>
      <c r="I36" s="14" t="s">
        <v>96</v>
      </c>
      <c r="J36" s="58" t="s">
        <v>2744</v>
      </c>
      <c r="K36" s="24">
        <v>3.67</v>
      </c>
      <c r="L36" s="14" t="s">
        <v>49</v>
      </c>
      <c r="M36" s="13">
        <v>1E-3</v>
      </c>
      <c r="N36" s="13">
        <v>1.9800000000000002E-2</v>
      </c>
      <c r="O36" s="24">
        <v>32075682.66</v>
      </c>
      <c r="P36" s="26">
        <v>100.43</v>
      </c>
      <c r="Q36" s="24">
        <v>0</v>
      </c>
      <c r="R36" s="24">
        <v>32213.608100000001</v>
      </c>
      <c r="S36" s="13">
        <v>3.0852402219999998E-2</v>
      </c>
      <c r="T36" s="13">
        <f t="shared" si="0"/>
        <v>7.530851864230248E-3</v>
      </c>
      <c r="U36" s="66">
        <f>+R36/'סכום נכסי הקרן'!$C$42</f>
        <v>1.7414431058810555E-3</v>
      </c>
    </row>
    <row r="37" spans="2:21" ht="12.75" customHeight="1" thickBot="1" x14ac:dyDescent="0.25">
      <c r="B37" s="62" t="s">
        <v>317</v>
      </c>
      <c r="C37" s="14" t="s">
        <v>318</v>
      </c>
      <c r="D37" s="14" t="s">
        <v>162</v>
      </c>
      <c r="E37" s="14" t="s">
        <v>253</v>
      </c>
      <c r="F37" s="22">
        <v>1150</v>
      </c>
      <c r="G37" s="14" t="s">
        <v>319</v>
      </c>
      <c r="H37" s="14" t="s">
        <v>95</v>
      </c>
      <c r="I37" s="14" t="s">
        <v>96</v>
      </c>
      <c r="J37" s="58" t="s">
        <v>2744</v>
      </c>
      <c r="K37" s="24">
        <v>12.41</v>
      </c>
      <c r="L37" s="14" t="s">
        <v>49</v>
      </c>
      <c r="M37" s="13">
        <v>2.07E-2</v>
      </c>
      <c r="N37" s="13">
        <v>2.7699999999999999E-2</v>
      </c>
      <c r="O37" s="24">
        <v>921617.02</v>
      </c>
      <c r="P37" s="26">
        <v>100.85</v>
      </c>
      <c r="Q37" s="24">
        <v>0</v>
      </c>
      <c r="R37" s="24">
        <v>929.45075999999995</v>
      </c>
      <c r="S37" s="13">
        <v>2.79526813E-4</v>
      </c>
      <c r="T37" s="13">
        <f t="shared" si="0"/>
        <v>2.1728568767980449E-4</v>
      </c>
      <c r="U37" s="66">
        <f>+R37/'סכום נכסי הקרן'!$C$42</f>
        <v>5.0245399808471233E-5</v>
      </c>
    </row>
    <row r="38" spans="2:21" ht="12.75" customHeight="1" thickBot="1" x14ac:dyDescent="0.25">
      <c r="B38" s="62" t="s">
        <v>320</v>
      </c>
      <c r="C38" s="14" t="s">
        <v>321</v>
      </c>
      <c r="D38" s="14" t="s">
        <v>162</v>
      </c>
      <c r="E38" s="14" t="s">
        <v>253</v>
      </c>
      <c r="F38" s="22">
        <v>1739</v>
      </c>
      <c r="G38" s="14" t="s">
        <v>254</v>
      </c>
      <c r="H38" s="14" t="s">
        <v>95</v>
      </c>
      <c r="I38" s="14" t="s">
        <v>96</v>
      </c>
      <c r="J38" s="58" t="s">
        <v>2744</v>
      </c>
      <c r="K38" s="24">
        <v>14.03</v>
      </c>
      <c r="L38" s="14" t="s">
        <v>49</v>
      </c>
      <c r="M38" s="13">
        <v>9.5999999999999992E-3</v>
      </c>
      <c r="N38" s="13">
        <v>2.8500000000000001E-2</v>
      </c>
      <c r="O38" s="24">
        <v>200000</v>
      </c>
      <c r="P38" s="26">
        <v>84.95</v>
      </c>
      <c r="Q38" s="24">
        <v>0</v>
      </c>
      <c r="R38" s="24">
        <v>169.9</v>
      </c>
      <c r="S38" s="13">
        <v>5.0000000000000001E-4</v>
      </c>
      <c r="T38" s="13">
        <f t="shared" si="0"/>
        <v>3.9718982355556724E-5</v>
      </c>
      <c r="U38" s="66">
        <f>+R38/'סכום נכסי הקרן'!$C$42</f>
        <v>9.1846645296833835E-6</v>
      </c>
    </row>
    <row r="39" spans="2:21" ht="12.75" customHeight="1" thickBot="1" x14ac:dyDescent="0.25">
      <c r="B39" s="62" t="s">
        <v>322</v>
      </c>
      <c r="C39" s="14" t="s">
        <v>323</v>
      </c>
      <c r="D39" s="14" t="s">
        <v>162</v>
      </c>
      <c r="E39" s="14" t="s">
        <v>253</v>
      </c>
      <c r="F39" s="22">
        <v>662</v>
      </c>
      <c r="G39" s="14" t="s">
        <v>270</v>
      </c>
      <c r="H39" s="14" t="s">
        <v>95</v>
      </c>
      <c r="I39" s="14" t="s">
        <v>96</v>
      </c>
      <c r="J39" s="58" t="s">
        <v>2744</v>
      </c>
      <c r="K39" s="24">
        <v>4.33</v>
      </c>
      <c r="L39" s="14" t="s">
        <v>49</v>
      </c>
      <c r="M39" s="13">
        <v>1E-3</v>
      </c>
      <c r="N39" s="13">
        <v>1.9800000000000002E-2</v>
      </c>
      <c r="O39" s="24">
        <v>2576922.2200000002</v>
      </c>
      <c r="P39" s="26">
        <v>100.17</v>
      </c>
      <c r="Q39" s="24">
        <v>0</v>
      </c>
      <c r="R39" s="24">
        <v>2581.3029900000001</v>
      </c>
      <c r="S39" s="13">
        <v>9.768030950000001E-4</v>
      </c>
      <c r="T39" s="13">
        <f t="shared" si="0"/>
        <v>6.0345337206683827E-4</v>
      </c>
      <c r="U39" s="66">
        <f>+R39/'סכום נכסי הקרן'!$C$42</f>
        <v>1.3954327258751419E-4</v>
      </c>
    </row>
    <row r="40" spans="2:21" ht="12.75" customHeight="1" thickBot="1" x14ac:dyDescent="0.25">
      <c r="B40" s="62" t="s">
        <v>324</v>
      </c>
      <c r="C40" s="14" t="s">
        <v>325</v>
      </c>
      <c r="D40" s="14" t="s">
        <v>162</v>
      </c>
      <c r="E40" s="14" t="s">
        <v>253</v>
      </c>
      <c r="F40" s="22">
        <v>662</v>
      </c>
      <c r="G40" s="14" t="s">
        <v>270</v>
      </c>
      <c r="H40" s="14" t="s">
        <v>95</v>
      </c>
      <c r="I40" s="14" t="s">
        <v>96</v>
      </c>
      <c r="J40" s="58" t="s">
        <v>2744</v>
      </c>
      <c r="K40" s="24">
        <v>4.6900000000000004</v>
      </c>
      <c r="L40" s="14" t="s">
        <v>49</v>
      </c>
      <c r="M40" s="13">
        <v>1.3899999999999999E-2</v>
      </c>
      <c r="N40" s="13">
        <v>2.0199999999999999E-2</v>
      </c>
      <c r="O40" s="24">
        <v>24762082.5</v>
      </c>
      <c r="P40" s="26">
        <v>100.57</v>
      </c>
      <c r="Q40" s="24">
        <v>0</v>
      </c>
      <c r="R40" s="24">
        <v>24903.22637</v>
      </c>
      <c r="S40" s="13">
        <v>1.3756712500000001E-2</v>
      </c>
      <c r="T40" s="13">
        <f t="shared" si="0"/>
        <v>5.8218411347055023E-3</v>
      </c>
      <c r="U40" s="66">
        <f>+R40/'סכום נכסי הקרן'!$C$42</f>
        <v>1.3462494403485277E-3</v>
      </c>
    </row>
    <row r="41" spans="2:21" ht="12.75" customHeight="1" thickBot="1" x14ac:dyDescent="0.25">
      <c r="B41" s="62" t="s">
        <v>326</v>
      </c>
      <c r="C41" s="14" t="s">
        <v>327</v>
      </c>
      <c r="D41" s="14" t="s">
        <v>162</v>
      </c>
      <c r="E41" s="14" t="s">
        <v>253</v>
      </c>
      <c r="F41" s="22">
        <v>662</v>
      </c>
      <c r="G41" s="14" t="s">
        <v>270</v>
      </c>
      <c r="H41" s="14" t="s">
        <v>95</v>
      </c>
      <c r="I41" s="14" t="s">
        <v>96</v>
      </c>
      <c r="J41" s="58" t="s">
        <v>2744</v>
      </c>
      <c r="K41" s="24">
        <v>2.2799999999999998</v>
      </c>
      <c r="L41" s="14" t="s">
        <v>49</v>
      </c>
      <c r="M41" s="13">
        <v>6.0000000000000001E-3</v>
      </c>
      <c r="N41" s="13">
        <v>1.84E-2</v>
      </c>
      <c r="O41" s="24">
        <v>4320438.1500000004</v>
      </c>
      <c r="P41" s="26">
        <v>109.75</v>
      </c>
      <c r="Q41" s="24">
        <v>0</v>
      </c>
      <c r="R41" s="24">
        <v>4741.6808700000001</v>
      </c>
      <c r="S41" s="13">
        <v>3.8850328059999999E-3</v>
      </c>
      <c r="T41" s="13">
        <f t="shared" si="0"/>
        <v>1.1085034656339661E-3</v>
      </c>
      <c r="U41" s="66">
        <f>+R41/'סכום נכסי הקרן'!$C$42</f>
        <v>2.5633165448950702E-4</v>
      </c>
    </row>
    <row r="42" spans="2:21" ht="13.5" thickBot="1" x14ac:dyDescent="0.25">
      <c r="B42" s="62" t="s">
        <v>328</v>
      </c>
      <c r="C42" s="14" t="s">
        <v>329</v>
      </c>
      <c r="D42" s="14" t="s">
        <v>162</v>
      </c>
      <c r="E42" s="14" t="s">
        <v>253</v>
      </c>
      <c r="F42" s="22">
        <v>662</v>
      </c>
      <c r="G42" s="14" t="s">
        <v>270</v>
      </c>
      <c r="H42" s="14" t="s">
        <v>95</v>
      </c>
      <c r="I42" s="14" t="s">
        <v>96</v>
      </c>
      <c r="J42" s="58" t="s">
        <v>2744</v>
      </c>
      <c r="K42" s="24">
        <v>3.78</v>
      </c>
      <c r="L42" s="14" t="s">
        <v>49</v>
      </c>
      <c r="M42" s="13">
        <v>1.7500000000000002E-2</v>
      </c>
      <c r="N42" s="13">
        <v>1.9800000000000002E-2</v>
      </c>
      <c r="O42" s="24">
        <v>36998291.530000001</v>
      </c>
      <c r="P42" s="26">
        <v>109.95</v>
      </c>
      <c r="Q42" s="24">
        <v>0</v>
      </c>
      <c r="R42" s="24">
        <v>40679.62154</v>
      </c>
      <c r="S42" s="13">
        <v>1.2804652307E-2</v>
      </c>
      <c r="T42" s="13">
        <f t="shared" si="0"/>
        <v>9.5100245448969112E-3</v>
      </c>
      <c r="U42" s="66">
        <f>+R42/'סכום נכסי הקרן'!$C$42</f>
        <v>2.1991093410204951E-3</v>
      </c>
    </row>
    <row r="43" spans="2:21" ht="13.5" thickBot="1" x14ac:dyDescent="0.25">
      <c r="B43" s="62" t="s">
        <v>330</v>
      </c>
      <c r="C43" s="14" t="s">
        <v>331</v>
      </c>
      <c r="D43" s="14" t="s">
        <v>162</v>
      </c>
      <c r="E43" s="14" t="s">
        <v>253</v>
      </c>
      <c r="F43" s="22">
        <v>600</v>
      </c>
      <c r="G43" s="14" t="s">
        <v>332</v>
      </c>
      <c r="H43" s="14" t="s">
        <v>333</v>
      </c>
      <c r="I43" s="14" t="s">
        <v>300</v>
      </c>
      <c r="J43" s="58" t="s">
        <v>2744</v>
      </c>
      <c r="K43" s="24">
        <v>1.6</v>
      </c>
      <c r="L43" s="14" t="s">
        <v>49</v>
      </c>
      <c r="M43" s="13">
        <v>4.4999999999999998E-2</v>
      </c>
      <c r="N43" s="13">
        <v>2.1100000000000001E-2</v>
      </c>
      <c r="O43" s="24">
        <v>38492889</v>
      </c>
      <c r="P43" s="26">
        <v>119.1</v>
      </c>
      <c r="Q43" s="24">
        <v>0</v>
      </c>
      <c r="R43" s="24">
        <v>45845.0308</v>
      </c>
      <c r="S43" s="13">
        <v>1.3023695304999999E-2</v>
      </c>
      <c r="T43" s="13">
        <f t="shared" si="0"/>
        <v>1.0717586635874953E-2</v>
      </c>
      <c r="U43" s="66">
        <f>+R43/'סכום נכסי הקרן'!$C$42</f>
        <v>2.4783474293761164E-3</v>
      </c>
    </row>
    <row r="44" spans="2:21" ht="13.5" thickBot="1" x14ac:dyDescent="0.25">
      <c r="B44" s="62" t="s">
        <v>334</v>
      </c>
      <c r="C44" s="14" t="s">
        <v>335</v>
      </c>
      <c r="D44" s="14" t="s">
        <v>162</v>
      </c>
      <c r="E44" s="14" t="s">
        <v>253</v>
      </c>
      <c r="F44" s="22">
        <v>600</v>
      </c>
      <c r="G44" s="14" t="s">
        <v>332</v>
      </c>
      <c r="H44" s="14" t="s">
        <v>333</v>
      </c>
      <c r="I44" s="14" t="s">
        <v>300</v>
      </c>
      <c r="J44" s="58" t="s">
        <v>2744</v>
      </c>
      <c r="K44" s="24">
        <v>4.0199999999999996</v>
      </c>
      <c r="L44" s="14" t="s">
        <v>49</v>
      </c>
      <c r="M44" s="13">
        <v>3.85E-2</v>
      </c>
      <c r="N44" s="13">
        <v>2.1399999999999999E-2</v>
      </c>
      <c r="O44" s="24">
        <v>18987746.52</v>
      </c>
      <c r="P44" s="26">
        <v>121.06</v>
      </c>
      <c r="Q44" s="24">
        <v>0</v>
      </c>
      <c r="R44" s="24">
        <v>22986.56594</v>
      </c>
      <c r="S44" s="13">
        <v>7.35209312E-3</v>
      </c>
      <c r="T44" s="13">
        <f t="shared" si="0"/>
        <v>5.3737669628352042E-3</v>
      </c>
      <c r="U44" s="66">
        <f>+R44/'סכום נכסי הקרן'!$C$42</f>
        <v>1.2426362380714901E-3</v>
      </c>
    </row>
    <row r="45" spans="2:21" ht="13.5" thickBot="1" x14ac:dyDescent="0.25">
      <c r="B45" s="62" t="s">
        <v>336</v>
      </c>
      <c r="C45" s="14" t="s">
        <v>337</v>
      </c>
      <c r="D45" s="14" t="s">
        <v>162</v>
      </c>
      <c r="E45" s="14" t="s">
        <v>253</v>
      </c>
      <c r="F45" s="22">
        <v>600</v>
      </c>
      <c r="G45" s="14" t="s">
        <v>332</v>
      </c>
      <c r="H45" s="14" t="s">
        <v>333</v>
      </c>
      <c r="I45" s="14" t="s">
        <v>300</v>
      </c>
      <c r="J45" s="58" t="s">
        <v>2744</v>
      </c>
      <c r="K45" s="24">
        <v>6.41</v>
      </c>
      <c r="L45" s="14" t="s">
        <v>49</v>
      </c>
      <c r="M45" s="13">
        <v>2.3900000000000001E-2</v>
      </c>
      <c r="N45" s="13">
        <v>2.5899999999999999E-2</v>
      </c>
      <c r="O45" s="24">
        <v>24179645</v>
      </c>
      <c r="P45" s="26">
        <v>110.53</v>
      </c>
      <c r="Q45" s="24">
        <v>0</v>
      </c>
      <c r="R45" s="24">
        <v>26725.761620000001</v>
      </c>
      <c r="S45" s="13">
        <v>6.2172087559999997E-3</v>
      </c>
      <c r="T45" s="13">
        <f t="shared" si="0"/>
        <v>6.2479108547592414E-3</v>
      </c>
      <c r="U45" s="66">
        <f>+R45/'סכום נכסי הקרן'!$C$42</f>
        <v>1.4447743071217629E-3</v>
      </c>
    </row>
    <row r="46" spans="2:21" ht="13.5" thickBot="1" x14ac:dyDescent="0.25">
      <c r="B46" s="62" t="s">
        <v>338</v>
      </c>
      <c r="C46" s="14" t="s">
        <v>339</v>
      </c>
      <c r="D46" s="14" t="s">
        <v>162</v>
      </c>
      <c r="E46" s="14" t="s">
        <v>253</v>
      </c>
      <c r="F46" s="22">
        <v>600</v>
      </c>
      <c r="G46" s="14" t="s">
        <v>332</v>
      </c>
      <c r="H46" s="14" t="s">
        <v>333</v>
      </c>
      <c r="I46" s="14" t="s">
        <v>300</v>
      </c>
      <c r="J46" s="58" t="s">
        <v>2744</v>
      </c>
      <c r="K46" s="24">
        <v>11.37</v>
      </c>
      <c r="L46" s="14" t="s">
        <v>49</v>
      </c>
      <c r="M46" s="13">
        <v>1.2500000000000001E-2</v>
      </c>
      <c r="N46" s="13">
        <v>3.0099999999999998E-2</v>
      </c>
      <c r="O46" s="24">
        <v>28059438</v>
      </c>
      <c r="P46" s="26">
        <v>90.79</v>
      </c>
      <c r="Q46" s="24">
        <v>0</v>
      </c>
      <c r="R46" s="24">
        <v>25475.163759999999</v>
      </c>
      <c r="S46" s="13">
        <v>6.5378132459999998E-3</v>
      </c>
      <c r="T46" s="13">
        <f t="shared" si="0"/>
        <v>5.9555478510203534E-3</v>
      </c>
      <c r="U46" s="66">
        <f>+R46/'סכום נכסי הקרן'!$C$42</f>
        <v>1.3771679398136996E-3</v>
      </c>
    </row>
    <row r="47" spans="2:21" ht="13.5" thickBot="1" x14ac:dyDescent="0.25">
      <c r="B47" s="62" t="s">
        <v>340</v>
      </c>
      <c r="C47" s="14" t="s">
        <v>341</v>
      </c>
      <c r="D47" s="14" t="s">
        <v>162</v>
      </c>
      <c r="E47" s="14" t="s">
        <v>253</v>
      </c>
      <c r="F47" s="22">
        <v>600</v>
      </c>
      <c r="G47" s="14" t="s">
        <v>332</v>
      </c>
      <c r="H47" s="14" t="s">
        <v>333</v>
      </c>
      <c r="I47" s="14" t="s">
        <v>300</v>
      </c>
      <c r="J47" s="58" t="s">
        <v>2744</v>
      </c>
      <c r="K47" s="24">
        <v>8.3000000000000007</v>
      </c>
      <c r="L47" s="14" t="s">
        <v>49</v>
      </c>
      <c r="M47" s="13">
        <v>0.03</v>
      </c>
      <c r="N47" s="13">
        <v>2.8299999999999999E-2</v>
      </c>
      <c r="O47" s="24">
        <v>2104721</v>
      </c>
      <c r="P47" s="26">
        <v>102.81</v>
      </c>
      <c r="Q47" s="24">
        <v>0</v>
      </c>
      <c r="R47" s="24">
        <v>2163.86366</v>
      </c>
      <c r="S47" s="13">
        <v>8.2341621000000002E-4</v>
      </c>
      <c r="T47" s="13">
        <f t="shared" si="0"/>
        <v>5.058649942988251E-4</v>
      </c>
      <c r="U47" s="66">
        <f>+R47/'סכום נכסי הקרן'!$C$42</f>
        <v>1.1697682051249478E-4</v>
      </c>
    </row>
    <row r="48" spans="2:21" ht="13.5" thickBot="1" x14ac:dyDescent="0.25">
      <c r="B48" s="62" t="s">
        <v>342</v>
      </c>
      <c r="C48" s="14" t="s">
        <v>343</v>
      </c>
      <c r="D48" s="14" t="s">
        <v>162</v>
      </c>
      <c r="E48" s="14" t="s">
        <v>253</v>
      </c>
      <c r="F48" s="22">
        <v>600</v>
      </c>
      <c r="G48" s="14" t="s">
        <v>332</v>
      </c>
      <c r="H48" s="14" t="s">
        <v>333</v>
      </c>
      <c r="I48" s="14" t="s">
        <v>300</v>
      </c>
      <c r="J48" s="58" t="s">
        <v>2744</v>
      </c>
      <c r="K48" s="24">
        <v>11.05</v>
      </c>
      <c r="L48" s="14" t="s">
        <v>49</v>
      </c>
      <c r="M48" s="13">
        <v>3.2000000000000001E-2</v>
      </c>
      <c r="N48" s="13">
        <v>3.04E-2</v>
      </c>
      <c r="O48" s="24">
        <v>748000</v>
      </c>
      <c r="P48" s="26">
        <v>103.2</v>
      </c>
      <c r="Q48" s="24">
        <v>0</v>
      </c>
      <c r="R48" s="24">
        <v>771.93600000000004</v>
      </c>
      <c r="S48" s="13">
        <v>2.39653412E-4</v>
      </c>
      <c r="T48" s="13">
        <f t="shared" si="0"/>
        <v>1.8046210926203081E-4</v>
      </c>
      <c r="U48" s="66">
        <f>+R48/'סכום נכסי הקרן'!$C$42</f>
        <v>4.1730271915159932E-5</v>
      </c>
    </row>
    <row r="49" spans="2:21" ht="13.5" thickBot="1" x14ac:dyDescent="0.25">
      <c r="B49" s="62" t="s">
        <v>344</v>
      </c>
      <c r="C49" s="14" t="s">
        <v>345</v>
      </c>
      <c r="D49" s="14" t="s">
        <v>162</v>
      </c>
      <c r="E49" s="14" t="s">
        <v>253</v>
      </c>
      <c r="F49" s="22">
        <v>1418</v>
      </c>
      <c r="G49" s="14" t="s">
        <v>319</v>
      </c>
      <c r="H49" s="14" t="s">
        <v>333</v>
      </c>
      <c r="I49" s="14" t="s">
        <v>300</v>
      </c>
      <c r="J49" s="58" t="s">
        <v>2744</v>
      </c>
      <c r="K49" s="24">
        <v>6.13</v>
      </c>
      <c r="L49" s="14" t="s">
        <v>49</v>
      </c>
      <c r="M49" s="13">
        <v>2.6499999999999999E-2</v>
      </c>
      <c r="N49" s="13">
        <v>2.3699999999999999E-2</v>
      </c>
      <c r="O49" s="24">
        <v>1983014.86</v>
      </c>
      <c r="P49" s="26">
        <v>114.04</v>
      </c>
      <c r="Q49" s="24">
        <v>0</v>
      </c>
      <c r="R49" s="24">
        <v>2261.4301500000001</v>
      </c>
      <c r="S49" s="13">
        <v>1.3373598239999999E-3</v>
      </c>
      <c r="T49" s="13">
        <f t="shared" si="0"/>
        <v>5.2867395071320772E-4</v>
      </c>
      <c r="U49" s="66">
        <f>+R49/'סכום נכסי הקרן'!$C$42</f>
        <v>1.222511906124872E-4</v>
      </c>
    </row>
    <row r="50" spans="2:21" ht="13.5" thickBot="1" x14ac:dyDescent="0.25">
      <c r="B50" s="62" t="s">
        <v>346</v>
      </c>
      <c r="C50" s="14" t="s">
        <v>347</v>
      </c>
      <c r="D50" s="14" t="s">
        <v>162</v>
      </c>
      <c r="E50" s="14" t="s">
        <v>253</v>
      </c>
      <c r="F50" s="22">
        <v>1420</v>
      </c>
      <c r="G50" s="14" t="s">
        <v>254</v>
      </c>
      <c r="H50" s="14" t="s">
        <v>348</v>
      </c>
      <c r="I50" s="14" t="s">
        <v>96</v>
      </c>
      <c r="J50" s="58" t="s">
        <v>2744</v>
      </c>
      <c r="K50" s="24">
        <v>0.74</v>
      </c>
      <c r="L50" s="14" t="s">
        <v>49</v>
      </c>
      <c r="M50" s="13">
        <v>6.4999999999999997E-3</v>
      </c>
      <c r="N50" s="13">
        <v>2.18E-2</v>
      </c>
      <c r="O50" s="24">
        <v>33008590.800000001</v>
      </c>
      <c r="P50" s="26">
        <v>110.34</v>
      </c>
      <c r="Q50" s="24">
        <v>0</v>
      </c>
      <c r="R50" s="24">
        <v>36421.679089999998</v>
      </c>
      <c r="S50" s="13">
        <v>3.0233813067000001E-2</v>
      </c>
      <c r="T50" s="13">
        <f t="shared" si="0"/>
        <v>8.5146087647760983E-3</v>
      </c>
      <c r="U50" s="66">
        <f>+R50/'סכום נכסי הקרן'!$C$42</f>
        <v>1.9689282168889577E-3</v>
      </c>
    </row>
    <row r="51" spans="2:21" ht="13.5" thickBot="1" x14ac:dyDescent="0.25">
      <c r="B51" s="62" t="s">
        <v>349</v>
      </c>
      <c r="C51" s="14" t="s">
        <v>350</v>
      </c>
      <c r="D51" s="14" t="s">
        <v>162</v>
      </c>
      <c r="E51" s="14" t="s">
        <v>253</v>
      </c>
      <c r="F51" s="22">
        <v>1420</v>
      </c>
      <c r="G51" s="14" t="s">
        <v>254</v>
      </c>
      <c r="H51" s="14" t="s">
        <v>333</v>
      </c>
      <c r="I51" s="14" t="s">
        <v>300</v>
      </c>
      <c r="J51" s="58" t="s">
        <v>2744</v>
      </c>
      <c r="K51" s="24">
        <v>3.38</v>
      </c>
      <c r="L51" s="14" t="s">
        <v>49</v>
      </c>
      <c r="M51" s="13">
        <v>1.34E-2</v>
      </c>
      <c r="N51" s="13">
        <v>2.5399999999999999E-2</v>
      </c>
      <c r="O51" s="24">
        <v>14107136</v>
      </c>
      <c r="P51" s="26">
        <v>108.45</v>
      </c>
      <c r="Q51" s="24">
        <v>151.16828000000001</v>
      </c>
      <c r="R51" s="24">
        <v>15450.35727</v>
      </c>
      <c r="S51" s="13">
        <v>4.9127194720000001E-3</v>
      </c>
      <c r="T51" s="13">
        <f t="shared" si="0"/>
        <v>3.6119627298068133E-3</v>
      </c>
      <c r="U51" s="66">
        <f>+R51/'סכום נכסי הקרן'!$C$42</f>
        <v>8.3523454025135246E-4</v>
      </c>
    </row>
    <row r="52" spans="2:21" ht="13.5" thickBot="1" x14ac:dyDescent="0.25">
      <c r="B52" s="62" t="s">
        <v>351</v>
      </c>
      <c r="C52" s="14" t="s">
        <v>352</v>
      </c>
      <c r="D52" s="14" t="s">
        <v>162</v>
      </c>
      <c r="E52" s="14" t="s">
        <v>253</v>
      </c>
      <c r="F52" s="22">
        <v>1420</v>
      </c>
      <c r="G52" s="14" t="s">
        <v>254</v>
      </c>
      <c r="H52" s="14" t="s">
        <v>333</v>
      </c>
      <c r="I52" s="14" t="s">
        <v>300</v>
      </c>
      <c r="J52" s="58" t="s">
        <v>2744</v>
      </c>
      <c r="K52" s="24">
        <v>3.11</v>
      </c>
      <c r="L52" s="14" t="s">
        <v>49</v>
      </c>
      <c r="M52" s="13">
        <v>1.77E-2</v>
      </c>
      <c r="N52" s="13">
        <v>2.3900000000000001E-2</v>
      </c>
      <c r="O52" s="24">
        <v>5842428.7000000002</v>
      </c>
      <c r="P52" s="26">
        <v>109.35</v>
      </c>
      <c r="Q52" s="24">
        <v>0</v>
      </c>
      <c r="R52" s="24">
        <v>6388.69578</v>
      </c>
      <c r="S52" s="13">
        <v>2.119215823E-3</v>
      </c>
      <c r="T52" s="13">
        <f t="shared" si="0"/>
        <v>1.4935402881744537E-3</v>
      </c>
      <c r="U52" s="66">
        <f>+R52/'סכום נכסי הקרן'!$C$42</f>
        <v>3.4536802543557333E-4</v>
      </c>
    </row>
    <row r="53" spans="2:21" ht="13.5" thickBot="1" x14ac:dyDescent="0.25">
      <c r="B53" s="62" t="s">
        <v>353</v>
      </c>
      <c r="C53" s="14" t="s">
        <v>354</v>
      </c>
      <c r="D53" s="14" t="s">
        <v>162</v>
      </c>
      <c r="E53" s="14" t="s">
        <v>253</v>
      </c>
      <c r="F53" s="22">
        <v>1420</v>
      </c>
      <c r="G53" s="14" t="s">
        <v>254</v>
      </c>
      <c r="H53" s="14" t="s">
        <v>333</v>
      </c>
      <c r="I53" s="14" t="s">
        <v>300</v>
      </c>
      <c r="J53" s="58" t="s">
        <v>2744</v>
      </c>
      <c r="K53" s="24">
        <v>6.16</v>
      </c>
      <c r="L53" s="14" t="s">
        <v>49</v>
      </c>
      <c r="M53" s="13">
        <v>2.4799999999999999E-2</v>
      </c>
      <c r="N53" s="13">
        <v>2.8500000000000001E-2</v>
      </c>
      <c r="O53" s="24">
        <v>11081617</v>
      </c>
      <c r="P53" s="26">
        <v>109.05</v>
      </c>
      <c r="Q53" s="24">
        <v>0</v>
      </c>
      <c r="R53" s="24">
        <v>12084.503339999999</v>
      </c>
      <c r="S53" s="13">
        <v>3.3636820869999999E-3</v>
      </c>
      <c r="T53" s="13">
        <f t="shared" si="0"/>
        <v>2.8250981455981532E-3</v>
      </c>
      <c r="U53" s="66">
        <f>+R53/'סכום נכסי הקרן'!$C$42</f>
        <v>6.5327904170534642E-4</v>
      </c>
    </row>
    <row r="54" spans="2:21" ht="13.5" thickBot="1" x14ac:dyDescent="0.25">
      <c r="B54" s="62" t="s">
        <v>355</v>
      </c>
      <c r="C54" s="14" t="s">
        <v>356</v>
      </c>
      <c r="D54" s="14" t="s">
        <v>162</v>
      </c>
      <c r="E54" s="14" t="s">
        <v>253</v>
      </c>
      <c r="F54" s="22">
        <v>1420</v>
      </c>
      <c r="G54" s="14" t="s">
        <v>254</v>
      </c>
      <c r="H54" s="14" t="s">
        <v>348</v>
      </c>
      <c r="I54" s="14" t="s">
        <v>96</v>
      </c>
      <c r="J54" s="58" t="s">
        <v>2744</v>
      </c>
      <c r="K54" s="24">
        <v>7.49</v>
      </c>
      <c r="L54" s="14" t="s">
        <v>49</v>
      </c>
      <c r="M54" s="13">
        <v>8.9999999999999993E-3</v>
      </c>
      <c r="N54" s="13">
        <v>3.04E-2</v>
      </c>
      <c r="O54" s="24">
        <v>29199357</v>
      </c>
      <c r="P54" s="26">
        <v>93.65</v>
      </c>
      <c r="Q54" s="24">
        <v>136.12613999999999</v>
      </c>
      <c r="R54" s="24">
        <v>27481.323970000001</v>
      </c>
      <c r="S54" s="13">
        <v>1.1332021972000001E-2</v>
      </c>
      <c r="T54" s="13">
        <f t="shared" si="0"/>
        <v>6.4245451552193533E-3</v>
      </c>
      <c r="U54" s="66">
        <f>+R54/'סכום נכסי הקרן'!$C$42</f>
        <v>1.4856194319952721E-3</v>
      </c>
    </row>
    <row r="55" spans="2:21" ht="13.5" thickBot="1" x14ac:dyDescent="0.25">
      <c r="B55" s="62" t="s">
        <v>357</v>
      </c>
      <c r="C55" s="14" t="s">
        <v>358</v>
      </c>
      <c r="D55" s="14" t="s">
        <v>162</v>
      </c>
      <c r="E55" s="14" t="s">
        <v>253</v>
      </c>
      <c r="F55" s="22">
        <v>1420</v>
      </c>
      <c r="G55" s="14" t="s">
        <v>254</v>
      </c>
      <c r="H55" s="14" t="s">
        <v>348</v>
      </c>
      <c r="I55" s="14" t="s">
        <v>96</v>
      </c>
      <c r="J55" s="58" t="s">
        <v>2744</v>
      </c>
      <c r="K55" s="24">
        <v>11.03</v>
      </c>
      <c r="L55" s="14" t="s">
        <v>49</v>
      </c>
      <c r="M55" s="13">
        <v>1.6899999999999998E-2</v>
      </c>
      <c r="N55" s="13">
        <v>3.3700000000000001E-2</v>
      </c>
      <c r="O55" s="24">
        <v>12051836</v>
      </c>
      <c r="P55" s="26">
        <v>91.53</v>
      </c>
      <c r="Q55" s="24">
        <v>117.31108999999999</v>
      </c>
      <c r="R55" s="24">
        <v>11148.35658</v>
      </c>
      <c r="S55" s="13">
        <v>2.7623072400000002E-3</v>
      </c>
      <c r="T55" s="13">
        <f t="shared" si="0"/>
        <v>2.6062470764830763E-3</v>
      </c>
      <c r="U55" s="66">
        <f>+R55/'סכום נכסי הקרן'!$C$42</f>
        <v>6.0267166123948411E-4</v>
      </c>
    </row>
    <row r="56" spans="2:21" ht="13.5" thickBot="1" x14ac:dyDescent="0.25">
      <c r="B56" s="62" t="s">
        <v>359</v>
      </c>
      <c r="C56" s="14" t="s">
        <v>360</v>
      </c>
      <c r="D56" s="14" t="s">
        <v>162</v>
      </c>
      <c r="E56" s="14" t="s">
        <v>253</v>
      </c>
      <c r="F56" s="22">
        <v>1300</v>
      </c>
      <c r="G56" s="14" t="s">
        <v>254</v>
      </c>
      <c r="H56" s="14" t="s">
        <v>361</v>
      </c>
      <c r="I56" s="14" t="s">
        <v>96</v>
      </c>
      <c r="J56" s="58" t="s">
        <v>2744</v>
      </c>
      <c r="K56" s="24">
        <v>5.67</v>
      </c>
      <c r="L56" s="14" t="s">
        <v>49</v>
      </c>
      <c r="M56" s="13">
        <v>6.4999999999999997E-3</v>
      </c>
      <c r="N56" s="13">
        <v>2.8799999999999999E-2</v>
      </c>
      <c r="O56" s="24">
        <v>15693576.58</v>
      </c>
      <c r="P56" s="26">
        <v>97.78</v>
      </c>
      <c r="Q56" s="24">
        <v>0</v>
      </c>
      <c r="R56" s="24">
        <v>15345.179179999999</v>
      </c>
      <c r="S56" s="13">
        <v>7.3516847569999998E-3</v>
      </c>
      <c r="T56" s="13">
        <f t="shared" si="0"/>
        <v>3.5873743442806144E-3</v>
      </c>
      <c r="U56" s="66">
        <f>+R56/'סכום נכסי הקרן'!$C$42</f>
        <v>8.2954869285569116E-4</v>
      </c>
    </row>
    <row r="57" spans="2:21" ht="13.5" thickBot="1" x14ac:dyDescent="0.25">
      <c r="B57" s="62" t="s">
        <v>362</v>
      </c>
      <c r="C57" s="14" t="s">
        <v>363</v>
      </c>
      <c r="D57" s="14" t="s">
        <v>162</v>
      </c>
      <c r="E57" s="14" t="s">
        <v>253</v>
      </c>
      <c r="F57" s="22">
        <v>1300</v>
      </c>
      <c r="G57" s="14" t="s">
        <v>254</v>
      </c>
      <c r="H57" s="14" t="s">
        <v>361</v>
      </c>
      <c r="I57" s="14" t="s">
        <v>96</v>
      </c>
      <c r="J57" s="58" t="s">
        <v>2744</v>
      </c>
      <c r="K57" s="24">
        <v>8.67</v>
      </c>
      <c r="L57" s="14" t="s">
        <v>49</v>
      </c>
      <c r="M57" s="13">
        <v>2.64E-2</v>
      </c>
      <c r="N57" s="13">
        <v>2.9600000000000001E-2</v>
      </c>
      <c r="O57" s="24">
        <v>1571019</v>
      </c>
      <c r="P57" s="26">
        <v>99.71</v>
      </c>
      <c r="Q57" s="24">
        <v>0</v>
      </c>
      <c r="R57" s="24">
        <v>1566.4630400000001</v>
      </c>
      <c r="S57" s="13">
        <v>5.2367300000000002E-3</v>
      </c>
      <c r="T57" s="13">
        <f t="shared" si="0"/>
        <v>3.6620551999053412E-4</v>
      </c>
      <c r="U57" s="66">
        <f>+R57/'סכום נכסי הקרן'!$C$42</f>
        <v>8.4681798237480887E-5</v>
      </c>
    </row>
    <row r="58" spans="2:21" ht="13.5" thickBot="1" x14ac:dyDescent="0.25">
      <c r="B58" s="62" t="s">
        <v>364</v>
      </c>
      <c r="C58" s="14" t="s">
        <v>365</v>
      </c>
      <c r="D58" s="14" t="s">
        <v>162</v>
      </c>
      <c r="E58" s="14" t="s">
        <v>253</v>
      </c>
      <c r="F58" s="22">
        <v>387</v>
      </c>
      <c r="G58" s="14" t="s">
        <v>366</v>
      </c>
      <c r="H58" s="14" t="s">
        <v>361</v>
      </c>
      <c r="I58" s="14" t="s">
        <v>96</v>
      </c>
      <c r="J58" s="58" t="s">
        <v>2744</v>
      </c>
      <c r="K58" s="24">
        <v>3.65</v>
      </c>
      <c r="L58" s="14" t="s">
        <v>49</v>
      </c>
      <c r="M58" s="13">
        <v>5.0000000000000001E-3</v>
      </c>
      <c r="N58" s="13">
        <v>2.69E-2</v>
      </c>
      <c r="O58" s="24">
        <v>8654000</v>
      </c>
      <c r="P58" s="26">
        <v>100.59</v>
      </c>
      <c r="Q58" s="24">
        <v>0</v>
      </c>
      <c r="R58" s="24">
        <v>8705.0586000000003</v>
      </c>
      <c r="S58" s="13">
        <v>1.2633521312999999E-2</v>
      </c>
      <c r="T58" s="13">
        <f t="shared" si="0"/>
        <v>2.0350563209975709E-3</v>
      </c>
      <c r="U58" s="66">
        <f>+R58/'סכום נכסי הקרן'!$C$42</f>
        <v>4.7058883432745904E-4</v>
      </c>
    </row>
    <row r="59" spans="2:21" ht="13.5" thickBot="1" x14ac:dyDescent="0.25">
      <c r="B59" s="62" t="s">
        <v>367</v>
      </c>
      <c r="C59" s="14" t="s">
        <v>368</v>
      </c>
      <c r="D59" s="14" t="s">
        <v>162</v>
      </c>
      <c r="E59" s="14" t="s">
        <v>253</v>
      </c>
      <c r="F59" s="22">
        <v>1328</v>
      </c>
      <c r="G59" s="14" t="s">
        <v>254</v>
      </c>
      <c r="H59" s="14" t="s">
        <v>361</v>
      </c>
      <c r="I59" s="14" t="s">
        <v>96</v>
      </c>
      <c r="J59" s="58" t="s">
        <v>2744</v>
      </c>
      <c r="K59" s="24">
        <v>2.2799999999999998</v>
      </c>
      <c r="L59" s="14" t="s">
        <v>49</v>
      </c>
      <c r="M59" s="13">
        <v>3.2000000000000001E-2</v>
      </c>
      <c r="N59" s="13">
        <v>2.4500000000000001E-2</v>
      </c>
      <c r="O59" s="24">
        <v>828013</v>
      </c>
      <c r="P59" s="26">
        <v>114.84</v>
      </c>
      <c r="Q59" s="24">
        <v>0</v>
      </c>
      <c r="R59" s="24">
        <v>950.89013</v>
      </c>
      <c r="S59" s="13">
        <v>5.9023815500000001E-4</v>
      </c>
      <c r="T59" s="13">
        <f t="shared" si="0"/>
        <v>2.2229775335811088E-4</v>
      </c>
      <c r="U59" s="66">
        <f>+R59/'סכום נכסי הקרן'!$C$42</f>
        <v>5.1404395813048974E-5</v>
      </c>
    </row>
    <row r="60" spans="2:21" ht="13.5" thickBot="1" x14ac:dyDescent="0.25">
      <c r="B60" s="62" t="s">
        <v>369</v>
      </c>
      <c r="C60" s="14" t="s">
        <v>370</v>
      </c>
      <c r="D60" s="14" t="s">
        <v>162</v>
      </c>
      <c r="E60" s="14" t="s">
        <v>253</v>
      </c>
      <c r="F60" s="22">
        <v>1328</v>
      </c>
      <c r="G60" s="14" t="s">
        <v>254</v>
      </c>
      <c r="H60" s="14" t="s">
        <v>361</v>
      </c>
      <c r="I60" s="14" t="s">
        <v>96</v>
      </c>
      <c r="J60" s="58" t="s">
        <v>2744</v>
      </c>
      <c r="K60" s="24">
        <v>4.04</v>
      </c>
      <c r="L60" s="14" t="s">
        <v>49</v>
      </c>
      <c r="M60" s="13">
        <v>1.14E-2</v>
      </c>
      <c r="N60" s="13">
        <v>2.5999999999999999E-2</v>
      </c>
      <c r="O60" s="24">
        <v>8559464</v>
      </c>
      <c r="P60" s="26">
        <v>103.86</v>
      </c>
      <c r="Q60" s="24">
        <v>0</v>
      </c>
      <c r="R60" s="24">
        <v>8889.8593099999998</v>
      </c>
      <c r="S60" s="13">
        <v>3.6223129829999999E-3</v>
      </c>
      <c r="T60" s="13">
        <f t="shared" si="0"/>
        <v>2.0782587703194327E-3</v>
      </c>
      <c r="U60" s="66">
        <f>+R60/'סכום נכסי הקרן'!$C$42</f>
        <v>4.8057901988482986E-4</v>
      </c>
    </row>
    <row r="61" spans="2:21" ht="13.5" thickBot="1" x14ac:dyDescent="0.25">
      <c r="B61" s="62" t="s">
        <v>371</v>
      </c>
      <c r="C61" s="14" t="s">
        <v>372</v>
      </c>
      <c r="D61" s="14" t="s">
        <v>162</v>
      </c>
      <c r="E61" s="14" t="s">
        <v>253</v>
      </c>
      <c r="F61" s="22">
        <v>1328</v>
      </c>
      <c r="G61" s="14" t="s">
        <v>254</v>
      </c>
      <c r="H61" s="14" t="s">
        <v>361</v>
      </c>
      <c r="I61" s="14" t="s">
        <v>96</v>
      </c>
      <c r="J61" s="58" t="s">
        <v>2744</v>
      </c>
      <c r="K61" s="24">
        <v>6.31</v>
      </c>
      <c r="L61" s="14" t="s">
        <v>49</v>
      </c>
      <c r="M61" s="13">
        <v>9.1999999999999998E-3</v>
      </c>
      <c r="N61" s="13">
        <v>3.0200000000000001E-2</v>
      </c>
      <c r="O61" s="24">
        <v>56941624</v>
      </c>
      <c r="P61" s="26">
        <v>97.97</v>
      </c>
      <c r="Q61" s="24">
        <v>584.81838000000005</v>
      </c>
      <c r="R61" s="24">
        <v>56370.527410000002</v>
      </c>
      <c r="S61" s="13">
        <v>2.3416260059999999E-2</v>
      </c>
      <c r="T61" s="13">
        <f t="shared" si="0"/>
        <v>1.3178222387117225E-2</v>
      </c>
      <c r="U61" s="66">
        <f>+R61/'סכום נכסי הקרן'!$C$42</f>
        <v>3.0473477552805878E-3</v>
      </c>
    </row>
    <row r="62" spans="2:21" ht="13.5" thickBot="1" x14ac:dyDescent="0.25">
      <c r="B62" s="62" t="s">
        <v>373</v>
      </c>
      <c r="C62" s="14" t="s">
        <v>374</v>
      </c>
      <c r="D62" s="14" t="s">
        <v>162</v>
      </c>
      <c r="E62" s="14" t="s">
        <v>253</v>
      </c>
      <c r="F62" s="22">
        <v>1300</v>
      </c>
      <c r="G62" s="14" t="s">
        <v>254</v>
      </c>
      <c r="H62" s="14" t="s">
        <v>361</v>
      </c>
      <c r="I62" s="14" t="s">
        <v>96</v>
      </c>
      <c r="J62" s="58" t="s">
        <v>2744</v>
      </c>
      <c r="K62" s="24">
        <v>2.37</v>
      </c>
      <c r="L62" s="14" t="s">
        <v>49</v>
      </c>
      <c r="M62" s="13">
        <v>2.3400000000000001E-2</v>
      </c>
      <c r="N62" s="13">
        <v>2.53E-2</v>
      </c>
      <c r="O62" s="24">
        <v>28427402.190000001</v>
      </c>
      <c r="P62" s="26">
        <v>112.87</v>
      </c>
      <c r="Q62" s="24">
        <v>0</v>
      </c>
      <c r="R62" s="24">
        <v>32086.008849999998</v>
      </c>
      <c r="S62" s="13">
        <v>1.0980062177E-2</v>
      </c>
      <c r="T62" s="13">
        <f t="shared" si="0"/>
        <v>7.5010218915443601E-3</v>
      </c>
      <c r="U62" s="66">
        <f>+R62/'סכום נכסי הקרן'!$C$42</f>
        <v>1.734545187661578E-3</v>
      </c>
    </row>
    <row r="63" spans="2:21" ht="13.5" thickBot="1" x14ac:dyDescent="0.25">
      <c r="B63" s="62" t="s">
        <v>375</v>
      </c>
      <c r="C63" s="14" t="s">
        <v>376</v>
      </c>
      <c r="D63" s="14" t="s">
        <v>162</v>
      </c>
      <c r="E63" s="14" t="s">
        <v>253</v>
      </c>
      <c r="F63" s="22">
        <v>1327</v>
      </c>
      <c r="G63" s="14" t="s">
        <v>254</v>
      </c>
      <c r="H63" s="14" t="s">
        <v>361</v>
      </c>
      <c r="I63" s="14" t="s">
        <v>96</v>
      </c>
      <c r="J63" s="58" t="s">
        <v>2744</v>
      </c>
      <c r="K63" s="24">
        <v>2.02</v>
      </c>
      <c r="L63" s="14" t="s">
        <v>49</v>
      </c>
      <c r="M63" s="13">
        <v>1.34E-2</v>
      </c>
      <c r="N63" s="13">
        <v>2.1899999999999999E-2</v>
      </c>
      <c r="O63" s="24">
        <v>1830714.29</v>
      </c>
      <c r="P63" s="26">
        <v>110.98</v>
      </c>
      <c r="Q63" s="24">
        <v>0</v>
      </c>
      <c r="R63" s="24">
        <v>2031.7267199999999</v>
      </c>
      <c r="S63" s="13">
        <v>3.4335578160000001E-3</v>
      </c>
      <c r="T63" s="13">
        <f t="shared" si="0"/>
        <v>4.749742068451626E-4</v>
      </c>
      <c r="U63" s="66">
        <f>+R63/'סכום נכסי הקרן'!$C$42</f>
        <v>1.0983359822951125E-4</v>
      </c>
    </row>
    <row r="64" spans="2:21" ht="13.5" thickBot="1" x14ac:dyDescent="0.25">
      <c r="B64" s="62" t="s">
        <v>377</v>
      </c>
      <c r="C64" s="14" t="s">
        <v>378</v>
      </c>
      <c r="D64" s="14" t="s">
        <v>162</v>
      </c>
      <c r="E64" s="14" t="s">
        <v>253</v>
      </c>
      <c r="F64" s="22">
        <v>1327</v>
      </c>
      <c r="G64" s="14" t="s">
        <v>254</v>
      </c>
      <c r="H64" s="14" t="s">
        <v>361</v>
      </c>
      <c r="I64" s="14" t="s">
        <v>96</v>
      </c>
      <c r="J64" s="58" t="s">
        <v>2744</v>
      </c>
      <c r="K64" s="24">
        <v>4.1100000000000003</v>
      </c>
      <c r="L64" s="14" t="s">
        <v>49</v>
      </c>
      <c r="M64" s="13">
        <v>6.8999999999999999E-3</v>
      </c>
      <c r="N64" s="13">
        <v>2.5700000000000001E-2</v>
      </c>
      <c r="O64" s="24">
        <v>7147519.5199999996</v>
      </c>
      <c r="P64" s="26">
        <v>103.48</v>
      </c>
      <c r="Q64" s="24">
        <v>0</v>
      </c>
      <c r="R64" s="24">
        <v>7396.2532000000001</v>
      </c>
      <c r="S64" s="13">
        <v>4.1439700370999998E-2</v>
      </c>
      <c r="T64" s="13">
        <f t="shared" si="0"/>
        <v>1.7290856406593875E-3</v>
      </c>
      <c r="U64" s="66">
        <f>+R64/'סכום נכסי הקרן'!$C$42</f>
        <v>3.9983581176337383E-4</v>
      </c>
    </row>
    <row r="65" spans="2:21" ht="13.5" thickBot="1" x14ac:dyDescent="0.25">
      <c r="B65" s="62" t="s">
        <v>379</v>
      </c>
      <c r="C65" s="14" t="s">
        <v>380</v>
      </c>
      <c r="D65" s="14" t="s">
        <v>162</v>
      </c>
      <c r="E65" s="14" t="s">
        <v>253</v>
      </c>
      <c r="F65" s="22">
        <v>1327</v>
      </c>
      <c r="G65" s="14" t="s">
        <v>254</v>
      </c>
      <c r="H65" s="14" t="s">
        <v>361</v>
      </c>
      <c r="I65" s="14" t="s">
        <v>96</v>
      </c>
      <c r="J65" s="58" t="s">
        <v>2744</v>
      </c>
      <c r="K65" s="24">
        <v>3.61</v>
      </c>
      <c r="L65" s="14" t="s">
        <v>49</v>
      </c>
      <c r="M65" s="13">
        <v>1.8200000000000001E-2</v>
      </c>
      <c r="N65" s="13">
        <v>2.4199999999999999E-2</v>
      </c>
      <c r="O65" s="24">
        <v>1082281.98</v>
      </c>
      <c r="P65" s="26">
        <v>109.37</v>
      </c>
      <c r="Q65" s="24">
        <v>0</v>
      </c>
      <c r="R65" s="24">
        <v>1183.6918000000001</v>
      </c>
      <c r="S65" s="13">
        <v>2.162566289E-3</v>
      </c>
      <c r="T65" s="13">
        <f t="shared" si="0"/>
        <v>2.7672179940327948E-4</v>
      </c>
      <c r="U65" s="66">
        <f>+R65/'סכום נכסי הקרן'!$C$42</f>
        <v>6.3989476689447193E-5</v>
      </c>
    </row>
    <row r="66" spans="2:21" ht="13.5" thickBot="1" x14ac:dyDescent="0.25">
      <c r="B66" s="62" t="s">
        <v>381</v>
      </c>
      <c r="C66" s="14" t="s">
        <v>382</v>
      </c>
      <c r="D66" s="14" t="s">
        <v>162</v>
      </c>
      <c r="E66" s="14" t="s">
        <v>253</v>
      </c>
      <c r="F66" s="22">
        <v>1327</v>
      </c>
      <c r="G66" s="14" t="s">
        <v>254</v>
      </c>
      <c r="H66" s="14" t="s">
        <v>361</v>
      </c>
      <c r="I66" s="14" t="s">
        <v>96</v>
      </c>
      <c r="J66" s="58" t="s">
        <v>2744</v>
      </c>
      <c r="K66" s="24">
        <v>4.4000000000000004</v>
      </c>
      <c r="L66" s="14" t="s">
        <v>49</v>
      </c>
      <c r="M66" s="13">
        <v>7.7999999999999996E-3</v>
      </c>
      <c r="N66" s="13">
        <v>2.5600000000000001E-2</v>
      </c>
      <c r="O66" s="24">
        <v>2558952.33</v>
      </c>
      <c r="P66" s="26">
        <v>102.44</v>
      </c>
      <c r="Q66" s="24">
        <v>0</v>
      </c>
      <c r="R66" s="24">
        <v>2621.39077</v>
      </c>
      <c r="S66" s="13">
        <v>6.5014032770000004E-3</v>
      </c>
      <c r="T66" s="13">
        <f t="shared" si="0"/>
        <v>6.128250367313081E-4</v>
      </c>
      <c r="U66" s="66">
        <f>+R66/'סכום נכסי הקרן'!$C$42</f>
        <v>1.4171038742588822E-4</v>
      </c>
    </row>
    <row r="67" spans="2:21" ht="13.5" thickBot="1" x14ac:dyDescent="0.25">
      <c r="B67" s="62" t="s">
        <v>383</v>
      </c>
      <c r="C67" s="14" t="s">
        <v>384</v>
      </c>
      <c r="D67" s="14" t="s">
        <v>162</v>
      </c>
      <c r="E67" s="14" t="s">
        <v>253</v>
      </c>
      <c r="F67" s="22">
        <v>1327</v>
      </c>
      <c r="G67" s="14" t="s">
        <v>254</v>
      </c>
      <c r="H67" s="14" t="s">
        <v>361</v>
      </c>
      <c r="I67" s="14" t="s">
        <v>96</v>
      </c>
      <c r="J67" s="58" t="s">
        <v>2744</v>
      </c>
      <c r="K67" s="24">
        <v>4.12</v>
      </c>
      <c r="L67" s="14" t="s">
        <v>49</v>
      </c>
      <c r="M67" s="13">
        <v>6.8999999999999999E-3</v>
      </c>
      <c r="N67" s="13">
        <v>2.3400000000000001E-2</v>
      </c>
      <c r="O67" s="24">
        <v>5380188.8799999999</v>
      </c>
      <c r="P67" s="26">
        <v>104.43</v>
      </c>
      <c r="Q67" s="24">
        <v>0</v>
      </c>
      <c r="R67" s="24">
        <v>5618.53125</v>
      </c>
      <c r="S67" s="13">
        <v>2.7790231818E-2</v>
      </c>
      <c r="T67" s="13">
        <f t="shared" si="0"/>
        <v>1.3134923106703593E-3</v>
      </c>
      <c r="U67" s="66">
        <f>+R67/'סכום נכסי הקרן'!$C$42</f>
        <v>3.0373351783868533E-4</v>
      </c>
    </row>
    <row r="68" spans="2:21" ht="13.5" thickBot="1" x14ac:dyDescent="0.25">
      <c r="B68" s="62" t="s">
        <v>385</v>
      </c>
      <c r="C68" s="14" t="s">
        <v>386</v>
      </c>
      <c r="D68" s="14" t="s">
        <v>162</v>
      </c>
      <c r="E68" s="14" t="s">
        <v>253</v>
      </c>
      <c r="F68" s="22">
        <v>1327</v>
      </c>
      <c r="G68" s="14" t="s">
        <v>254</v>
      </c>
      <c r="H68" s="14" t="s">
        <v>361</v>
      </c>
      <c r="I68" s="14" t="s">
        <v>96</v>
      </c>
      <c r="J68" s="58" t="s">
        <v>2744</v>
      </c>
      <c r="K68" s="24">
        <v>6.02</v>
      </c>
      <c r="L68" s="14" t="s">
        <v>49</v>
      </c>
      <c r="M68" s="13">
        <v>2.5999999999999999E-2</v>
      </c>
      <c r="N68" s="13">
        <v>2.76E-2</v>
      </c>
      <c r="O68" s="24">
        <v>2949000</v>
      </c>
      <c r="P68" s="26">
        <v>99.18</v>
      </c>
      <c r="Q68" s="24">
        <v>0</v>
      </c>
      <c r="R68" s="24">
        <v>2924.8182000000002</v>
      </c>
      <c r="S68" s="13">
        <v>5.5018656710000002E-3</v>
      </c>
      <c r="T68" s="13">
        <f t="shared" si="0"/>
        <v>6.8375987333143715E-4</v>
      </c>
      <c r="U68" s="66">
        <f>+R68/'סכום נכסי הקרן'!$C$42</f>
        <v>1.5811344306834843E-4</v>
      </c>
    </row>
    <row r="69" spans="2:21" ht="13.5" thickBot="1" x14ac:dyDescent="0.25">
      <c r="B69" s="62" t="s">
        <v>387</v>
      </c>
      <c r="C69" s="14" t="s">
        <v>388</v>
      </c>
      <c r="D69" s="14" t="s">
        <v>162</v>
      </c>
      <c r="E69" s="14" t="s">
        <v>253</v>
      </c>
      <c r="F69" s="22">
        <v>759</v>
      </c>
      <c r="G69" s="14" t="s">
        <v>254</v>
      </c>
      <c r="H69" s="14" t="s">
        <v>361</v>
      </c>
      <c r="I69" s="14" t="s">
        <v>96</v>
      </c>
      <c r="J69" s="58" t="s">
        <v>2744</v>
      </c>
      <c r="K69" s="24">
        <v>1.21</v>
      </c>
      <c r="L69" s="14" t="s">
        <v>49</v>
      </c>
      <c r="M69" s="13">
        <v>4.7500000000000001E-2</v>
      </c>
      <c r="N69" s="13">
        <v>2.4899999999999999E-2</v>
      </c>
      <c r="O69" s="24">
        <v>21697589.68</v>
      </c>
      <c r="P69" s="26">
        <v>140.54</v>
      </c>
      <c r="Q69" s="24">
        <v>0</v>
      </c>
      <c r="R69" s="24">
        <v>30493.792539999999</v>
      </c>
      <c r="S69" s="13">
        <v>1.5137691629E-2</v>
      </c>
      <c r="T69" s="13">
        <f t="shared" si="0"/>
        <v>7.1287958084182883E-3</v>
      </c>
      <c r="U69" s="66">
        <f>+R69/'סכום נכסי הקרן'!$C$42</f>
        <v>1.6484711872728766E-3</v>
      </c>
    </row>
    <row r="70" spans="2:21" ht="13.5" thickBot="1" x14ac:dyDescent="0.25">
      <c r="B70" s="62" t="s">
        <v>389</v>
      </c>
      <c r="C70" s="14" t="s">
        <v>390</v>
      </c>
      <c r="D70" s="14" t="s">
        <v>162</v>
      </c>
      <c r="E70" s="14" t="s">
        <v>253</v>
      </c>
      <c r="F70" s="22">
        <v>759</v>
      </c>
      <c r="G70" s="14" t="s">
        <v>254</v>
      </c>
      <c r="H70" s="14" t="s">
        <v>361</v>
      </c>
      <c r="I70" s="14" t="s">
        <v>96</v>
      </c>
      <c r="J70" s="58" t="s">
        <v>2744</v>
      </c>
      <c r="K70" s="24">
        <v>4.07</v>
      </c>
      <c r="L70" s="14" t="s">
        <v>49</v>
      </c>
      <c r="M70" s="13">
        <v>5.0000000000000001E-3</v>
      </c>
      <c r="N70" s="13">
        <v>2.7199999999999998E-2</v>
      </c>
      <c r="O70" s="24">
        <v>1791854</v>
      </c>
      <c r="P70" s="26">
        <v>101.54</v>
      </c>
      <c r="Q70" s="24">
        <v>0</v>
      </c>
      <c r="R70" s="24">
        <v>1819.4485500000001</v>
      </c>
      <c r="S70" s="13">
        <v>9.5173944700000001E-4</v>
      </c>
      <c r="T70" s="13">
        <f t="shared" si="0"/>
        <v>4.2534811568153779E-4</v>
      </c>
      <c r="U70" s="66">
        <f>+R70/'סכום נכסי הקרן'!$C$42</f>
        <v>9.8358002123418855E-5</v>
      </c>
    </row>
    <row r="71" spans="2:21" ht="13.5" thickBot="1" x14ac:dyDescent="0.25">
      <c r="B71" s="62" t="s">
        <v>391</v>
      </c>
      <c r="C71" s="14" t="s">
        <v>392</v>
      </c>
      <c r="D71" s="14" t="s">
        <v>162</v>
      </c>
      <c r="E71" s="14" t="s">
        <v>253</v>
      </c>
      <c r="F71" s="22">
        <v>767</v>
      </c>
      <c r="G71" s="14" t="s">
        <v>393</v>
      </c>
      <c r="H71" s="14" t="s">
        <v>361</v>
      </c>
      <c r="I71" s="14" t="s">
        <v>96</v>
      </c>
      <c r="J71" s="58" t="s">
        <v>2744</v>
      </c>
      <c r="K71" s="24">
        <v>5.04</v>
      </c>
      <c r="L71" s="14" t="s">
        <v>49</v>
      </c>
      <c r="M71" s="13">
        <v>4.4000000000000003E-3</v>
      </c>
      <c r="N71" s="13">
        <v>2.47E-2</v>
      </c>
      <c r="O71" s="24">
        <v>3468666.67</v>
      </c>
      <c r="P71" s="26">
        <v>100.57</v>
      </c>
      <c r="Q71" s="24">
        <v>0</v>
      </c>
      <c r="R71" s="24">
        <v>3488.4380700000002</v>
      </c>
      <c r="S71" s="13">
        <v>3.8896482820000001E-3</v>
      </c>
      <c r="T71" s="13">
        <f t="shared" si="0"/>
        <v>8.1552213155257423E-4</v>
      </c>
      <c r="U71" s="66">
        <f>+R71/'סכום נכסי הקרן'!$C$42</f>
        <v>1.885823037405895E-4</v>
      </c>
    </row>
    <row r="72" spans="2:21" ht="13.5" thickBot="1" x14ac:dyDescent="0.25">
      <c r="B72" s="62" t="s">
        <v>394</v>
      </c>
      <c r="C72" s="14" t="s">
        <v>395</v>
      </c>
      <c r="D72" s="14" t="s">
        <v>162</v>
      </c>
      <c r="E72" s="14" t="s">
        <v>253</v>
      </c>
      <c r="F72" s="22">
        <v>613</v>
      </c>
      <c r="G72" s="14" t="s">
        <v>254</v>
      </c>
      <c r="H72" s="14" t="s">
        <v>361</v>
      </c>
      <c r="I72" s="14" t="s">
        <v>96</v>
      </c>
      <c r="J72" s="58" t="s">
        <v>2744</v>
      </c>
      <c r="K72" s="24">
        <v>2.84</v>
      </c>
      <c r="L72" s="14" t="s">
        <v>49</v>
      </c>
      <c r="M72" s="13">
        <v>1.5800000000000002E-2</v>
      </c>
      <c r="N72" s="13">
        <v>2.1999999999999999E-2</v>
      </c>
      <c r="O72" s="24">
        <v>2428256.66</v>
      </c>
      <c r="P72" s="26">
        <v>110.84</v>
      </c>
      <c r="Q72" s="24">
        <v>0</v>
      </c>
      <c r="R72" s="24">
        <v>2691.4796799999999</v>
      </c>
      <c r="S72" s="13">
        <v>5.2203518490000003E-3</v>
      </c>
      <c r="T72" s="13">
        <f t="shared" si="0"/>
        <v>6.2921032325049706E-4</v>
      </c>
      <c r="U72" s="66">
        <f>+R72/'סכום נכסי הקרן'!$C$42</f>
        <v>1.4549934049005051E-4</v>
      </c>
    </row>
    <row r="73" spans="2:21" ht="13.5" thickBot="1" x14ac:dyDescent="0.25">
      <c r="B73" s="62" t="s">
        <v>396</v>
      </c>
      <c r="C73" s="14" t="s">
        <v>397</v>
      </c>
      <c r="D73" s="14" t="s">
        <v>162</v>
      </c>
      <c r="E73" s="14" t="s">
        <v>253</v>
      </c>
      <c r="F73" s="22">
        <v>613</v>
      </c>
      <c r="G73" s="14" t="s">
        <v>254</v>
      </c>
      <c r="H73" s="14" t="s">
        <v>361</v>
      </c>
      <c r="I73" s="14" t="s">
        <v>96</v>
      </c>
      <c r="J73" s="58" t="s">
        <v>2744</v>
      </c>
      <c r="K73" s="24">
        <v>5.48</v>
      </c>
      <c r="L73" s="14" t="s">
        <v>49</v>
      </c>
      <c r="M73" s="13">
        <v>8.3999999999999995E-3</v>
      </c>
      <c r="N73" s="13">
        <v>2.5499999999999998E-2</v>
      </c>
      <c r="O73" s="24">
        <v>15331923.869999999</v>
      </c>
      <c r="P73" s="26">
        <v>100.94</v>
      </c>
      <c r="Q73" s="24">
        <v>0</v>
      </c>
      <c r="R73" s="24">
        <v>15476.043949999999</v>
      </c>
      <c r="S73" s="13">
        <v>1.9313683865E-2</v>
      </c>
      <c r="T73" s="13">
        <f t="shared" si="0"/>
        <v>3.6179677256260763E-3</v>
      </c>
      <c r="U73" s="66">
        <f>+R73/'סכום נכסי הקרן'!$C$42</f>
        <v>8.3662314259791708E-4</v>
      </c>
    </row>
    <row r="74" spans="2:21" ht="13.5" thickBot="1" x14ac:dyDescent="0.25">
      <c r="B74" s="62" t="s">
        <v>398</v>
      </c>
      <c r="C74" s="14" t="s">
        <v>399</v>
      </c>
      <c r="D74" s="14" t="s">
        <v>162</v>
      </c>
      <c r="E74" s="14" t="s">
        <v>253</v>
      </c>
      <c r="F74" s="22">
        <v>604</v>
      </c>
      <c r="G74" s="14" t="s">
        <v>270</v>
      </c>
      <c r="H74" s="14" t="s">
        <v>361</v>
      </c>
      <c r="I74" s="14" t="s">
        <v>96</v>
      </c>
      <c r="J74" s="58" t="s">
        <v>2744</v>
      </c>
      <c r="K74" s="24">
        <v>4.09</v>
      </c>
      <c r="L74" s="14" t="s">
        <v>49</v>
      </c>
      <c r="M74" s="13">
        <v>1.4999999999999999E-2</v>
      </c>
      <c r="N74" s="13">
        <v>3.0300000000000001E-2</v>
      </c>
      <c r="O74" s="24">
        <v>276</v>
      </c>
      <c r="P74" s="27">
        <v>5115050</v>
      </c>
      <c r="Q74" s="24">
        <v>0</v>
      </c>
      <c r="R74" s="24">
        <v>14117.538</v>
      </c>
      <c r="S74" s="13">
        <v>9.8297599539999992E-3</v>
      </c>
      <c r="T74" s="13">
        <f t="shared" si="0"/>
        <v>3.3003781208116633E-3</v>
      </c>
      <c r="U74" s="66">
        <f>+R74/'סכום נכסי הקרן'!$C$42</f>
        <v>7.631833461745573E-4</v>
      </c>
    </row>
    <row r="75" spans="2:21" ht="13.5" thickBot="1" x14ac:dyDescent="0.25">
      <c r="B75" s="62" t="s">
        <v>400</v>
      </c>
      <c r="C75" s="14" t="s">
        <v>401</v>
      </c>
      <c r="D75" s="14" t="s">
        <v>162</v>
      </c>
      <c r="E75" s="14" t="s">
        <v>253</v>
      </c>
      <c r="F75" s="22">
        <v>604</v>
      </c>
      <c r="G75" s="14" t="s">
        <v>270</v>
      </c>
      <c r="H75" s="14" t="s">
        <v>361</v>
      </c>
      <c r="I75" s="14" t="s">
        <v>96</v>
      </c>
      <c r="J75" s="58" t="s">
        <v>2744</v>
      </c>
      <c r="K75" s="24">
        <v>1.1399999999999999</v>
      </c>
      <c r="L75" s="14" t="s">
        <v>49</v>
      </c>
      <c r="M75" s="13">
        <v>2.4199999999999999E-2</v>
      </c>
      <c r="N75" s="13">
        <v>3.32E-2</v>
      </c>
      <c r="O75" s="24">
        <v>136</v>
      </c>
      <c r="P75" s="27">
        <v>5626366</v>
      </c>
      <c r="Q75" s="24">
        <v>0</v>
      </c>
      <c r="R75" s="24">
        <v>7651.8577599999999</v>
      </c>
      <c r="S75" s="13">
        <v>4.7184540120000003E-3</v>
      </c>
      <c r="T75" s="13">
        <f t="shared" si="0"/>
        <v>1.7888405141652135E-3</v>
      </c>
      <c r="U75" s="66">
        <f>+R75/'סכום נכסי הקרן'!$C$42</f>
        <v>4.1365359949649524E-4</v>
      </c>
    </row>
    <row r="76" spans="2:21" ht="13.5" thickBot="1" x14ac:dyDescent="0.25">
      <c r="B76" s="62" t="s">
        <v>402</v>
      </c>
      <c r="C76" s="14" t="s">
        <v>403</v>
      </c>
      <c r="D76" s="14" t="s">
        <v>162</v>
      </c>
      <c r="E76" s="14" t="s">
        <v>253</v>
      </c>
      <c r="F76" s="22">
        <v>604</v>
      </c>
      <c r="G76" s="14" t="s">
        <v>270</v>
      </c>
      <c r="H76" s="14" t="s">
        <v>361</v>
      </c>
      <c r="I76" s="14" t="s">
        <v>96</v>
      </c>
      <c r="J76" s="58" t="s">
        <v>2744</v>
      </c>
      <c r="K76" s="24">
        <v>0.75</v>
      </c>
      <c r="L76" s="14" t="s">
        <v>49</v>
      </c>
      <c r="M76" s="13">
        <v>1.95E-2</v>
      </c>
      <c r="N76" s="13">
        <v>3.4099999999999998E-2</v>
      </c>
      <c r="O76" s="24">
        <v>84</v>
      </c>
      <c r="P76" s="27">
        <v>5456707</v>
      </c>
      <c r="Q76" s="24">
        <v>0</v>
      </c>
      <c r="R76" s="24">
        <v>4583.6338800000003</v>
      </c>
      <c r="S76" s="13">
        <v>3.3845038069999999E-3</v>
      </c>
      <c r="T76" s="13">
        <f t="shared" si="0"/>
        <v>1.0715554632375044E-3</v>
      </c>
      <c r="U76" s="66">
        <f>+R76/'סכום נכסי הקרן'!$C$42</f>
        <v>2.4778775464797542E-4</v>
      </c>
    </row>
    <row r="77" spans="2:21" ht="13.5" thickBot="1" x14ac:dyDescent="0.25">
      <c r="B77" s="62" t="s">
        <v>404</v>
      </c>
      <c r="C77" s="14" t="s">
        <v>405</v>
      </c>
      <c r="D77" s="14" t="s">
        <v>162</v>
      </c>
      <c r="E77" s="14" t="s">
        <v>253</v>
      </c>
      <c r="F77" s="22">
        <v>226</v>
      </c>
      <c r="G77" s="14" t="s">
        <v>254</v>
      </c>
      <c r="H77" s="14" t="s">
        <v>361</v>
      </c>
      <c r="I77" s="14" t="s">
        <v>96</v>
      </c>
      <c r="J77" s="58" t="s">
        <v>2744</v>
      </c>
      <c r="K77" s="24">
        <v>2.4</v>
      </c>
      <c r="L77" s="14" t="s">
        <v>49</v>
      </c>
      <c r="M77" s="13">
        <v>3.6999999999999998E-2</v>
      </c>
      <c r="N77" s="13">
        <v>2.3599999999999999E-2</v>
      </c>
      <c r="O77" s="24">
        <v>1058476</v>
      </c>
      <c r="P77" s="26">
        <v>115.14</v>
      </c>
      <c r="Q77" s="24">
        <v>0</v>
      </c>
      <c r="R77" s="24">
        <v>1218.72927</v>
      </c>
      <c r="S77" s="13">
        <v>2.815612843E-3</v>
      </c>
      <c r="T77" s="13">
        <f t="shared" si="0"/>
        <v>2.8491280971942629E-4</v>
      </c>
      <c r="U77" s="66">
        <f>+R77/'סכום נכסי הקרן'!$C$42</f>
        <v>6.588357561775117E-5</v>
      </c>
    </row>
    <row r="78" spans="2:21" ht="13.5" thickBot="1" x14ac:dyDescent="0.25">
      <c r="B78" s="62" t="s">
        <v>406</v>
      </c>
      <c r="C78" s="14" t="s">
        <v>407</v>
      </c>
      <c r="D78" s="14" t="s">
        <v>162</v>
      </c>
      <c r="E78" s="14" t="s">
        <v>253</v>
      </c>
      <c r="F78" s="22">
        <v>226</v>
      </c>
      <c r="G78" s="14" t="s">
        <v>254</v>
      </c>
      <c r="H78" s="14" t="s">
        <v>361</v>
      </c>
      <c r="I78" s="14" t="s">
        <v>96</v>
      </c>
      <c r="J78" s="58" t="s">
        <v>2744</v>
      </c>
      <c r="K78" s="24">
        <v>2.94</v>
      </c>
      <c r="L78" s="14" t="s">
        <v>49</v>
      </c>
      <c r="M78" s="13">
        <v>2.5999999999999999E-2</v>
      </c>
      <c r="N78" s="13">
        <v>2.2200000000000001E-2</v>
      </c>
      <c r="O78" s="24">
        <v>4076338.08</v>
      </c>
      <c r="P78" s="26">
        <v>114.45</v>
      </c>
      <c r="Q78" s="24">
        <v>0</v>
      </c>
      <c r="R78" s="24">
        <v>4665.3689299999996</v>
      </c>
      <c r="S78" s="13">
        <v>1.1300826912E-2</v>
      </c>
      <c r="T78" s="13">
        <f t="shared" si="0"/>
        <v>1.0906633679389789E-3</v>
      </c>
      <c r="U78" s="66">
        <f>+R78/'סכום נכסי הקרן'!$C$42</f>
        <v>2.5220628916573226E-4</v>
      </c>
    </row>
    <row r="79" spans="2:21" ht="13.5" thickBot="1" x14ac:dyDescent="0.25">
      <c r="B79" s="62" t="s">
        <v>408</v>
      </c>
      <c r="C79" s="14" t="s">
        <v>409</v>
      </c>
      <c r="D79" s="14" t="s">
        <v>162</v>
      </c>
      <c r="E79" s="14" t="s">
        <v>253</v>
      </c>
      <c r="F79" s="22">
        <v>226</v>
      </c>
      <c r="G79" s="14" t="s">
        <v>254</v>
      </c>
      <c r="H79" s="14" t="s">
        <v>361</v>
      </c>
      <c r="I79" s="14" t="s">
        <v>96</v>
      </c>
      <c r="J79" s="58" t="s">
        <v>2744</v>
      </c>
      <c r="K79" s="24">
        <v>4.1500000000000004</v>
      </c>
      <c r="L79" s="14" t="s">
        <v>49</v>
      </c>
      <c r="M79" s="13">
        <v>2.81E-2</v>
      </c>
      <c r="N79" s="13">
        <v>2.5899999999999999E-2</v>
      </c>
      <c r="O79" s="24">
        <v>25155078.75</v>
      </c>
      <c r="P79" s="26">
        <v>113.83</v>
      </c>
      <c r="Q79" s="24">
        <v>0</v>
      </c>
      <c r="R79" s="24">
        <v>28634.026140000002</v>
      </c>
      <c r="S79" s="13">
        <v>2.0099198281E-2</v>
      </c>
      <c r="T79" s="13">
        <f t="shared" ref="T79:T142" si="1">+R79/$R$11</f>
        <v>6.6940222426321956E-3</v>
      </c>
      <c r="U79" s="66">
        <f>+R79/'סכום נכסי הקרן'!$C$42</f>
        <v>1.5479336329022059E-3</v>
      </c>
    </row>
    <row r="80" spans="2:21" ht="13.5" thickBot="1" x14ac:dyDescent="0.25">
      <c r="B80" s="62" t="s">
        <v>410</v>
      </c>
      <c r="C80" s="14" t="s">
        <v>411</v>
      </c>
      <c r="D80" s="14" t="s">
        <v>162</v>
      </c>
      <c r="E80" s="14" t="s">
        <v>253</v>
      </c>
      <c r="F80" s="22">
        <v>226</v>
      </c>
      <c r="G80" s="14" t="s">
        <v>254</v>
      </c>
      <c r="H80" s="14" t="s">
        <v>361</v>
      </c>
      <c r="I80" s="14" t="s">
        <v>96</v>
      </c>
      <c r="J80" s="58" t="s">
        <v>2744</v>
      </c>
      <c r="K80" s="24">
        <v>2.46</v>
      </c>
      <c r="L80" s="14" t="s">
        <v>49</v>
      </c>
      <c r="M80" s="13">
        <v>2.4E-2</v>
      </c>
      <c r="N80" s="13">
        <v>2.3300000000000001E-2</v>
      </c>
      <c r="O80" s="24">
        <v>3126737.14</v>
      </c>
      <c r="P80" s="26">
        <v>112.98</v>
      </c>
      <c r="Q80" s="24">
        <v>0</v>
      </c>
      <c r="R80" s="24">
        <v>3532.5876199999998</v>
      </c>
      <c r="S80" s="13">
        <v>5.4189175970000003E-3</v>
      </c>
      <c r="T80" s="13">
        <f t="shared" si="1"/>
        <v>8.2584335107850561E-4</v>
      </c>
      <c r="U80" s="66">
        <f>+R80/'סכום נכסי הקרן'!$C$42</f>
        <v>1.9096899476993902E-4</v>
      </c>
    </row>
    <row r="81" spans="2:21" ht="13.5" thickBot="1" x14ac:dyDescent="0.25">
      <c r="B81" s="62" t="s">
        <v>412</v>
      </c>
      <c r="C81" s="14" t="s">
        <v>413</v>
      </c>
      <c r="D81" s="14" t="s">
        <v>162</v>
      </c>
      <c r="E81" s="14" t="s">
        <v>253</v>
      </c>
      <c r="F81" s="22">
        <v>226</v>
      </c>
      <c r="G81" s="14" t="s">
        <v>254</v>
      </c>
      <c r="H81" s="14" t="s">
        <v>361</v>
      </c>
      <c r="I81" s="14" t="s">
        <v>96</v>
      </c>
      <c r="J81" s="58" t="s">
        <v>2744</v>
      </c>
      <c r="K81" s="24">
        <v>3.68</v>
      </c>
      <c r="L81" s="14" t="s">
        <v>49</v>
      </c>
      <c r="M81" s="13">
        <v>2.5999999999999999E-2</v>
      </c>
      <c r="N81" s="13">
        <v>2.2700000000000001E-2</v>
      </c>
      <c r="O81" s="24">
        <v>236208</v>
      </c>
      <c r="P81" s="26">
        <v>113.37</v>
      </c>
      <c r="Q81" s="24">
        <v>0</v>
      </c>
      <c r="R81" s="24">
        <v>267.78901000000002</v>
      </c>
      <c r="S81" s="13">
        <v>4.8181328599999999E-4</v>
      </c>
      <c r="T81" s="13">
        <f t="shared" si="1"/>
        <v>6.2603337040623922E-5</v>
      </c>
      <c r="U81" s="66">
        <f>+R81/'סכום נכסי הקרן'!$C$42</f>
        <v>1.4476469815103171E-5</v>
      </c>
    </row>
    <row r="82" spans="2:21" ht="13.5" thickBot="1" x14ac:dyDescent="0.25">
      <c r="B82" s="62" t="s">
        <v>414</v>
      </c>
      <c r="C82" s="14" t="s">
        <v>415</v>
      </c>
      <c r="D82" s="14" t="s">
        <v>162</v>
      </c>
      <c r="E82" s="14" t="s">
        <v>253</v>
      </c>
      <c r="F82" s="22">
        <v>226</v>
      </c>
      <c r="G82" s="14" t="s">
        <v>254</v>
      </c>
      <c r="H82" s="14" t="s">
        <v>361</v>
      </c>
      <c r="I82" s="14" t="s">
        <v>96</v>
      </c>
      <c r="J82" s="58" t="s">
        <v>2744</v>
      </c>
      <c r="K82" s="24">
        <v>6.57</v>
      </c>
      <c r="L82" s="14" t="s">
        <v>49</v>
      </c>
      <c r="M82" s="13">
        <v>3.5000000000000001E-3</v>
      </c>
      <c r="N82" s="13">
        <v>3.0700000000000002E-2</v>
      </c>
      <c r="O82" s="24">
        <v>59070638.649999999</v>
      </c>
      <c r="P82" s="26">
        <v>91.16</v>
      </c>
      <c r="Q82" s="24">
        <v>0</v>
      </c>
      <c r="R82" s="24">
        <v>53848.794190000001</v>
      </c>
      <c r="S82" s="13">
        <v>2.028299142E-2</v>
      </c>
      <c r="T82" s="13">
        <f t="shared" si="1"/>
        <v>1.2588695151857654E-2</v>
      </c>
      <c r="U82" s="66">
        <f>+R82/'סכום נכסי הקרן'!$C$42</f>
        <v>2.9110247790648243E-3</v>
      </c>
    </row>
    <row r="83" spans="2:21" ht="13.5" thickBot="1" x14ac:dyDescent="0.25">
      <c r="B83" s="62" t="s">
        <v>416</v>
      </c>
      <c r="C83" s="14" t="s">
        <v>417</v>
      </c>
      <c r="D83" s="14" t="s">
        <v>162</v>
      </c>
      <c r="E83" s="14" t="s">
        <v>253</v>
      </c>
      <c r="F83" s="22">
        <v>323</v>
      </c>
      <c r="G83" s="14" t="s">
        <v>254</v>
      </c>
      <c r="H83" s="14" t="s">
        <v>361</v>
      </c>
      <c r="I83" s="14" t="s">
        <v>96</v>
      </c>
      <c r="J83" s="58" t="s">
        <v>2744</v>
      </c>
      <c r="K83" s="24">
        <v>3.01</v>
      </c>
      <c r="L83" s="14" t="s">
        <v>49</v>
      </c>
      <c r="M83" s="13">
        <v>2.35E-2</v>
      </c>
      <c r="N83" s="13">
        <v>2.2700000000000001E-2</v>
      </c>
      <c r="O83" s="24">
        <v>6135689.9000000004</v>
      </c>
      <c r="P83" s="26">
        <v>113.73</v>
      </c>
      <c r="Q83" s="24">
        <v>0</v>
      </c>
      <c r="R83" s="24">
        <v>6978.1201199999996</v>
      </c>
      <c r="S83" s="13">
        <v>6.457459665E-3</v>
      </c>
      <c r="T83" s="13">
        <f t="shared" si="1"/>
        <v>1.6313350789949109E-3</v>
      </c>
      <c r="U83" s="66">
        <f>+R83/'סכום נכסי הקרן'!$C$42</f>
        <v>3.7723185609201852E-4</v>
      </c>
    </row>
    <row r="84" spans="2:21" ht="13.5" thickBot="1" x14ac:dyDescent="0.25">
      <c r="B84" s="62" t="s">
        <v>418</v>
      </c>
      <c r="C84" s="14" t="s">
        <v>419</v>
      </c>
      <c r="D84" s="14" t="s">
        <v>162</v>
      </c>
      <c r="E84" s="14" t="s">
        <v>253</v>
      </c>
      <c r="F84" s="22">
        <v>323</v>
      </c>
      <c r="G84" s="14" t="s">
        <v>254</v>
      </c>
      <c r="H84" s="14" t="s">
        <v>361</v>
      </c>
      <c r="I84" s="14" t="s">
        <v>96</v>
      </c>
      <c r="J84" s="58" t="s">
        <v>2744</v>
      </c>
      <c r="K84" s="24">
        <v>1.49</v>
      </c>
      <c r="L84" s="14" t="s">
        <v>49</v>
      </c>
      <c r="M84" s="13">
        <v>1.7600000000000001E-2</v>
      </c>
      <c r="N84" s="13">
        <v>2.1299999999999999E-2</v>
      </c>
      <c r="O84" s="24">
        <v>19427672.510000002</v>
      </c>
      <c r="P84" s="26">
        <v>112.57</v>
      </c>
      <c r="Q84" s="24">
        <v>195.02399</v>
      </c>
      <c r="R84" s="24">
        <v>22064.754929999999</v>
      </c>
      <c r="S84" s="13">
        <v>1.4721376425E-2</v>
      </c>
      <c r="T84" s="13">
        <f t="shared" si="1"/>
        <v>5.15826728513451E-3</v>
      </c>
      <c r="U84" s="66">
        <f>+R84/'סכום נכסי הקרן'!$C$42</f>
        <v>1.1928038373262362E-3</v>
      </c>
    </row>
    <row r="85" spans="2:21" ht="13.5" thickBot="1" x14ac:dyDescent="0.25">
      <c r="B85" s="62" t="s">
        <v>420</v>
      </c>
      <c r="C85" s="14" t="s">
        <v>421</v>
      </c>
      <c r="D85" s="14" t="s">
        <v>162</v>
      </c>
      <c r="E85" s="14" t="s">
        <v>253</v>
      </c>
      <c r="F85" s="22">
        <v>323</v>
      </c>
      <c r="G85" s="14" t="s">
        <v>254</v>
      </c>
      <c r="H85" s="14" t="s">
        <v>361</v>
      </c>
      <c r="I85" s="14" t="s">
        <v>96</v>
      </c>
      <c r="J85" s="58" t="s">
        <v>2744</v>
      </c>
      <c r="K85" s="24">
        <v>1.49</v>
      </c>
      <c r="L85" s="14" t="s">
        <v>49</v>
      </c>
      <c r="M85" s="13">
        <v>2.3E-2</v>
      </c>
      <c r="N85" s="13">
        <v>2.23E-2</v>
      </c>
      <c r="O85" s="24">
        <v>4501139.09</v>
      </c>
      <c r="P85" s="26">
        <v>113.28</v>
      </c>
      <c r="Q85" s="24">
        <v>58.562429999999999</v>
      </c>
      <c r="R85" s="24">
        <v>5157.4527900000003</v>
      </c>
      <c r="S85" s="13">
        <v>3.6144213829999998E-3</v>
      </c>
      <c r="T85" s="13">
        <f t="shared" si="1"/>
        <v>1.2057020386440659E-3</v>
      </c>
      <c r="U85" s="66">
        <f>+R85/'סכום נכסי הקרן'!$C$42</f>
        <v>2.788079676505568E-4</v>
      </c>
    </row>
    <row r="86" spans="2:21" ht="13.5" thickBot="1" x14ac:dyDescent="0.25">
      <c r="B86" s="62" t="s">
        <v>422</v>
      </c>
      <c r="C86" s="14" t="s">
        <v>423</v>
      </c>
      <c r="D86" s="14" t="s">
        <v>162</v>
      </c>
      <c r="E86" s="14" t="s">
        <v>253</v>
      </c>
      <c r="F86" s="22">
        <v>323</v>
      </c>
      <c r="G86" s="14" t="s">
        <v>254</v>
      </c>
      <c r="H86" s="14" t="s">
        <v>361</v>
      </c>
      <c r="I86" s="14" t="s">
        <v>96</v>
      </c>
      <c r="J86" s="58" t="s">
        <v>2744</v>
      </c>
      <c r="K86" s="24">
        <v>2.21</v>
      </c>
      <c r="L86" s="14" t="s">
        <v>49</v>
      </c>
      <c r="M86" s="13">
        <v>2.1499999999999998E-2</v>
      </c>
      <c r="N86" s="13">
        <v>2.2499999999999999E-2</v>
      </c>
      <c r="O86" s="24">
        <v>11702994.49</v>
      </c>
      <c r="P86" s="26">
        <v>113.66</v>
      </c>
      <c r="Q86" s="24">
        <v>0</v>
      </c>
      <c r="R86" s="24">
        <v>13301.623540000001</v>
      </c>
      <c r="S86" s="13">
        <v>9.6951942490000002E-3</v>
      </c>
      <c r="T86" s="13">
        <f t="shared" si="1"/>
        <v>3.1096347892025779E-3</v>
      </c>
      <c r="U86" s="66">
        <f>+R86/'סכום נכסי הקרן'!$C$42</f>
        <v>7.190756322250707E-4</v>
      </c>
    </row>
    <row r="87" spans="2:21" ht="13.5" thickBot="1" x14ac:dyDescent="0.25">
      <c r="B87" s="62" t="s">
        <v>424</v>
      </c>
      <c r="C87" s="14" t="s">
        <v>425</v>
      </c>
      <c r="D87" s="14" t="s">
        <v>162</v>
      </c>
      <c r="E87" s="14" t="s">
        <v>253</v>
      </c>
      <c r="F87" s="22">
        <v>323</v>
      </c>
      <c r="G87" s="14" t="s">
        <v>254</v>
      </c>
      <c r="H87" s="14" t="s">
        <v>361</v>
      </c>
      <c r="I87" s="14" t="s">
        <v>96</v>
      </c>
      <c r="J87" s="58" t="s">
        <v>2744</v>
      </c>
      <c r="K87" s="24">
        <v>4.32</v>
      </c>
      <c r="L87" s="14" t="s">
        <v>49</v>
      </c>
      <c r="M87" s="13">
        <v>2.2499999999999999E-2</v>
      </c>
      <c r="N87" s="13">
        <v>2.6100000000000002E-2</v>
      </c>
      <c r="O87" s="24">
        <v>3374663.25</v>
      </c>
      <c r="P87" s="26">
        <v>111.23</v>
      </c>
      <c r="Q87" s="24">
        <v>66.654060000000001</v>
      </c>
      <c r="R87" s="24">
        <v>3820.2919900000002</v>
      </c>
      <c r="S87" s="13">
        <v>2.6693399780000002E-3</v>
      </c>
      <c r="T87" s="13">
        <f t="shared" si="1"/>
        <v>8.9310247288925651E-4</v>
      </c>
      <c r="U87" s="66">
        <f>+R87/'סכום נכסי הקרן'!$C$42</f>
        <v>2.06522073770374E-4</v>
      </c>
    </row>
    <row r="88" spans="2:21" ht="13.5" thickBot="1" x14ac:dyDescent="0.25">
      <c r="B88" s="62" t="s">
        <v>426</v>
      </c>
      <c r="C88" s="14" t="s">
        <v>427</v>
      </c>
      <c r="D88" s="14" t="s">
        <v>162</v>
      </c>
      <c r="E88" s="14" t="s">
        <v>253</v>
      </c>
      <c r="F88" s="22">
        <v>323</v>
      </c>
      <c r="G88" s="14" t="s">
        <v>254</v>
      </c>
      <c r="H88" s="14" t="s">
        <v>361</v>
      </c>
      <c r="I88" s="14" t="s">
        <v>96</v>
      </c>
      <c r="J88" s="58" t="s">
        <v>2744</v>
      </c>
      <c r="K88" s="24">
        <v>4.24</v>
      </c>
      <c r="L88" s="14" t="s">
        <v>49</v>
      </c>
      <c r="M88" s="13">
        <v>6.4999999999999997E-3</v>
      </c>
      <c r="N88" s="13">
        <v>2.3300000000000001E-2</v>
      </c>
      <c r="O88" s="24">
        <v>224984.86</v>
      </c>
      <c r="P88" s="26">
        <v>103.63</v>
      </c>
      <c r="Q88" s="24">
        <v>0.99590999999999996</v>
      </c>
      <c r="R88" s="24">
        <v>234.14771999999999</v>
      </c>
      <c r="S88" s="13">
        <v>4.5160028600000002E-4</v>
      </c>
      <c r="T88" s="13">
        <f t="shared" si="1"/>
        <v>5.4738723715561129E-5</v>
      </c>
      <c r="U88" s="66">
        <f>+R88/'סכום נכסי הקרן'!$C$42</f>
        <v>1.2657847313656483E-5</v>
      </c>
    </row>
    <row r="89" spans="2:21" ht="13.5" thickBot="1" x14ac:dyDescent="0.25">
      <c r="B89" s="62" t="s">
        <v>428</v>
      </c>
      <c r="C89" s="14" t="s">
        <v>429</v>
      </c>
      <c r="D89" s="14" t="s">
        <v>162</v>
      </c>
      <c r="E89" s="14" t="s">
        <v>253</v>
      </c>
      <c r="F89" s="22">
        <v>323</v>
      </c>
      <c r="G89" s="14" t="s">
        <v>254</v>
      </c>
      <c r="H89" s="14" t="s">
        <v>361</v>
      </c>
      <c r="I89" s="14" t="s">
        <v>96</v>
      </c>
      <c r="J89" s="58" t="s">
        <v>2744</v>
      </c>
      <c r="K89" s="24">
        <v>5.91</v>
      </c>
      <c r="L89" s="14" t="s">
        <v>49</v>
      </c>
      <c r="M89" s="13">
        <v>2.5000000000000001E-3</v>
      </c>
      <c r="N89" s="13">
        <v>2.69E-2</v>
      </c>
      <c r="O89" s="24">
        <v>34114206.18</v>
      </c>
      <c r="P89" s="26">
        <v>94.78</v>
      </c>
      <c r="Q89" s="24">
        <v>154.54866000000001</v>
      </c>
      <c r="R89" s="24">
        <v>32487.993279999999</v>
      </c>
      <c r="S89" s="13">
        <v>2.6874111575000002E-2</v>
      </c>
      <c r="T89" s="13">
        <f t="shared" si="1"/>
        <v>7.5949972445895544E-3</v>
      </c>
      <c r="U89" s="66">
        <f>+R89/'סכום נכסי הקרן'!$C$42</f>
        <v>1.7562761596198238E-3</v>
      </c>
    </row>
    <row r="90" spans="2:21" ht="13.5" thickBot="1" x14ac:dyDescent="0.25">
      <c r="B90" s="62" t="s">
        <v>430</v>
      </c>
      <c r="C90" s="14" t="s">
        <v>431</v>
      </c>
      <c r="D90" s="14" t="s">
        <v>162</v>
      </c>
      <c r="E90" s="14" t="s">
        <v>253</v>
      </c>
      <c r="F90" s="22">
        <v>323</v>
      </c>
      <c r="G90" s="14" t="s">
        <v>254</v>
      </c>
      <c r="H90" s="14" t="s">
        <v>361</v>
      </c>
      <c r="I90" s="14" t="s">
        <v>96</v>
      </c>
      <c r="J90" s="58" t="s">
        <v>2744</v>
      </c>
      <c r="K90" s="24">
        <v>6.67</v>
      </c>
      <c r="L90" s="14" t="s">
        <v>49</v>
      </c>
      <c r="M90" s="13">
        <v>3.61E-2</v>
      </c>
      <c r="N90" s="13">
        <v>3.2599999999999997E-2</v>
      </c>
      <c r="O90" s="24">
        <v>9173500</v>
      </c>
      <c r="P90" s="26">
        <v>104.73</v>
      </c>
      <c r="Q90" s="24">
        <v>166.99966000000001</v>
      </c>
      <c r="R90" s="24">
        <v>9774.4062099999992</v>
      </c>
      <c r="S90" s="13">
        <v>2.0168689702E-2</v>
      </c>
      <c r="T90" s="13">
        <f t="shared" si="1"/>
        <v>2.2850468969454621E-3</v>
      </c>
      <c r="U90" s="66">
        <f>+R90/'סכום נכסי הקרן'!$C$42</f>
        <v>5.2839695124016464E-4</v>
      </c>
    </row>
    <row r="91" spans="2:21" ht="13.5" thickBot="1" x14ac:dyDescent="0.25">
      <c r="B91" s="62" t="s">
        <v>432</v>
      </c>
      <c r="C91" s="14" t="s">
        <v>433</v>
      </c>
      <c r="D91" s="14" t="s">
        <v>162</v>
      </c>
      <c r="E91" s="14" t="s">
        <v>253</v>
      </c>
      <c r="F91" s="22">
        <v>662</v>
      </c>
      <c r="G91" s="14" t="s">
        <v>270</v>
      </c>
      <c r="H91" s="14" t="s">
        <v>361</v>
      </c>
      <c r="I91" s="14" t="s">
        <v>96</v>
      </c>
      <c r="J91" s="58" t="s">
        <v>2744</v>
      </c>
      <c r="K91" s="24">
        <v>5.43</v>
      </c>
      <c r="L91" s="14" t="s">
        <v>49</v>
      </c>
      <c r="M91" s="13">
        <v>3.7100000000000001E-2</v>
      </c>
      <c r="N91" s="13">
        <v>3.3399999999999999E-2</v>
      </c>
      <c r="O91" s="24">
        <v>24</v>
      </c>
      <c r="P91" s="27">
        <v>5095555</v>
      </c>
      <c r="Q91" s="24">
        <v>0</v>
      </c>
      <c r="R91" s="24">
        <v>1222.9331999999999</v>
      </c>
      <c r="S91" s="13">
        <v>3.1237797730000001E-3</v>
      </c>
      <c r="T91" s="13">
        <f t="shared" si="1"/>
        <v>2.8589559854517082E-4</v>
      </c>
      <c r="U91" s="66">
        <f>+R91/'סכום נכסי הקרן'!$C$42</f>
        <v>6.6110836869995247E-5</v>
      </c>
    </row>
    <row r="92" spans="2:21" ht="13.5" thickBot="1" x14ac:dyDescent="0.25">
      <c r="B92" s="62" t="s">
        <v>434</v>
      </c>
      <c r="C92" s="14" t="s">
        <v>435</v>
      </c>
      <c r="D92" s="14" t="s">
        <v>162</v>
      </c>
      <c r="E92" s="14" t="s">
        <v>253</v>
      </c>
      <c r="F92" s="22">
        <v>662</v>
      </c>
      <c r="G92" s="14" t="s">
        <v>270</v>
      </c>
      <c r="H92" s="14" t="s">
        <v>361</v>
      </c>
      <c r="I92" s="14" t="s">
        <v>96</v>
      </c>
      <c r="J92" s="58" t="s">
        <v>2744</v>
      </c>
      <c r="K92" s="24">
        <v>1.24</v>
      </c>
      <c r="L92" s="14" t="s">
        <v>49</v>
      </c>
      <c r="M92" s="13">
        <v>2.0199999999999999E-2</v>
      </c>
      <c r="N92" s="13">
        <v>2.0299999999999999E-2</v>
      </c>
      <c r="O92" s="24">
        <v>58</v>
      </c>
      <c r="P92" s="27">
        <v>5652776</v>
      </c>
      <c r="Q92" s="24">
        <v>0</v>
      </c>
      <c r="R92" s="24">
        <v>3278.6100799999999</v>
      </c>
      <c r="S92" s="13">
        <v>2.7559990490000001E-3</v>
      </c>
      <c r="T92" s="13">
        <f t="shared" si="1"/>
        <v>7.664688400133632E-4</v>
      </c>
      <c r="U92" s="66">
        <f>+R92/'סכום נכסי הקרן'!$C$42</f>
        <v>1.7723916249816595E-4</v>
      </c>
    </row>
    <row r="93" spans="2:21" ht="13.5" thickBot="1" x14ac:dyDescent="0.25">
      <c r="B93" s="62" t="s">
        <v>436</v>
      </c>
      <c r="C93" s="14" t="s">
        <v>437</v>
      </c>
      <c r="D93" s="14" t="s">
        <v>162</v>
      </c>
      <c r="E93" s="14" t="s">
        <v>253</v>
      </c>
      <c r="F93" s="22">
        <v>662</v>
      </c>
      <c r="G93" s="14" t="s">
        <v>270</v>
      </c>
      <c r="H93" s="14" t="s">
        <v>361</v>
      </c>
      <c r="I93" s="14" t="s">
        <v>96</v>
      </c>
      <c r="J93" s="58" t="s">
        <v>2744</v>
      </c>
      <c r="K93" s="24">
        <v>2.2999999999999998</v>
      </c>
      <c r="L93" s="14" t="s">
        <v>49</v>
      </c>
      <c r="M93" s="13">
        <v>2.5899999999999999E-2</v>
      </c>
      <c r="N93" s="13">
        <v>2.76E-2</v>
      </c>
      <c r="O93" s="24">
        <v>43</v>
      </c>
      <c r="P93" s="27">
        <v>5628861</v>
      </c>
      <c r="Q93" s="24">
        <v>0</v>
      </c>
      <c r="R93" s="24">
        <v>2420.41023</v>
      </c>
      <c r="S93" s="13">
        <v>2.035695687E-3</v>
      </c>
      <c r="T93" s="13">
        <f t="shared" si="1"/>
        <v>5.6584008957374335E-4</v>
      </c>
      <c r="U93" s="66">
        <f>+R93/'סכום נכסי הקרן'!$C$42</f>
        <v>1.3084553258836844E-4</v>
      </c>
    </row>
    <row r="94" spans="2:21" ht="13.5" thickBot="1" x14ac:dyDescent="0.25">
      <c r="B94" s="62" t="s">
        <v>438</v>
      </c>
      <c r="C94" s="14" t="s">
        <v>439</v>
      </c>
      <c r="D94" s="14" t="s">
        <v>162</v>
      </c>
      <c r="E94" s="14" t="s">
        <v>253</v>
      </c>
      <c r="F94" s="22">
        <v>662</v>
      </c>
      <c r="G94" s="14" t="s">
        <v>270</v>
      </c>
      <c r="H94" s="14" t="s">
        <v>361</v>
      </c>
      <c r="I94" s="14" t="s">
        <v>96</v>
      </c>
      <c r="J94" s="58" t="s">
        <v>2744</v>
      </c>
      <c r="K94" s="24">
        <v>4.1100000000000003</v>
      </c>
      <c r="L94" s="14" t="s">
        <v>49</v>
      </c>
      <c r="M94" s="13">
        <v>8.3999999999999995E-3</v>
      </c>
      <c r="N94" s="13">
        <v>2.9100000000000001E-2</v>
      </c>
      <c r="O94" s="24">
        <v>66</v>
      </c>
      <c r="P94" s="27">
        <v>5012995</v>
      </c>
      <c r="Q94" s="24">
        <v>0</v>
      </c>
      <c r="R94" s="24">
        <v>3308.5767000000001</v>
      </c>
      <c r="S94" s="13">
        <v>8.2987551859999998E-3</v>
      </c>
      <c r="T94" s="13">
        <f t="shared" si="1"/>
        <v>7.7347439416895877E-4</v>
      </c>
      <c r="U94" s="66">
        <f>+R94/'סכום נכסי הקרן'!$C$42</f>
        <v>1.7885913513965214E-4</v>
      </c>
    </row>
    <row r="95" spans="2:21" ht="13.5" thickBot="1" x14ac:dyDescent="0.25">
      <c r="B95" s="62" t="s">
        <v>440</v>
      </c>
      <c r="C95" s="14" t="s">
        <v>441</v>
      </c>
      <c r="D95" s="14" t="s">
        <v>162</v>
      </c>
      <c r="E95" s="14" t="s">
        <v>253</v>
      </c>
      <c r="F95" s="22">
        <v>662</v>
      </c>
      <c r="G95" s="14" t="s">
        <v>270</v>
      </c>
      <c r="H95" s="14" t="s">
        <v>361</v>
      </c>
      <c r="I95" s="14" t="s">
        <v>96</v>
      </c>
      <c r="J95" s="58" t="s">
        <v>2744</v>
      </c>
      <c r="K95" s="24">
        <v>4.62</v>
      </c>
      <c r="L95" s="14" t="s">
        <v>49</v>
      </c>
      <c r="M95" s="13">
        <v>3.09E-2</v>
      </c>
      <c r="N95" s="13">
        <v>3.1600000000000003E-2</v>
      </c>
      <c r="O95" s="24">
        <v>28</v>
      </c>
      <c r="P95" s="27">
        <v>5168240</v>
      </c>
      <c r="Q95" s="24">
        <v>0</v>
      </c>
      <c r="R95" s="24">
        <v>1447.1071999999999</v>
      </c>
      <c r="S95" s="13">
        <v>1.4736842100000001E-3</v>
      </c>
      <c r="T95" s="13">
        <f t="shared" si="1"/>
        <v>3.3830268006709293E-4</v>
      </c>
      <c r="U95" s="66">
        <f>+R95/'סכום נכסי הקרן'!$C$42</f>
        <v>7.8229512480808928E-5</v>
      </c>
    </row>
    <row r="96" spans="2:21" ht="13.5" thickBot="1" x14ac:dyDescent="0.25">
      <c r="B96" s="62" t="s">
        <v>442</v>
      </c>
      <c r="C96" s="14" t="s">
        <v>443</v>
      </c>
      <c r="D96" s="14" t="s">
        <v>162</v>
      </c>
      <c r="E96" s="14" t="s">
        <v>253</v>
      </c>
      <c r="F96" s="22">
        <v>1349</v>
      </c>
      <c r="G96" s="14" t="s">
        <v>254</v>
      </c>
      <c r="H96" s="14" t="s">
        <v>361</v>
      </c>
      <c r="I96" s="14" t="s">
        <v>96</v>
      </c>
      <c r="J96" s="58" t="s">
        <v>2744</v>
      </c>
      <c r="K96" s="24">
        <v>1.9</v>
      </c>
      <c r="L96" s="14" t="s">
        <v>49</v>
      </c>
      <c r="M96" s="13">
        <v>1.6E-2</v>
      </c>
      <c r="N96" s="13">
        <v>2.0899999999999998E-2</v>
      </c>
      <c r="O96" s="24">
        <v>5703070.8399999999</v>
      </c>
      <c r="P96" s="26">
        <v>112.12</v>
      </c>
      <c r="Q96" s="24">
        <v>0</v>
      </c>
      <c r="R96" s="24">
        <v>6394.2830299999996</v>
      </c>
      <c r="S96" s="13">
        <v>1.4710029368E-2</v>
      </c>
      <c r="T96" s="13">
        <f t="shared" si="1"/>
        <v>1.4948464675986213E-3</v>
      </c>
      <c r="U96" s="66">
        <f>+R96/'סכום נכסי הקרן'!$C$42</f>
        <v>3.456700679128745E-4</v>
      </c>
    </row>
    <row r="97" spans="2:21" ht="13.5" thickBot="1" x14ac:dyDescent="0.25">
      <c r="B97" s="62" t="s">
        <v>444</v>
      </c>
      <c r="C97" s="14" t="s">
        <v>445</v>
      </c>
      <c r="D97" s="14" t="s">
        <v>162</v>
      </c>
      <c r="E97" s="14" t="s">
        <v>253</v>
      </c>
      <c r="F97" s="22">
        <v>1349</v>
      </c>
      <c r="G97" s="14" t="s">
        <v>254</v>
      </c>
      <c r="H97" s="14" t="s">
        <v>361</v>
      </c>
      <c r="I97" s="14" t="s">
        <v>96</v>
      </c>
      <c r="J97" s="58" t="s">
        <v>2744</v>
      </c>
      <c r="K97" s="24">
        <v>2.97</v>
      </c>
      <c r="L97" s="14" t="s">
        <v>49</v>
      </c>
      <c r="M97" s="13">
        <v>1.4200000000000001E-2</v>
      </c>
      <c r="N97" s="13">
        <v>2.4899999999999999E-2</v>
      </c>
      <c r="O97" s="24">
        <v>4425463.92</v>
      </c>
      <c r="P97" s="26">
        <v>108.25</v>
      </c>
      <c r="Q97" s="24">
        <v>0</v>
      </c>
      <c r="R97" s="24">
        <v>4790.5646900000002</v>
      </c>
      <c r="S97" s="13">
        <v>3.7483170799999998E-3</v>
      </c>
      <c r="T97" s="13">
        <f t="shared" si="1"/>
        <v>1.1199314561227962E-3</v>
      </c>
      <c r="U97" s="66">
        <f>+R97/'סכום נכסי הקרן'!$C$42</f>
        <v>2.5897427654736121E-4</v>
      </c>
    </row>
    <row r="98" spans="2:21" ht="13.5" thickBot="1" x14ac:dyDescent="0.25">
      <c r="B98" s="62" t="s">
        <v>444</v>
      </c>
      <c r="C98" s="14" t="s">
        <v>446</v>
      </c>
      <c r="D98" s="14" t="s">
        <v>162</v>
      </c>
      <c r="E98" s="14" t="s">
        <v>253</v>
      </c>
      <c r="F98" s="22">
        <v>1349</v>
      </c>
      <c r="G98" s="14" t="s">
        <v>254</v>
      </c>
      <c r="H98" s="14" t="s">
        <v>361</v>
      </c>
      <c r="I98" s="14" t="s">
        <v>96</v>
      </c>
      <c r="J98" s="58" t="s">
        <v>2744</v>
      </c>
      <c r="K98" s="24">
        <v>2.9660000000000002</v>
      </c>
      <c r="L98" s="14" t="s">
        <v>49</v>
      </c>
      <c r="M98" s="13">
        <v>1.4200000000000001E-2</v>
      </c>
      <c r="N98" s="13">
        <v>2.4899999999999999E-2</v>
      </c>
      <c r="O98" s="24">
        <v>12751609</v>
      </c>
      <c r="P98" s="26">
        <v>107.2677</v>
      </c>
      <c r="Q98" s="24">
        <v>0</v>
      </c>
      <c r="R98" s="24">
        <v>13678.357679999999</v>
      </c>
      <c r="S98" s="13">
        <v>1.0800466274E-2</v>
      </c>
      <c r="T98" s="13">
        <f t="shared" si="1"/>
        <v>3.1977071650671793E-3</v>
      </c>
      <c r="U98" s="66">
        <f>+R98/'סכום נכסי הקרן'!$C$42</f>
        <v>7.3944159274760607E-4</v>
      </c>
    </row>
    <row r="99" spans="2:21" ht="13.5" thickBot="1" x14ac:dyDescent="0.25">
      <c r="B99" s="62" t="s">
        <v>447</v>
      </c>
      <c r="C99" s="14" t="s">
        <v>448</v>
      </c>
      <c r="D99" s="14" t="s">
        <v>162</v>
      </c>
      <c r="E99" s="14" t="s">
        <v>253</v>
      </c>
      <c r="F99" s="22">
        <v>1357</v>
      </c>
      <c r="G99" s="14" t="s">
        <v>254</v>
      </c>
      <c r="H99" s="14" t="s">
        <v>361</v>
      </c>
      <c r="I99" s="14" t="s">
        <v>96</v>
      </c>
      <c r="J99" s="58" t="s">
        <v>2744</v>
      </c>
      <c r="K99" s="24">
        <v>2.67</v>
      </c>
      <c r="L99" s="14" t="s">
        <v>49</v>
      </c>
      <c r="M99" s="13">
        <v>0.04</v>
      </c>
      <c r="N99" s="13">
        <v>2.3900000000000001E-2</v>
      </c>
      <c r="O99" s="24">
        <v>8827837.8399999999</v>
      </c>
      <c r="P99" s="26">
        <v>118.24</v>
      </c>
      <c r="Q99" s="24">
        <v>0</v>
      </c>
      <c r="R99" s="24">
        <v>10438.035459999999</v>
      </c>
      <c r="S99" s="13">
        <v>8.661759158E-3</v>
      </c>
      <c r="T99" s="13">
        <f t="shared" si="1"/>
        <v>2.4401892069594784E-3</v>
      </c>
      <c r="U99" s="66">
        <f>+R99/'סכום נכסי הקרן'!$C$42</f>
        <v>5.642722427842223E-4</v>
      </c>
    </row>
    <row r="100" spans="2:21" ht="13.5" thickBot="1" x14ac:dyDescent="0.25">
      <c r="B100" s="62" t="s">
        <v>449</v>
      </c>
      <c r="C100" s="14" t="s">
        <v>450</v>
      </c>
      <c r="D100" s="14" t="s">
        <v>162</v>
      </c>
      <c r="E100" s="14" t="s">
        <v>253</v>
      </c>
      <c r="F100" s="22">
        <v>1357</v>
      </c>
      <c r="G100" s="14" t="s">
        <v>254</v>
      </c>
      <c r="H100" s="14" t="s">
        <v>361</v>
      </c>
      <c r="I100" s="14" t="s">
        <v>96</v>
      </c>
      <c r="J100" s="58" t="s">
        <v>2744</v>
      </c>
      <c r="K100" s="24">
        <v>0.71</v>
      </c>
      <c r="L100" s="14" t="s">
        <v>49</v>
      </c>
      <c r="M100" s="13">
        <v>0.04</v>
      </c>
      <c r="N100" s="13">
        <v>2.5899999999999999E-2</v>
      </c>
      <c r="O100" s="24">
        <v>351582.63</v>
      </c>
      <c r="P100" s="26">
        <v>113.55</v>
      </c>
      <c r="Q100" s="24">
        <v>0</v>
      </c>
      <c r="R100" s="24">
        <v>399.22208000000001</v>
      </c>
      <c r="S100" s="13">
        <v>4.3186178940000002E-3</v>
      </c>
      <c r="T100" s="13">
        <f t="shared" si="1"/>
        <v>9.332957475849709E-5</v>
      </c>
      <c r="U100" s="66">
        <f>+R100/'סכום נכסי הקרן'!$C$42</f>
        <v>2.1581641422262637E-5</v>
      </c>
    </row>
    <row r="101" spans="2:21" ht="13.5" thickBot="1" x14ac:dyDescent="0.25">
      <c r="B101" s="62" t="s">
        <v>451</v>
      </c>
      <c r="C101" s="14" t="s">
        <v>452</v>
      </c>
      <c r="D101" s="14" t="s">
        <v>162</v>
      </c>
      <c r="E101" s="14" t="s">
        <v>253</v>
      </c>
      <c r="F101" s="22">
        <v>1357</v>
      </c>
      <c r="G101" s="14" t="s">
        <v>254</v>
      </c>
      <c r="H101" s="14" t="s">
        <v>361</v>
      </c>
      <c r="I101" s="14" t="s">
        <v>96</v>
      </c>
      <c r="J101" s="58" t="s">
        <v>2744</v>
      </c>
      <c r="K101" s="24">
        <v>4.03</v>
      </c>
      <c r="L101" s="14" t="s">
        <v>49</v>
      </c>
      <c r="M101" s="13">
        <v>3.5000000000000003E-2</v>
      </c>
      <c r="N101" s="13">
        <v>2.6100000000000002E-2</v>
      </c>
      <c r="O101" s="24">
        <v>8581999.1600000001</v>
      </c>
      <c r="P101" s="26">
        <v>118.48</v>
      </c>
      <c r="Q101" s="24">
        <v>0</v>
      </c>
      <c r="R101" s="24">
        <v>10167.952600000001</v>
      </c>
      <c r="S101" s="13">
        <v>9.7344390649999994E-3</v>
      </c>
      <c r="T101" s="13">
        <f t="shared" si="1"/>
        <v>2.3770496169013369E-3</v>
      </c>
      <c r="U101" s="66">
        <f>+R101/'סכום נכסי הקרן'!$C$42</f>
        <v>5.4967176918612089E-4</v>
      </c>
    </row>
    <row r="102" spans="2:21" ht="13.5" thickBot="1" x14ac:dyDescent="0.25">
      <c r="B102" s="62" t="s">
        <v>453</v>
      </c>
      <c r="C102" s="14" t="s">
        <v>454</v>
      </c>
      <c r="D102" s="14" t="s">
        <v>162</v>
      </c>
      <c r="E102" s="14" t="s">
        <v>253</v>
      </c>
      <c r="F102" s="22">
        <v>1357</v>
      </c>
      <c r="G102" s="14" t="s">
        <v>254</v>
      </c>
      <c r="H102" s="14" t="s">
        <v>361</v>
      </c>
      <c r="I102" s="14" t="s">
        <v>96</v>
      </c>
      <c r="J102" s="58" t="s">
        <v>2744</v>
      </c>
      <c r="K102" s="24">
        <v>6.59</v>
      </c>
      <c r="L102" s="14" t="s">
        <v>49</v>
      </c>
      <c r="M102" s="13">
        <v>2.5000000000000001E-2</v>
      </c>
      <c r="N102" s="13">
        <v>2.9000000000000001E-2</v>
      </c>
      <c r="O102" s="24">
        <v>3153956.52</v>
      </c>
      <c r="P102" s="26">
        <v>109.47</v>
      </c>
      <c r="Q102" s="24">
        <v>0</v>
      </c>
      <c r="R102" s="24">
        <v>3452.6361999999999</v>
      </c>
      <c r="S102" s="13">
        <v>4.23298997E-3</v>
      </c>
      <c r="T102" s="13">
        <f t="shared" si="1"/>
        <v>8.0715242088261576E-4</v>
      </c>
      <c r="U102" s="66">
        <f>+R102/'סכום נכסי הקרן'!$C$42</f>
        <v>1.8664688193078765E-4</v>
      </c>
    </row>
    <row r="103" spans="2:21" ht="13.5" thickBot="1" x14ac:dyDescent="0.25">
      <c r="B103" s="62" t="s">
        <v>455</v>
      </c>
      <c r="C103" s="14" t="s">
        <v>456</v>
      </c>
      <c r="D103" s="14" t="s">
        <v>162</v>
      </c>
      <c r="E103" s="14" t="s">
        <v>253</v>
      </c>
      <c r="F103" s="22">
        <v>777</v>
      </c>
      <c r="G103" s="14" t="s">
        <v>457</v>
      </c>
      <c r="H103" s="14" t="s">
        <v>361</v>
      </c>
      <c r="I103" s="14" t="s">
        <v>96</v>
      </c>
      <c r="J103" s="58" t="s">
        <v>2744</v>
      </c>
      <c r="K103" s="24">
        <v>2.65</v>
      </c>
      <c r="L103" s="14" t="s">
        <v>49</v>
      </c>
      <c r="M103" s="13">
        <v>4.2999999999999997E-2</v>
      </c>
      <c r="N103" s="13">
        <v>2.0500000000000001E-2</v>
      </c>
      <c r="O103" s="24">
        <v>15253.13</v>
      </c>
      <c r="P103" s="26">
        <v>119.12</v>
      </c>
      <c r="Q103" s="24">
        <v>0</v>
      </c>
      <c r="R103" s="24">
        <v>18.169530000000002</v>
      </c>
      <c r="S103" s="13">
        <v>2.9913491324393699E-5</v>
      </c>
      <c r="T103" s="13">
        <f t="shared" si="1"/>
        <v>4.2476470952251829E-6</v>
      </c>
      <c r="U103" s="66">
        <f>+R103/'סכום נכסי הקרן'!$C$42</f>
        <v>9.8223094592123686E-7</v>
      </c>
    </row>
    <row r="104" spans="2:21" ht="13.5" thickBot="1" x14ac:dyDescent="0.25">
      <c r="B104" s="62" t="s">
        <v>458</v>
      </c>
      <c r="C104" s="14" t="s">
        <v>459</v>
      </c>
      <c r="D104" s="14" t="s">
        <v>162</v>
      </c>
      <c r="E104" s="14" t="s">
        <v>253</v>
      </c>
      <c r="F104" s="22">
        <v>141</v>
      </c>
      <c r="G104" s="14" t="s">
        <v>319</v>
      </c>
      <c r="H104" s="14" t="s">
        <v>361</v>
      </c>
      <c r="I104" s="14" t="s">
        <v>96</v>
      </c>
      <c r="J104" s="58" t="s">
        <v>2744</v>
      </c>
      <c r="K104" s="24">
        <v>1.32</v>
      </c>
      <c r="L104" s="14" t="s">
        <v>49</v>
      </c>
      <c r="M104" s="13">
        <v>1.7999999999999999E-2</v>
      </c>
      <c r="N104" s="13">
        <v>2.0899999999999998E-2</v>
      </c>
      <c r="O104" s="24">
        <v>1468972.01</v>
      </c>
      <c r="P104" s="26">
        <v>111.63</v>
      </c>
      <c r="Q104" s="24">
        <v>0</v>
      </c>
      <c r="R104" s="24">
        <v>1639.8134500000001</v>
      </c>
      <c r="S104" s="13">
        <v>1.8086023300000001E-3</v>
      </c>
      <c r="T104" s="13">
        <f t="shared" si="1"/>
        <v>3.8335327537936787E-4</v>
      </c>
      <c r="U104" s="66">
        <f>+R104/'סכום נכסי הקרן'!$C$42</f>
        <v>8.8647065506255063E-5</v>
      </c>
    </row>
    <row r="105" spans="2:21" ht="13.5" thickBot="1" x14ac:dyDescent="0.25">
      <c r="B105" s="62" t="s">
        <v>460</v>
      </c>
      <c r="C105" s="14" t="s">
        <v>461</v>
      </c>
      <c r="D105" s="14" t="s">
        <v>162</v>
      </c>
      <c r="E105" s="14" t="s">
        <v>253</v>
      </c>
      <c r="F105" s="22">
        <v>141</v>
      </c>
      <c r="G105" s="14" t="s">
        <v>319</v>
      </c>
      <c r="H105" s="14" t="s">
        <v>361</v>
      </c>
      <c r="I105" s="14" t="s">
        <v>96</v>
      </c>
      <c r="J105" s="58" t="s">
        <v>2744</v>
      </c>
      <c r="K105" s="24">
        <v>3.84</v>
      </c>
      <c r="L105" s="14" t="s">
        <v>49</v>
      </c>
      <c r="M105" s="13">
        <v>2.1999999999999999E-2</v>
      </c>
      <c r="N105" s="13">
        <v>2.7900000000000001E-2</v>
      </c>
      <c r="O105" s="24">
        <v>1956259.87</v>
      </c>
      <c r="P105" s="26">
        <v>100.93</v>
      </c>
      <c r="Q105" s="24">
        <v>0</v>
      </c>
      <c r="R105" s="24">
        <v>1974.45309</v>
      </c>
      <c r="S105" s="13">
        <v>3.8502490529999998E-3</v>
      </c>
      <c r="T105" s="13">
        <f t="shared" si="1"/>
        <v>4.6158485840838405E-4</v>
      </c>
      <c r="U105" s="66">
        <f>+R105/'סכום נכסי הקרן'!$C$42</f>
        <v>1.0673742943641407E-4</v>
      </c>
    </row>
    <row r="106" spans="2:21" ht="13.5" thickBot="1" x14ac:dyDescent="0.25">
      <c r="B106" s="62" t="s">
        <v>462</v>
      </c>
      <c r="C106" s="14" t="s">
        <v>463</v>
      </c>
      <c r="D106" s="14" t="s">
        <v>162</v>
      </c>
      <c r="E106" s="14" t="s">
        <v>253</v>
      </c>
      <c r="F106" s="22">
        <v>1063</v>
      </c>
      <c r="G106" s="14" t="s">
        <v>464</v>
      </c>
      <c r="H106" s="14" t="s">
        <v>465</v>
      </c>
      <c r="I106" s="14" t="s">
        <v>96</v>
      </c>
      <c r="J106" s="58" t="s">
        <v>2744</v>
      </c>
      <c r="K106" s="24">
        <v>5.92</v>
      </c>
      <c r="L106" s="14" t="s">
        <v>49</v>
      </c>
      <c r="M106" s="13">
        <v>5.1499999999999997E-2</v>
      </c>
      <c r="N106" s="13">
        <v>2.9499999999999998E-2</v>
      </c>
      <c r="O106" s="24">
        <v>15454356.640000001</v>
      </c>
      <c r="P106" s="27">
        <v>153</v>
      </c>
      <c r="Q106" s="24">
        <v>0</v>
      </c>
      <c r="R106" s="24">
        <v>23645.165659999999</v>
      </c>
      <c r="S106" s="13">
        <v>5.3217723620000001E-3</v>
      </c>
      <c r="T106" s="13">
        <f t="shared" si="1"/>
        <v>5.5277334764199867E-3</v>
      </c>
      <c r="U106" s="66">
        <f>+R106/'סכום נכסי הקרן'!$C$42</f>
        <v>1.2782396370564423E-3</v>
      </c>
    </row>
    <row r="107" spans="2:21" ht="13.5" thickBot="1" x14ac:dyDescent="0.25">
      <c r="B107" s="62" t="s">
        <v>466</v>
      </c>
      <c r="C107" s="14" t="s">
        <v>467</v>
      </c>
      <c r="D107" s="14" t="s">
        <v>162</v>
      </c>
      <c r="E107" s="14" t="s">
        <v>253</v>
      </c>
      <c r="F107" s="22">
        <v>390</v>
      </c>
      <c r="G107" s="14" t="s">
        <v>254</v>
      </c>
      <c r="H107" s="14" t="s">
        <v>465</v>
      </c>
      <c r="I107" s="14" t="s">
        <v>96</v>
      </c>
      <c r="J107" s="58" t="s">
        <v>2744</v>
      </c>
      <c r="K107" s="24">
        <v>7.48</v>
      </c>
      <c r="L107" s="14" t="s">
        <v>49</v>
      </c>
      <c r="M107" s="13">
        <v>2.5600000000000001E-2</v>
      </c>
      <c r="N107" s="13">
        <v>3.9699999999999999E-2</v>
      </c>
      <c r="O107" s="24">
        <v>4068000</v>
      </c>
      <c r="P107" s="26">
        <v>95.72</v>
      </c>
      <c r="Q107" s="24">
        <v>0</v>
      </c>
      <c r="R107" s="24">
        <v>3893.8896</v>
      </c>
      <c r="S107" s="13">
        <v>3.872515421E-3</v>
      </c>
      <c r="T107" s="13">
        <f t="shared" si="1"/>
        <v>9.1030801834541392E-4</v>
      </c>
      <c r="U107" s="66">
        <f>+R107/'סכום נכסי הקרן'!$C$42</f>
        <v>2.105007044827723E-4</v>
      </c>
    </row>
    <row r="108" spans="2:21" ht="13.5" thickBot="1" x14ac:dyDescent="0.25">
      <c r="B108" s="62" t="s">
        <v>468</v>
      </c>
      <c r="C108" s="14" t="s">
        <v>469</v>
      </c>
      <c r="D108" s="14" t="s">
        <v>162</v>
      </c>
      <c r="E108" s="14" t="s">
        <v>253</v>
      </c>
      <c r="F108" s="22">
        <v>230</v>
      </c>
      <c r="G108" s="14" t="s">
        <v>470</v>
      </c>
      <c r="H108" s="14" t="s">
        <v>465</v>
      </c>
      <c r="I108" s="14" t="s">
        <v>96</v>
      </c>
      <c r="J108" s="58" t="s">
        <v>2744</v>
      </c>
      <c r="K108" s="24">
        <v>1.4</v>
      </c>
      <c r="L108" s="14" t="s">
        <v>49</v>
      </c>
      <c r="M108" s="13">
        <v>2.1999999999999999E-2</v>
      </c>
      <c r="N108" s="13">
        <v>1.7100000000000001E-2</v>
      </c>
      <c r="O108" s="24">
        <v>3385000</v>
      </c>
      <c r="P108" s="26">
        <v>112.59</v>
      </c>
      <c r="Q108" s="24">
        <v>0</v>
      </c>
      <c r="R108" s="24">
        <v>3811.1714999999999</v>
      </c>
      <c r="S108" s="13">
        <v>6.3987413899999996E-3</v>
      </c>
      <c r="T108" s="13">
        <f t="shared" si="1"/>
        <v>8.9097029760153417E-4</v>
      </c>
      <c r="U108" s="66">
        <f>+R108/'סכום נכסי הקרן'!$C$42</f>
        <v>2.0602902703113722E-4</v>
      </c>
    </row>
    <row r="109" spans="2:21" ht="13.5" thickBot="1" x14ac:dyDescent="0.25">
      <c r="B109" s="62" t="s">
        <v>471</v>
      </c>
      <c r="C109" s="14" t="s">
        <v>472</v>
      </c>
      <c r="D109" s="14" t="s">
        <v>162</v>
      </c>
      <c r="E109" s="14" t="s">
        <v>253</v>
      </c>
      <c r="F109" s="22">
        <v>230</v>
      </c>
      <c r="G109" s="14" t="s">
        <v>470</v>
      </c>
      <c r="H109" s="14" t="s">
        <v>465</v>
      </c>
      <c r="I109" s="14" t="s">
        <v>96</v>
      </c>
      <c r="J109" s="58" t="s">
        <v>2744</v>
      </c>
      <c r="K109" s="24">
        <v>4.24</v>
      </c>
      <c r="L109" s="14" t="s">
        <v>49</v>
      </c>
      <c r="M109" s="13">
        <v>1.7000000000000001E-2</v>
      </c>
      <c r="N109" s="13">
        <v>2.23E-2</v>
      </c>
      <c r="O109" s="24">
        <v>2628304</v>
      </c>
      <c r="P109" s="26">
        <v>107.55</v>
      </c>
      <c r="Q109" s="24">
        <v>0</v>
      </c>
      <c r="R109" s="24">
        <v>2826.7409499999999</v>
      </c>
      <c r="S109" s="13">
        <v>2.0707699089999999E-3</v>
      </c>
      <c r="T109" s="13">
        <f t="shared" si="1"/>
        <v>6.6083151216468302E-4</v>
      </c>
      <c r="U109" s="66">
        <f>+R109/'סכום נכסי הקרן'!$C$42</f>
        <v>1.5281146167197472E-4</v>
      </c>
    </row>
    <row r="110" spans="2:21" ht="13.5" thickBot="1" x14ac:dyDescent="0.25">
      <c r="B110" s="62" t="s">
        <v>473</v>
      </c>
      <c r="C110" s="14" t="s">
        <v>474</v>
      </c>
      <c r="D110" s="14" t="s">
        <v>162</v>
      </c>
      <c r="E110" s="14" t="s">
        <v>253</v>
      </c>
      <c r="F110" s="22">
        <v>230</v>
      </c>
      <c r="G110" s="14" t="s">
        <v>470</v>
      </c>
      <c r="H110" s="14" t="s">
        <v>465</v>
      </c>
      <c r="I110" s="14" t="s">
        <v>96</v>
      </c>
      <c r="J110" s="58" t="s">
        <v>2744</v>
      </c>
      <c r="K110" s="24">
        <v>9.1</v>
      </c>
      <c r="L110" s="14" t="s">
        <v>49</v>
      </c>
      <c r="M110" s="13">
        <v>5.7999999999999996E-3</v>
      </c>
      <c r="N110" s="13">
        <v>2.81E-2</v>
      </c>
      <c r="O110" s="24">
        <v>8528000</v>
      </c>
      <c r="P110" s="26">
        <v>89.1</v>
      </c>
      <c r="Q110" s="24">
        <v>0</v>
      </c>
      <c r="R110" s="24">
        <v>7598.4480000000003</v>
      </c>
      <c r="S110" s="13">
        <v>1.7827465752000001E-2</v>
      </c>
      <c r="T110" s="13">
        <f t="shared" si="1"/>
        <v>1.7763544558070353E-3</v>
      </c>
      <c r="U110" s="66">
        <f>+R110/'סכום נכסי הקרן'!$C$42</f>
        <v>4.1076630857118094E-4</v>
      </c>
    </row>
    <row r="111" spans="2:21" ht="13.5" thickBot="1" x14ac:dyDescent="0.25">
      <c r="B111" s="62" t="s">
        <v>475</v>
      </c>
      <c r="C111" s="14" t="s">
        <v>476</v>
      </c>
      <c r="D111" s="14" t="s">
        <v>162</v>
      </c>
      <c r="E111" s="14" t="s">
        <v>253</v>
      </c>
      <c r="F111" s="22">
        <v>1327</v>
      </c>
      <c r="G111" s="14" t="s">
        <v>254</v>
      </c>
      <c r="H111" s="14" t="s">
        <v>465</v>
      </c>
      <c r="I111" s="14" t="s">
        <v>96</v>
      </c>
      <c r="J111" s="58" t="s">
        <v>2744</v>
      </c>
      <c r="K111" s="24">
        <v>0.85</v>
      </c>
      <c r="L111" s="14" t="s">
        <v>49</v>
      </c>
      <c r="M111" s="13">
        <v>2.5000000000000001E-2</v>
      </c>
      <c r="N111" s="13">
        <v>2.29E-2</v>
      </c>
      <c r="O111" s="24">
        <v>8945041.2200000007</v>
      </c>
      <c r="P111" s="26">
        <v>112.23</v>
      </c>
      <c r="Q111" s="24">
        <v>0</v>
      </c>
      <c r="R111" s="24">
        <v>10039.019759999999</v>
      </c>
      <c r="S111" s="13">
        <v>1.8995042244000001E-2</v>
      </c>
      <c r="T111" s="13">
        <f t="shared" si="1"/>
        <v>2.3469078794262819E-3</v>
      </c>
      <c r="U111" s="66">
        <f>+R111/'סכום נכסי הקרן'!$C$42</f>
        <v>5.4270175810749012E-4</v>
      </c>
    </row>
    <row r="112" spans="2:21" ht="13.5" thickBot="1" x14ac:dyDescent="0.25">
      <c r="B112" s="62" t="s">
        <v>477</v>
      </c>
      <c r="C112" s="14" t="s">
        <v>478</v>
      </c>
      <c r="D112" s="14" t="s">
        <v>162</v>
      </c>
      <c r="E112" s="14" t="s">
        <v>253</v>
      </c>
      <c r="F112" s="22">
        <v>1327</v>
      </c>
      <c r="G112" s="14" t="s">
        <v>254</v>
      </c>
      <c r="H112" s="14" t="s">
        <v>465</v>
      </c>
      <c r="I112" s="14" t="s">
        <v>96</v>
      </c>
      <c r="J112" s="58" t="s">
        <v>2744</v>
      </c>
      <c r="K112" s="24">
        <v>3.25</v>
      </c>
      <c r="L112" s="14" t="s">
        <v>49</v>
      </c>
      <c r="M112" s="13">
        <v>3.3500000000000002E-2</v>
      </c>
      <c r="N112" s="13">
        <v>2.81E-2</v>
      </c>
      <c r="O112" s="24">
        <v>5119056</v>
      </c>
      <c r="P112" s="26">
        <v>114.41</v>
      </c>
      <c r="Q112" s="24">
        <v>0</v>
      </c>
      <c r="R112" s="24">
        <v>5856.7119700000003</v>
      </c>
      <c r="S112" s="13">
        <v>7.6813150140000001E-3</v>
      </c>
      <c r="T112" s="13">
        <f t="shared" si="1"/>
        <v>1.3691738634373624E-3</v>
      </c>
      <c r="U112" s="66">
        <f>+R112/'סכום נכסי הקרן'!$C$42</f>
        <v>3.1660938605904116E-4</v>
      </c>
    </row>
    <row r="113" spans="2:21" ht="13.5" thickBot="1" x14ac:dyDescent="0.25">
      <c r="B113" s="62" t="s">
        <v>479</v>
      </c>
      <c r="C113" s="14" t="s">
        <v>480</v>
      </c>
      <c r="D113" s="14" t="s">
        <v>162</v>
      </c>
      <c r="E113" s="14" t="s">
        <v>253</v>
      </c>
      <c r="F113" s="22">
        <v>1327</v>
      </c>
      <c r="G113" s="14" t="s">
        <v>254</v>
      </c>
      <c r="H113" s="14" t="s">
        <v>481</v>
      </c>
      <c r="I113" s="14" t="s">
        <v>300</v>
      </c>
      <c r="J113" s="58" t="s">
        <v>2744</v>
      </c>
      <c r="K113" s="24">
        <v>4.93</v>
      </c>
      <c r="L113" s="14" t="s">
        <v>49</v>
      </c>
      <c r="M113" s="13">
        <v>1.3299999999999999E-2</v>
      </c>
      <c r="N113" s="13">
        <v>3.3799999999999997E-2</v>
      </c>
      <c r="O113" s="24">
        <v>1320554</v>
      </c>
      <c r="P113" s="26">
        <v>101.09</v>
      </c>
      <c r="Q113" s="24">
        <v>0</v>
      </c>
      <c r="R113" s="24">
        <v>1334.94804</v>
      </c>
      <c r="S113" s="13">
        <v>1.1120454729999999E-3</v>
      </c>
      <c r="T113" s="13">
        <f t="shared" si="1"/>
        <v>3.1208226984311377E-4</v>
      </c>
      <c r="U113" s="66">
        <f>+R113/'סכום נכסי הקרן'!$C$42</f>
        <v>7.2166273760790783E-5</v>
      </c>
    </row>
    <row r="114" spans="2:21" ht="13.5" thickBot="1" x14ac:dyDescent="0.25">
      <c r="B114" s="62" t="s">
        <v>482</v>
      </c>
      <c r="C114" s="14" t="s">
        <v>483</v>
      </c>
      <c r="D114" s="14" t="s">
        <v>162</v>
      </c>
      <c r="E114" s="14" t="s">
        <v>253</v>
      </c>
      <c r="F114" s="22">
        <v>1327</v>
      </c>
      <c r="G114" s="14" t="s">
        <v>254</v>
      </c>
      <c r="H114" s="14" t="s">
        <v>465</v>
      </c>
      <c r="I114" s="14" t="s">
        <v>96</v>
      </c>
      <c r="J114" s="58" t="s">
        <v>2744</v>
      </c>
      <c r="K114" s="24">
        <v>5.6</v>
      </c>
      <c r="L114" s="14" t="s">
        <v>49</v>
      </c>
      <c r="M114" s="13">
        <v>1.8700000000000001E-2</v>
      </c>
      <c r="N114" s="13">
        <v>3.5200000000000002E-2</v>
      </c>
      <c r="O114" s="24">
        <v>293750</v>
      </c>
      <c r="P114" s="26">
        <v>97.98</v>
      </c>
      <c r="Q114" s="24">
        <v>0</v>
      </c>
      <c r="R114" s="24">
        <v>287.81625000000003</v>
      </c>
      <c r="S114" s="13">
        <v>5.2535576999999999E-4</v>
      </c>
      <c r="T114" s="13">
        <f t="shared" si="1"/>
        <v>6.7285276959343755E-5</v>
      </c>
      <c r="U114" s="66">
        <f>+R114/'סכום נכסי הקרן'!$C$42</f>
        <v>1.5559127147978135E-5</v>
      </c>
    </row>
    <row r="115" spans="2:21" ht="13.5" thickBot="1" x14ac:dyDescent="0.25">
      <c r="B115" s="62" t="s">
        <v>484</v>
      </c>
      <c r="C115" s="14" t="s">
        <v>485</v>
      </c>
      <c r="D115" s="14" t="s">
        <v>162</v>
      </c>
      <c r="E115" s="14" t="s">
        <v>253</v>
      </c>
      <c r="F115" s="22">
        <v>1153</v>
      </c>
      <c r="G115" s="14" t="s">
        <v>270</v>
      </c>
      <c r="H115" s="14" t="s">
        <v>465</v>
      </c>
      <c r="I115" s="14" t="s">
        <v>96</v>
      </c>
      <c r="J115" s="58" t="s">
        <v>2744</v>
      </c>
      <c r="K115" s="24">
        <v>2.41</v>
      </c>
      <c r="L115" s="14" t="s">
        <v>49</v>
      </c>
      <c r="M115" s="13">
        <v>2.3199999999999998E-2</v>
      </c>
      <c r="N115" s="13">
        <v>2.5499999999999998E-2</v>
      </c>
      <c r="O115" s="24">
        <v>12</v>
      </c>
      <c r="P115" s="27">
        <v>5612952</v>
      </c>
      <c r="Q115" s="24">
        <v>0</v>
      </c>
      <c r="R115" s="24">
        <v>673.55424000000005</v>
      </c>
      <c r="S115" s="13">
        <v>2E-3</v>
      </c>
      <c r="T115" s="13">
        <f t="shared" si="1"/>
        <v>1.5746256017698895E-4</v>
      </c>
      <c r="U115" s="66">
        <f>+R115/'סכום נכסי הקרן'!$C$42</f>
        <v>3.6411828940234543E-5</v>
      </c>
    </row>
    <row r="116" spans="2:21" ht="13.5" thickBot="1" x14ac:dyDescent="0.25">
      <c r="B116" s="62" t="s">
        <v>486</v>
      </c>
      <c r="C116" s="14" t="s">
        <v>487</v>
      </c>
      <c r="D116" s="14" t="s">
        <v>162</v>
      </c>
      <c r="E116" s="14" t="s">
        <v>253</v>
      </c>
      <c r="F116" s="22">
        <v>1153</v>
      </c>
      <c r="G116" s="14" t="s">
        <v>270</v>
      </c>
      <c r="H116" s="14" t="s">
        <v>465</v>
      </c>
      <c r="I116" s="14" t="s">
        <v>96</v>
      </c>
      <c r="J116" s="58" t="s">
        <v>2744</v>
      </c>
      <c r="K116" s="24">
        <v>4.1399999999999997</v>
      </c>
      <c r="L116" s="14" t="s">
        <v>49</v>
      </c>
      <c r="M116" s="13">
        <v>1.09E-2</v>
      </c>
      <c r="N116" s="13">
        <v>3.4599999999999999E-2</v>
      </c>
      <c r="O116" s="24">
        <v>308</v>
      </c>
      <c r="P116" s="27">
        <v>4925250</v>
      </c>
      <c r="Q116" s="24">
        <v>0</v>
      </c>
      <c r="R116" s="24">
        <v>15169.77</v>
      </c>
      <c r="S116" s="13">
        <v>1.6961286414E-2</v>
      </c>
      <c r="T116" s="13">
        <f t="shared" si="1"/>
        <v>3.5463674335953722E-3</v>
      </c>
      <c r="U116" s="66">
        <f>+R116/'סכום נכסי הקרן'!$C$42</f>
        <v>8.2006620625341435E-4</v>
      </c>
    </row>
    <row r="117" spans="2:21" ht="13.5" thickBot="1" x14ac:dyDescent="0.25">
      <c r="B117" s="62" t="s">
        <v>488</v>
      </c>
      <c r="C117" s="14" t="s">
        <v>489</v>
      </c>
      <c r="D117" s="14" t="s">
        <v>162</v>
      </c>
      <c r="E117" s="14" t="s">
        <v>253</v>
      </c>
      <c r="F117" s="22">
        <v>1153</v>
      </c>
      <c r="G117" s="14" t="s">
        <v>270</v>
      </c>
      <c r="H117" s="14" t="s">
        <v>465</v>
      </c>
      <c r="I117" s="14" t="s">
        <v>96</v>
      </c>
      <c r="J117" s="58" t="s">
        <v>2744</v>
      </c>
      <c r="K117" s="24">
        <v>4.78</v>
      </c>
      <c r="L117" s="14" t="s">
        <v>49</v>
      </c>
      <c r="M117" s="13">
        <v>2.9899999999999999E-2</v>
      </c>
      <c r="N117" s="13">
        <v>3.44E-2</v>
      </c>
      <c r="O117" s="24">
        <v>215</v>
      </c>
      <c r="P117" s="27">
        <v>5209470</v>
      </c>
      <c r="Q117" s="24">
        <v>0</v>
      </c>
      <c r="R117" s="24">
        <v>11200.360500000001</v>
      </c>
      <c r="S117" s="13">
        <v>1.34375E-2</v>
      </c>
      <c r="T117" s="13">
        <f t="shared" si="1"/>
        <v>2.6184044795489964E-3</v>
      </c>
      <c r="U117" s="66">
        <f>+R117/'סכום נכסי הקרן'!$C$42</f>
        <v>6.0548295352570248E-4</v>
      </c>
    </row>
    <row r="118" spans="2:21" ht="13.5" thickBot="1" x14ac:dyDescent="0.25">
      <c r="B118" s="62" t="s">
        <v>490</v>
      </c>
      <c r="C118" s="14" t="s">
        <v>491</v>
      </c>
      <c r="D118" s="14" t="s">
        <v>162</v>
      </c>
      <c r="E118" s="14" t="s">
        <v>253</v>
      </c>
      <c r="F118" s="22">
        <v>748</v>
      </c>
      <c r="G118" s="14" t="s">
        <v>270</v>
      </c>
      <c r="H118" s="14" t="s">
        <v>465</v>
      </c>
      <c r="I118" s="14" t="s">
        <v>96</v>
      </c>
      <c r="J118" s="58" t="s">
        <v>2744</v>
      </c>
      <c r="K118" s="24">
        <v>1.81</v>
      </c>
      <c r="L118" s="14" t="s">
        <v>49</v>
      </c>
      <c r="M118" s="13">
        <v>1.46E-2</v>
      </c>
      <c r="N118" s="13">
        <v>2.4400000000000002E-2</v>
      </c>
      <c r="O118" s="24">
        <v>20</v>
      </c>
      <c r="P118" s="27">
        <v>5454999</v>
      </c>
      <c r="Q118" s="24">
        <v>0</v>
      </c>
      <c r="R118" s="24">
        <v>1090.9998000000001</v>
      </c>
      <c r="S118" s="13">
        <v>7.5094807100000002E-4</v>
      </c>
      <c r="T118" s="13">
        <f t="shared" si="1"/>
        <v>2.5505239438561458E-4</v>
      </c>
      <c r="U118" s="66">
        <f>+R118/'סכום נכסי הקרן'!$C$42</f>
        <v>5.8978617804306442E-5</v>
      </c>
    </row>
    <row r="119" spans="2:21" ht="13.5" thickBot="1" x14ac:dyDescent="0.25">
      <c r="B119" s="62" t="s">
        <v>492</v>
      </c>
      <c r="C119" s="14" t="s">
        <v>493</v>
      </c>
      <c r="D119" s="14" t="s">
        <v>162</v>
      </c>
      <c r="E119" s="14" t="s">
        <v>253</v>
      </c>
      <c r="F119" s="22">
        <v>748</v>
      </c>
      <c r="G119" s="14" t="s">
        <v>270</v>
      </c>
      <c r="H119" s="14" t="s">
        <v>465</v>
      </c>
      <c r="I119" s="14" t="s">
        <v>96</v>
      </c>
      <c r="J119" s="58" t="s">
        <v>2744</v>
      </c>
      <c r="K119" s="24">
        <v>2.4300000000000002</v>
      </c>
      <c r="L119" s="14" t="s">
        <v>49</v>
      </c>
      <c r="M119" s="13">
        <v>2.4199999999999999E-2</v>
      </c>
      <c r="N119" s="13">
        <v>2.86E-2</v>
      </c>
      <c r="O119" s="24">
        <v>39</v>
      </c>
      <c r="P119" s="27">
        <v>5585000</v>
      </c>
      <c r="Q119" s="24">
        <v>0</v>
      </c>
      <c r="R119" s="24">
        <v>2178.15</v>
      </c>
      <c r="S119" s="13">
        <v>1.2878087429999999E-3</v>
      </c>
      <c r="T119" s="13">
        <f t="shared" si="1"/>
        <v>5.0920483471310113E-4</v>
      </c>
      <c r="U119" s="66">
        <f>+R119/'סכום נכסי הקרן'!$C$42</f>
        <v>1.1774912916615574E-4</v>
      </c>
    </row>
    <row r="120" spans="2:21" ht="13.5" thickBot="1" x14ac:dyDescent="0.25">
      <c r="B120" s="62" t="s">
        <v>494</v>
      </c>
      <c r="C120" s="14" t="s">
        <v>495</v>
      </c>
      <c r="D120" s="14" t="s">
        <v>162</v>
      </c>
      <c r="E120" s="14" t="s">
        <v>253</v>
      </c>
      <c r="F120" s="22">
        <v>748</v>
      </c>
      <c r="G120" s="14" t="s">
        <v>270</v>
      </c>
      <c r="H120" s="14" t="s">
        <v>465</v>
      </c>
      <c r="I120" s="14" t="s">
        <v>96</v>
      </c>
      <c r="J120" s="58" t="s">
        <v>2744</v>
      </c>
      <c r="K120" s="24">
        <v>3.82</v>
      </c>
      <c r="L120" s="14" t="s">
        <v>49</v>
      </c>
      <c r="M120" s="13">
        <v>2E-3</v>
      </c>
      <c r="N120" s="13">
        <v>3.0599999999999999E-2</v>
      </c>
      <c r="O120" s="24">
        <v>113</v>
      </c>
      <c r="P120" s="27">
        <v>4882000</v>
      </c>
      <c r="Q120" s="24">
        <v>0</v>
      </c>
      <c r="R120" s="24">
        <v>5516.66</v>
      </c>
      <c r="S120" s="13">
        <v>9.8586634090000007E-3</v>
      </c>
      <c r="T120" s="13">
        <f t="shared" si="1"/>
        <v>1.2896769935350533E-3</v>
      </c>
      <c r="U120" s="66">
        <f>+R120/'סכום נכסי הקרן'!$C$42</f>
        <v>2.9822643569348516E-4</v>
      </c>
    </row>
    <row r="121" spans="2:21" ht="13.5" thickBot="1" x14ac:dyDescent="0.25">
      <c r="B121" s="62" t="s">
        <v>496</v>
      </c>
      <c r="C121" s="14" t="s">
        <v>497</v>
      </c>
      <c r="D121" s="14" t="s">
        <v>162</v>
      </c>
      <c r="E121" s="14" t="s">
        <v>253</v>
      </c>
      <c r="F121" s="22">
        <v>748</v>
      </c>
      <c r="G121" s="14" t="s">
        <v>270</v>
      </c>
      <c r="H121" s="14" t="s">
        <v>465</v>
      </c>
      <c r="I121" s="14" t="s">
        <v>96</v>
      </c>
      <c r="J121" s="58" t="s">
        <v>2744</v>
      </c>
      <c r="K121" s="24">
        <v>4.62</v>
      </c>
      <c r="L121" s="14" t="s">
        <v>49</v>
      </c>
      <c r="M121" s="13">
        <v>3.1699999999999999E-2</v>
      </c>
      <c r="N121" s="13">
        <v>3.32E-2</v>
      </c>
      <c r="O121" s="24">
        <v>551</v>
      </c>
      <c r="P121" s="27">
        <v>5151111</v>
      </c>
      <c r="Q121" s="24">
        <v>0</v>
      </c>
      <c r="R121" s="24">
        <v>28382.621609999998</v>
      </c>
      <c r="S121" s="13">
        <v>3.2622853759000002E-2</v>
      </c>
      <c r="T121" s="13">
        <f t="shared" si="1"/>
        <v>6.6352492462156141E-3</v>
      </c>
      <c r="U121" s="66">
        <f>+R121/'סכום נכסי הקרן'!$C$42</f>
        <v>1.5343428955903004E-3</v>
      </c>
    </row>
    <row r="122" spans="2:21" ht="13.5" thickBot="1" x14ac:dyDescent="0.25">
      <c r="B122" s="62" t="s">
        <v>498</v>
      </c>
      <c r="C122" s="14" t="s">
        <v>499</v>
      </c>
      <c r="D122" s="14" t="s">
        <v>162</v>
      </c>
      <c r="E122" s="14" t="s">
        <v>253</v>
      </c>
      <c r="F122" s="22">
        <v>2072</v>
      </c>
      <c r="G122" s="14" t="s">
        <v>500</v>
      </c>
      <c r="H122" s="14" t="s">
        <v>465</v>
      </c>
      <c r="I122" s="14" t="s">
        <v>96</v>
      </c>
      <c r="J122" s="58" t="s">
        <v>2744</v>
      </c>
      <c r="K122" s="24">
        <v>1.82</v>
      </c>
      <c r="L122" s="14" t="s">
        <v>49</v>
      </c>
      <c r="M122" s="13">
        <v>1.0500000000000001E-2</v>
      </c>
      <c r="N122" s="13">
        <v>2.7300000000000001E-2</v>
      </c>
      <c r="O122" s="24">
        <v>44117.64</v>
      </c>
      <c r="P122" s="26">
        <v>107.42</v>
      </c>
      <c r="Q122" s="24">
        <v>0</v>
      </c>
      <c r="R122" s="24">
        <v>47.391170000000002</v>
      </c>
      <c r="S122" s="13">
        <v>1.6179342399999999E-4</v>
      </c>
      <c r="T122" s="13">
        <f t="shared" si="1"/>
        <v>1.1079040877217123E-5</v>
      </c>
      <c r="U122" s="66">
        <f>+R122/'סכום נכסי הקרן'!$C$42</f>
        <v>2.5619305363107431E-6</v>
      </c>
    </row>
    <row r="123" spans="2:21" ht="13.5" thickBot="1" x14ac:dyDescent="0.25">
      <c r="B123" s="62" t="s">
        <v>501</v>
      </c>
      <c r="C123" s="14" t="s">
        <v>502</v>
      </c>
      <c r="D123" s="14" t="s">
        <v>162</v>
      </c>
      <c r="E123" s="14" t="s">
        <v>253</v>
      </c>
      <c r="F123" s="22">
        <v>2072</v>
      </c>
      <c r="G123" s="14" t="s">
        <v>500</v>
      </c>
      <c r="H123" s="14" t="s">
        <v>465</v>
      </c>
      <c r="I123" s="14" t="s">
        <v>96</v>
      </c>
      <c r="J123" s="58" t="s">
        <v>2744</v>
      </c>
      <c r="K123" s="24">
        <v>3.4</v>
      </c>
      <c r="L123" s="14" t="s">
        <v>49</v>
      </c>
      <c r="M123" s="13">
        <v>2.1999999999999999E-2</v>
      </c>
      <c r="N123" s="13">
        <v>2.8199999999999999E-2</v>
      </c>
      <c r="O123" s="24">
        <v>1607741.94</v>
      </c>
      <c r="P123" s="26">
        <v>101.61</v>
      </c>
      <c r="Q123" s="24">
        <v>0</v>
      </c>
      <c r="R123" s="24">
        <v>1633.6265900000001</v>
      </c>
      <c r="S123" s="13">
        <v>4.2674426270000003E-3</v>
      </c>
      <c r="T123" s="13">
        <f t="shared" si="1"/>
        <v>3.8190691997515183E-4</v>
      </c>
      <c r="U123" s="66">
        <f>+R123/'סכום נכסי הקרן'!$C$42</f>
        <v>8.8312608569279691E-5</v>
      </c>
    </row>
    <row r="124" spans="2:21" ht="13.5" thickBot="1" x14ac:dyDescent="0.25">
      <c r="B124" s="62" t="s">
        <v>503</v>
      </c>
      <c r="C124" s="14" t="s">
        <v>504</v>
      </c>
      <c r="D124" s="14" t="s">
        <v>162</v>
      </c>
      <c r="E124" s="14" t="s">
        <v>253</v>
      </c>
      <c r="F124" s="22">
        <v>1248</v>
      </c>
      <c r="G124" s="14" t="s">
        <v>270</v>
      </c>
      <c r="H124" s="14" t="s">
        <v>465</v>
      </c>
      <c r="I124" s="14" t="s">
        <v>96</v>
      </c>
      <c r="J124" s="58" t="s">
        <v>2744</v>
      </c>
      <c r="K124" s="24">
        <v>2.96</v>
      </c>
      <c r="L124" s="14" t="s">
        <v>49</v>
      </c>
      <c r="M124" s="13">
        <v>2E-3</v>
      </c>
      <c r="N124" s="13">
        <v>2.0899999999999998E-2</v>
      </c>
      <c r="O124" s="24">
        <v>1000000</v>
      </c>
      <c r="P124" s="26">
        <v>105.61</v>
      </c>
      <c r="Q124" s="24">
        <v>0</v>
      </c>
      <c r="R124" s="24">
        <v>1056.0999999999999</v>
      </c>
      <c r="S124" s="13">
        <v>1.186794302E-3</v>
      </c>
      <c r="T124" s="13">
        <f t="shared" si="1"/>
        <v>2.4689356836788377E-4</v>
      </c>
      <c r="U124" s="66">
        <f>+R124/'סכום נכסי הקרן'!$C$42</f>
        <v>5.7091961211292641E-5</v>
      </c>
    </row>
    <row r="125" spans="2:21" ht="13.5" thickBot="1" x14ac:dyDescent="0.25">
      <c r="B125" s="62" t="s">
        <v>505</v>
      </c>
      <c r="C125" s="14" t="s">
        <v>506</v>
      </c>
      <c r="D125" s="14" t="s">
        <v>162</v>
      </c>
      <c r="E125" s="14" t="s">
        <v>253</v>
      </c>
      <c r="F125" s="22">
        <v>1248</v>
      </c>
      <c r="G125" s="14" t="s">
        <v>270</v>
      </c>
      <c r="H125" s="14" t="s">
        <v>465</v>
      </c>
      <c r="I125" s="14" t="s">
        <v>96</v>
      </c>
      <c r="J125" s="58" t="s">
        <v>2744</v>
      </c>
      <c r="K125" s="24">
        <v>0.41</v>
      </c>
      <c r="L125" s="14" t="s">
        <v>49</v>
      </c>
      <c r="M125" s="13">
        <v>6.7999999999999996E-3</v>
      </c>
      <c r="N125" s="13">
        <v>3.5400000000000001E-2</v>
      </c>
      <c r="O125" s="24">
        <v>3786000.76</v>
      </c>
      <c r="P125" s="26">
        <v>111.23</v>
      </c>
      <c r="Q125" s="24">
        <v>0</v>
      </c>
      <c r="R125" s="24">
        <v>4211.1686499999996</v>
      </c>
      <c r="S125" s="13">
        <v>1.6884574528999999E-2</v>
      </c>
      <c r="T125" s="13">
        <f t="shared" si="1"/>
        <v>9.8448106713139262E-4</v>
      </c>
      <c r="U125" s="66">
        <f>+R125/'סכום נכסי הקרן'!$C$42</f>
        <v>2.2765256814696676E-4</v>
      </c>
    </row>
    <row r="126" spans="2:21" ht="13.5" thickBot="1" x14ac:dyDescent="0.25">
      <c r="B126" s="62" t="s">
        <v>507</v>
      </c>
      <c r="C126" s="14" t="s">
        <v>508</v>
      </c>
      <c r="D126" s="14" t="s">
        <v>162</v>
      </c>
      <c r="E126" s="14" t="s">
        <v>253</v>
      </c>
      <c r="F126" s="22">
        <v>1248</v>
      </c>
      <c r="G126" s="14" t="s">
        <v>270</v>
      </c>
      <c r="H126" s="14" t="s">
        <v>465</v>
      </c>
      <c r="I126" s="14" t="s">
        <v>96</v>
      </c>
      <c r="J126" s="58" t="s">
        <v>2744</v>
      </c>
      <c r="K126" s="24">
        <v>3.7</v>
      </c>
      <c r="L126" s="14" t="s">
        <v>49</v>
      </c>
      <c r="M126" s="13">
        <v>2E-3</v>
      </c>
      <c r="N126" s="13">
        <v>2.1899999999999999E-2</v>
      </c>
      <c r="O126" s="24">
        <v>9816391</v>
      </c>
      <c r="P126" s="26">
        <v>101.07</v>
      </c>
      <c r="Q126" s="24">
        <v>0</v>
      </c>
      <c r="R126" s="24">
        <v>9921.4263800000008</v>
      </c>
      <c r="S126" s="13">
        <v>1.2195925906999999E-2</v>
      </c>
      <c r="T126" s="13">
        <f t="shared" si="1"/>
        <v>2.3194170649156859E-3</v>
      </c>
      <c r="U126" s="66">
        <f>+R126/'סכום נכסי הקרן'!$C$42</f>
        <v>5.3634474959535618E-4</v>
      </c>
    </row>
    <row r="127" spans="2:21" ht="13.5" thickBot="1" x14ac:dyDescent="0.25">
      <c r="B127" s="62" t="s">
        <v>509</v>
      </c>
      <c r="C127" s="14" t="s">
        <v>510</v>
      </c>
      <c r="D127" s="14" t="s">
        <v>162</v>
      </c>
      <c r="E127" s="14" t="s">
        <v>253</v>
      </c>
      <c r="F127" s="22">
        <v>1248</v>
      </c>
      <c r="G127" s="14" t="s">
        <v>270</v>
      </c>
      <c r="H127" s="14" t="s">
        <v>465</v>
      </c>
      <c r="I127" s="14" t="s">
        <v>96</v>
      </c>
      <c r="J127" s="58" t="s">
        <v>2744</v>
      </c>
      <c r="K127" s="24">
        <v>5.26</v>
      </c>
      <c r="L127" s="14" t="s">
        <v>49</v>
      </c>
      <c r="M127" s="13">
        <v>2.5899999999999999E-2</v>
      </c>
      <c r="N127" s="13">
        <v>2.3699999999999999E-2</v>
      </c>
      <c r="O127" s="24">
        <v>3326000</v>
      </c>
      <c r="P127" s="27">
        <v>101</v>
      </c>
      <c r="Q127" s="24">
        <v>0</v>
      </c>
      <c r="R127" s="24">
        <v>3359.26</v>
      </c>
      <c r="S127" s="13">
        <v>7.3911111109999997E-3</v>
      </c>
      <c r="T127" s="13">
        <f t="shared" si="1"/>
        <v>7.8532306455401696E-4</v>
      </c>
      <c r="U127" s="66">
        <f>+R127/'סכום נכסי הקרן'!$C$42</f>
        <v>1.8159903571503356E-4</v>
      </c>
    </row>
    <row r="128" spans="2:21" ht="13.5" thickBot="1" x14ac:dyDescent="0.25">
      <c r="B128" s="62" t="s">
        <v>511</v>
      </c>
      <c r="C128" s="14" t="s">
        <v>512</v>
      </c>
      <c r="D128" s="14" t="s">
        <v>162</v>
      </c>
      <c r="E128" s="14" t="s">
        <v>253</v>
      </c>
      <c r="F128" s="22">
        <v>613</v>
      </c>
      <c r="G128" s="14" t="s">
        <v>254</v>
      </c>
      <c r="H128" s="14" t="s">
        <v>481</v>
      </c>
      <c r="I128" s="14" t="s">
        <v>300</v>
      </c>
      <c r="J128" s="58" t="s">
        <v>2744</v>
      </c>
      <c r="K128" s="24">
        <v>3.9</v>
      </c>
      <c r="L128" s="14" t="s">
        <v>49</v>
      </c>
      <c r="M128" s="13">
        <v>2.4E-2</v>
      </c>
      <c r="N128" s="13">
        <v>2.5600000000000001E-2</v>
      </c>
      <c r="O128" s="24">
        <v>12730406.25</v>
      </c>
      <c r="P128" s="26">
        <v>112.91</v>
      </c>
      <c r="Q128" s="24">
        <v>0</v>
      </c>
      <c r="R128" s="24">
        <v>14373.9017</v>
      </c>
      <c r="S128" s="13">
        <v>1.1812013813E-2</v>
      </c>
      <c r="T128" s="13">
        <f t="shared" si="1"/>
        <v>3.3603104649959198E-3</v>
      </c>
      <c r="U128" s="66">
        <f>+R128/'סכום נכסי הקרן'!$C$42</f>
        <v>7.7704217243758497E-4</v>
      </c>
    </row>
    <row r="129" spans="2:21" ht="13.5" thickBot="1" x14ac:dyDescent="0.25">
      <c r="B129" s="62" t="s">
        <v>513</v>
      </c>
      <c r="C129" s="14" t="s">
        <v>514</v>
      </c>
      <c r="D129" s="14" t="s">
        <v>162</v>
      </c>
      <c r="E129" s="14" t="s">
        <v>253</v>
      </c>
      <c r="F129" s="22">
        <v>613</v>
      </c>
      <c r="G129" s="14" t="s">
        <v>254</v>
      </c>
      <c r="H129" s="14" t="s">
        <v>481</v>
      </c>
      <c r="I129" s="14" t="s">
        <v>300</v>
      </c>
      <c r="J129" s="58" t="s">
        <v>2744</v>
      </c>
      <c r="K129" s="24">
        <v>6.06</v>
      </c>
      <c r="L129" s="14" t="s">
        <v>49</v>
      </c>
      <c r="M129" s="13">
        <v>1.4999999999999999E-2</v>
      </c>
      <c r="N129" s="13">
        <v>3.0800000000000001E-2</v>
      </c>
      <c r="O129" s="24">
        <v>4700000</v>
      </c>
      <c r="P129" s="26">
        <v>98.18</v>
      </c>
      <c r="Q129" s="24">
        <v>0</v>
      </c>
      <c r="R129" s="24">
        <v>4614.46</v>
      </c>
      <c r="S129" s="13">
        <v>1.7954288381000001E-2</v>
      </c>
      <c r="T129" s="13">
        <f t="shared" si="1"/>
        <v>1.0787619500907727E-3</v>
      </c>
      <c r="U129" s="66">
        <f>+R129/'סכום נכסי הקרן'!$C$42</f>
        <v>2.4945419120448961E-4</v>
      </c>
    </row>
    <row r="130" spans="2:21" ht="13.5" thickBot="1" x14ac:dyDescent="0.25">
      <c r="B130" s="62" t="s">
        <v>515</v>
      </c>
      <c r="C130" s="14" t="s">
        <v>516</v>
      </c>
      <c r="D130" s="14" t="s">
        <v>162</v>
      </c>
      <c r="E130" s="14" t="s">
        <v>253</v>
      </c>
      <c r="F130" s="22">
        <v>1450</v>
      </c>
      <c r="G130" s="14" t="s">
        <v>254</v>
      </c>
      <c r="H130" s="14" t="s">
        <v>465</v>
      </c>
      <c r="I130" s="14" t="s">
        <v>96</v>
      </c>
      <c r="J130" s="58" t="s">
        <v>2744</v>
      </c>
      <c r="K130" s="24">
        <v>1.99</v>
      </c>
      <c r="L130" s="14" t="s">
        <v>49</v>
      </c>
      <c r="M130" s="13">
        <v>1.4E-2</v>
      </c>
      <c r="N130" s="13">
        <v>2.6100000000000002E-2</v>
      </c>
      <c r="O130" s="24">
        <v>1700000</v>
      </c>
      <c r="P130" s="26">
        <v>109.74</v>
      </c>
      <c r="Q130" s="24">
        <v>0</v>
      </c>
      <c r="R130" s="24">
        <v>1865.58</v>
      </c>
      <c r="S130" s="13">
        <v>1.685504659E-3</v>
      </c>
      <c r="T130" s="13">
        <f t="shared" si="1"/>
        <v>4.3613266099399358E-4</v>
      </c>
      <c r="U130" s="66">
        <f>+R130/'סכום נכסי הקרן'!$C$42</f>
        <v>1.0085183315648455E-4</v>
      </c>
    </row>
    <row r="131" spans="2:21" ht="13.5" thickBot="1" x14ac:dyDescent="0.25">
      <c r="B131" s="62" t="s">
        <v>517</v>
      </c>
      <c r="C131" s="14" t="s">
        <v>518</v>
      </c>
      <c r="D131" s="14" t="s">
        <v>162</v>
      </c>
      <c r="E131" s="14" t="s">
        <v>253</v>
      </c>
      <c r="F131" s="22">
        <v>231</v>
      </c>
      <c r="G131" s="14" t="s">
        <v>270</v>
      </c>
      <c r="H131" s="14" t="s">
        <v>465</v>
      </c>
      <c r="I131" s="14" t="s">
        <v>96</v>
      </c>
      <c r="J131" s="58" t="s">
        <v>2744</v>
      </c>
      <c r="K131" s="24">
        <v>0.98</v>
      </c>
      <c r="L131" s="14" t="s">
        <v>49</v>
      </c>
      <c r="M131" s="13">
        <v>1.9E-2</v>
      </c>
      <c r="N131" s="13">
        <v>2.1899999999999999E-2</v>
      </c>
      <c r="O131" s="24">
        <v>283</v>
      </c>
      <c r="P131" s="27">
        <v>5475488</v>
      </c>
      <c r="Q131" s="24">
        <v>0</v>
      </c>
      <c r="R131" s="24">
        <v>15495.63104</v>
      </c>
      <c r="S131" s="13">
        <v>1.2982842462E-2</v>
      </c>
      <c r="T131" s="13">
        <f t="shared" si="1"/>
        <v>3.6225467678986292E-3</v>
      </c>
      <c r="U131" s="66">
        <f>+R131/'סכום נכסי הקרן'!$C$42</f>
        <v>8.3768200575720327E-4</v>
      </c>
    </row>
    <row r="132" spans="2:21" ht="13.5" thickBot="1" x14ac:dyDescent="0.25">
      <c r="B132" s="62" t="s">
        <v>519</v>
      </c>
      <c r="C132" s="14" t="s">
        <v>520</v>
      </c>
      <c r="D132" s="14" t="s">
        <v>162</v>
      </c>
      <c r="E132" s="14" t="s">
        <v>253</v>
      </c>
      <c r="F132" s="22">
        <v>231</v>
      </c>
      <c r="G132" s="14" t="s">
        <v>270</v>
      </c>
      <c r="H132" s="14" t="s">
        <v>465</v>
      </c>
      <c r="I132" s="14" t="s">
        <v>96</v>
      </c>
      <c r="J132" s="58" t="s">
        <v>2744</v>
      </c>
      <c r="K132" s="24">
        <v>4.13</v>
      </c>
      <c r="L132" s="14" t="s">
        <v>49</v>
      </c>
      <c r="M132" s="13">
        <v>3.3099999999999997E-2</v>
      </c>
      <c r="N132" s="13">
        <v>3.61E-2</v>
      </c>
      <c r="O132" s="24">
        <v>322</v>
      </c>
      <c r="P132" s="27">
        <v>5205991</v>
      </c>
      <c r="Q132" s="24">
        <v>0</v>
      </c>
      <c r="R132" s="24">
        <v>16763.291020000001</v>
      </c>
      <c r="S132" s="13">
        <v>2.2952455627000001E-2</v>
      </c>
      <c r="T132" s="13">
        <f t="shared" si="1"/>
        <v>3.9188985299849471E-3</v>
      </c>
      <c r="U132" s="66">
        <f>+R132/'סכום נכסי הקרן'!$C$42</f>
        <v>9.0621073827047661E-4</v>
      </c>
    </row>
    <row r="133" spans="2:21" ht="13.5" thickBot="1" x14ac:dyDescent="0.25">
      <c r="B133" s="62" t="s">
        <v>521</v>
      </c>
      <c r="C133" s="14" t="s">
        <v>522</v>
      </c>
      <c r="D133" s="14" t="s">
        <v>162</v>
      </c>
      <c r="E133" s="14" t="s">
        <v>253</v>
      </c>
      <c r="F133" s="22">
        <v>1514</v>
      </c>
      <c r="G133" s="14" t="s">
        <v>254</v>
      </c>
      <c r="H133" s="14" t="s">
        <v>481</v>
      </c>
      <c r="I133" s="14" t="s">
        <v>300</v>
      </c>
      <c r="J133" s="58" t="s">
        <v>2744</v>
      </c>
      <c r="K133" s="24">
        <v>0.52</v>
      </c>
      <c r="L133" s="14" t="s">
        <v>49</v>
      </c>
      <c r="M133" s="13">
        <v>2.75E-2</v>
      </c>
      <c r="N133" s="13">
        <v>3.1800000000000002E-2</v>
      </c>
      <c r="O133" s="24">
        <v>253846.16</v>
      </c>
      <c r="P133" s="26">
        <v>113.88</v>
      </c>
      <c r="Q133" s="24">
        <v>0</v>
      </c>
      <c r="R133" s="24">
        <v>289.08001000000002</v>
      </c>
      <c r="S133" s="13">
        <v>1.8362549670000001E-3</v>
      </c>
      <c r="T133" s="13">
        <f t="shared" si="1"/>
        <v>6.7580716989606602E-5</v>
      </c>
      <c r="U133" s="66">
        <f>+R133/'סכום נכסי הקרן'!$C$42</f>
        <v>1.5627445050544542E-5</v>
      </c>
    </row>
    <row r="134" spans="2:21" ht="13.5" thickBot="1" x14ac:dyDescent="0.25">
      <c r="B134" s="62" t="s">
        <v>523</v>
      </c>
      <c r="C134" s="14" t="s">
        <v>524</v>
      </c>
      <c r="D134" s="14" t="s">
        <v>162</v>
      </c>
      <c r="E134" s="14" t="s">
        <v>253</v>
      </c>
      <c r="F134" s="22">
        <v>1514</v>
      </c>
      <c r="G134" s="14" t="s">
        <v>254</v>
      </c>
      <c r="H134" s="14" t="s">
        <v>481</v>
      </c>
      <c r="I134" s="14" t="s">
        <v>300</v>
      </c>
      <c r="J134" s="58" t="s">
        <v>2744</v>
      </c>
      <c r="K134" s="24">
        <v>3.63</v>
      </c>
      <c r="L134" s="14" t="s">
        <v>49</v>
      </c>
      <c r="M134" s="13">
        <v>1.9599999999999999E-2</v>
      </c>
      <c r="N134" s="13">
        <v>2.6599999999999999E-2</v>
      </c>
      <c r="O134" s="24">
        <v>4936949</v>
      </c>
      <c r="P134" s="26">
        <v>109.84</v>
      </c>
      <c r="Q134" s="24">
        <v>0</v>
      </c>
      <c r="R134" s="24">
        <v>5422.74478</v>
      </c>
      <c r="S134" s="13">
        <v>4.6971967809999998E-3</v>
      </c>
      <c r="T134" s="13">
        <f t="shared" si="1"/>
        <v>1.2677216258711438E-3</v>
      </c>
      <c r="U134" s="66">
        <f>+R134/'סכום נכסי הקרן'!$C$42</f>
        <v>2.9314945046728498E-4</v>
      </c>
    </row>
    <row r="135" spans="2:21" ht="13.5" thickBot="1" x14ac:dyDescent="0.25">
      <c r="B135" s="62" t="s">
        <v>525</v>
      </c>
      <c r="C135" s="14" t="s">
        <v>526</v>
      </c>
      <c r="D135" s="14" t="s">
        <v>162</v>
      </c>
      <c r="E135" s="14" t="s">
        <v>253</v>
      </c>
      <c r="F135" s="22">
        <v>1514</v>
      </c>
      <c r="G135" s="14" t="s">
        <v>254</v>
      </c>
      <c r="H135" s="14" t="s">
        <v>481</v>
      </c>
      <c r="I135" s="14" t="s">
        <v>300</v>
      </c>
      <c r="J135" s="58" t="s">
        <v>2744</v>
      </c>
      <c r="K135" s="24">
        <v>5.83</v>
      </c>
      <c r="L135" s="14" t="s">
        <v>49</v>
      </c>
      <c r="M135" s="13">
        <v>1.5800000000000002E-2</v>
      </c>
      <c r="N135" s="13">
        <v>3.0599999999999999E-2</v>
      </c>
      <c r="O135" s="24">
        <v>9432711.4100000001</v>
      </c>
      <c r="P135" s="26">
        <v>102.86</v>
      </c>
      <c r="Q135" s="24">
        <v>0</v>
      </c>
      <c r="R135" s="24">
        <v>9702.4869600000002</v>
      </c>
      <c r="S135" s="13">
        <v>7.944340704E-3</v>
      </c>
      <c r="T135" s="13">
        <f t="shared" si="1"/>
        <v>2.2682337161227732E-3</v>
      </c>
      <c r="U135" s="66">
        <f>+R135/'סכום נכסי הקרן'!$C$42</f>
        <v>5.2450905139039177E-4</v>
      </c>
    </row>
    <row r="136" spans="2:21" ht="13.5" thickBot="1" x14ac:dyDescent="0.25">
      <c r="B136" s="62" t="s">
        <v>527</v>
      </c>
      <c r="C136" s="14" t="s">
        <v>528</v>
      </c>
      <c r="D136" s="14" t="s">
        <v>162</v>
      </c>
      <c r="E136" s="14" t="s">
        <v>253</v>
      </c>
      <c r="F136" s="22">
        <v>1527</v>
      </c>
      <c r="G136" s="14" t="s">
        <v>393</v>
      </c>
      <c r="H136" s="14" t="s">
        <v>465</v>
      </c>
      <c r="I136" s="14" t="s">
        <v>96</v>
      </c>
      <c r="J136" s="58" t="s">
        <v>2744</v>
      </c>
      <c r="K136" s="24">
        <v>7.37</v>
      </c>
      <c r="L136" s="14" t="s">
        <v>49</v>
      </c>
      <c r="M136" s="13">
        <v>2.0899999999999998E-2</v>
      </c>
      <c r="N136" s="13">
        <v>4.0500000000000001E-2</v>
      </c>
      <c r="O136" s="24">
        <v>223</v>
      </c>
      <c r="P136" s="27">
        <v>4810000</v>
      </c>
      <c r="Q136" s="24">
        <v>0</v>
      </c>
      <c r="R136" s="24">
        <v>10726.3</v>
      </c>
      <c r="S136" s="13">
        <v>7.2231399599999996E-3</v>
      </c>
      <c r="T136" s="13">
        <f t="shared" si="1"/>
        <v>2.5075792845227077E-3</v>
      </c>
      <c r="U136" s="66">
        <f>+R136/'סכום נכסי הקרן'!$C$42</f>
        <v>5.7985560414798619E-4</v>
      </c>
    </row>
    <row r="137" spans="2:21" ht="13.5" thickBot="1" x14ac:dyDescent="0.25">
      <c r="B137" s="62" t="s">
        <v>529</v>
      </c>
      <c r="C137" s="14" t="s">
        <v>530</v>
      </c>
      <c r="D137" s="14" t="s">
        <v>162</v>
      </c>
      <c r="E137" s="14" t="s">
        <v>253</v>
      </c>
      <c r="F137" s="22">
        <v>1349</v>
      </c>
      <c r="G137" s="14" t="s">
        <v>254</v>
      </c>
      <c r="H137" s="14" t="s">
        <v>465</v>
      </c>
      <c r="I137" s="14" t="s">
        <v>96</v>
      </c>
      <c r="J137" s="58" t="s">
        <v>2744</v>
      </c>
      <c r="K137" s="24">
        <v>1.94</v>
      </c>
      <c r="L137" s="14" t="s">
        <v>49</v>
      </c>
      <c r="M137" s="13">
        <v>2.1499999999999998E-2</v>
      </c>
      <c r="N137" s="13">
        <v>2.7E-2</v>
      </c>
      <c r="O137" s="24">
        <v>3499297</v>
      </c>
      <c r="P137" s="26">
        <v>112.03</v>
      </c>
      <c r="Q137" s="24">
        <v>0</v>
      </c>
      <c r="R137" s="24">
        <v>3920.2624300000002</v>
      </c>
      <c r="S137" s="13">
        <v>1.78417296E-3</v>
      </c>
      <c r="T137" s="13">
        <f t="shared" si="1"/>
        <v>9.1647342134386074E-4</v>
      </c>
      <c r="U137" s="66">
        <f>+R137/'סכום נכסי הקרן'!$C$42</f>
        <v>2.1192639957546433E-4</v>
      </c>
    </row>
    <row r="138" spans="2:21" ht="13.5" thickBot="1" x14ac:dyDescent="0.25">
      <c r="B138" s="62" t="s">
        <v>531</v>
      </c>
      <c r="C138" s="14" t="s">
        <v>532</v>
      </c>
      <c r="D138" s="14" t="s">
        <v>162</v>
      </c>
      <c r="E138" s="14" t="s">
        <v>253</v>
      </c>
      <c r="F138" s="22">
        <v>715</v>
      </c>
      <c r="G138" s="14" t="s">
        <v>533</v>
      </c>
      <c r="H138" s="14" t="s">
        <v>534</v>
      </c>
      <c r="I138" s="14" t="s">
        <v>300</v>
      </c>
      <c r="J138" s="58" t="s">
        <v>2744</v>
      </c>
      <c r="K138" s="24">
        <v>4.59</v>
      </c>
      <c r="L138" s="14" t="s">
        <v>49</v>
      </c>
      <c r="M138" s="13">
        <v>1E-3</v>
      </c>
      <c r="N138" s="13">
        <v>2.6800000000000001E-2</v>
      </c>
      <c r="O138" s="24">
        <v>2475211.27</v>
      </c>
      <c r="P138" s="26">
        <v>98.09</v>
      </c>
      <c r="Q138" s="24">
        <v>0</v>
      </c>
      <c r="R138" s="24">
        <v>2427.9347299999999</v>
      </c>
      <c r="S138" s="13">
        <v>1.4321304869E-2</v>
      </c>
      <c r="T138" s="13">
        <f t="shared" si="1"/>
        <v>5.675991565704142E-4</v>
      </c>
      <c r="U138" s="66">
        <f>+R138/'סכום נכסי הקרן'!$C$42</f>
        <v>1.3125230132441084E-4</v>
      </c>
    </row>
    <row r="139" spans="2:21" ht="13.5" thickBot="1" x14ac:dyDescent="0.25">
      <c r="B139" s="62" t="s">
        <v>535</v>
      </c>
      <c r="C139" s="14" t="s">
        <v>536</v>
      </c>
      <c r="D139" s="14" t="s">
        <v>162</v>
      </c>
      <c r="E139" s="14" t="s">
        <v>253</v>
      </c>
      <c r="F139" s="22">
        <v>1382</v>
      </c>
      <c r="G139" s="14" t="s">
        <v>319</v>
      </c>
      <c r="H139" s="14" t="s">
        <v>537</v>
      </c>
      <c r="I139" s="14" t="s">
        <v>96</v>
      </c>
      <c r="J139" s="58" t="s">
        <v>2744</v>
      </c>
      <c r="K139" s="24">
        <v>0.34</v>
      </c>
      <c r="L139" s="14" t="s">
        <v>49</v>
      </c>
      <c r="M139" s="13">
        <v>2.2499999999999999E-2</v>
      </c>
      <c r="N139" s="13">
        <v>5.16E-2</v>
      </c>
      <c r="O139" s="24">
        <v>3093238.22</v>
      </c>
      <c r="P139" s="26">
        <v>111.76</v>
      </c>
      <c r="Q139" s="24">
        <v>0</v>
      </c>
      <c r="R139" s="24">
        <v>3457.0030299999999</v>
      </c>
      <c r="S139" s="13">
        <v>3.3220029002000002E-2</v>
      </c>
      <c r="T139" s="13">
        <f t="shared" si="1"/>
        <v>8.0817329224058929E-4</v>
      </c>
      <c r="U139" s="66">
        <f>+R139/'סכום נכסי הקרן'!$C$42</f>
        <v>1.868829494328957E-4</v>
      </c>
    </row>
    <row r="140" spans="2:21" ht="13.5" thickBot="1" x14ac:dyDescent="0.25">
      <c r="B140" s="62" t="s">
        <v>538</v>
      </c>
      <c r="C140" s="14" t="s">
        <v>539</v>
      </c>
      <c r="D140" s="14" t="s">
        <v>162</v>
      </c>
      <c r="E140" s="14" t="s">
        <v>253</v>
      </c>
      <c r="F140" s="22">
        <v>1382</v>
      </c>
      <c r="G140" s="14" t="s">
        <v>319</v>
      </c>
      <c r="H140" s="14" t="s">
        <v>537</v>
      </c>
      <c r="I140" s="14" t="s">
        <v>96</v>
      </c>
      <c r="J140" s="58" t="s">
        <v>2744</v>
      </c>
      <c r="K140" s="24">
        <v>1.51</v>
      </c>
      <c r="L140" s="14" t="s">
        <v>49</v>
      </c>
      <c r="M140" s="13">
        <v>1.8499999999999999E-2</v>
      </c>
      <c r="N140" s="13">
        <v>2.9700000000000001E-2</v>
      </c>
      <c r="O140" s="24">
        <v>1835750.24</v>
      </c>
      <c r="P140" s="26">
        <v>108.37</v>
      </c>
      <c r="Q140" s="24">
        <v>0</v>
      </c>
      <c r="R140" s="24">
        <v>1989.40254</v>
      </c>
      <c r="S140" s="13">
        <v>2.5513954119999998E-3</v>
      </c>
      <c r="T140" s="13">
        <f t="shared" si="1"/>
        <v>4.6507971974314141E-4</v>
      </c>
      <c r="U140" s="66">
        <f>+R140/'סכום נכסי הקרן'!$C$42</f>
        <v>1.0754558531135978E-4</v>
      </c>
    </row>
    <row r="141" spans="2:21" ht="13.5" thickBot="1" x14ac:dyDescent="0.25">
      <c r="B141" s="62" t="s">
        <v>540</v>
      </c>
      <c r="C141" s="14" t="s">
        <v>541</v>
      </c>
      <c r="D141" s="14" t="s">
        <v>162</v>
      </c>
      <c r="E141" s="14" t="s">
        <v>253</v>
      </c>
      <c r="F141" s="22">
        <v>1382</v>
      </c>
      <c r="G141" s="14" t="s">
        <v>319</v>
      </c>
      <c r="H141" s="14" t="s">
        <v>537</v>
      </c>
      <c r="I141" s="14" t="s">
        <v>96</v>
      </c>
      <c r="J141" s="58" t="s">
        <v>2744</v>
      </c>
      <c r="K141" s="24">
        <v>2.15</v>
      </c>
      <c r="L141" s="14" t="s">
        <v>49</v>
      </c>
      <c r="M141" s="13">
        <v>3.2000000000000001E-2</v>
      </c>
      <c r="N141" s="13">
        <v>3.2099999999999997E-2</v>
      </c>
      <c r="O141" s="24">
        <v>8030752.54</v>
      </c>
      <c r="P141" s="26">
        <v>103.92</v>
      </c>
      <c r="Q141" s="24">
        <v>0</v>
      </c>
      <c r="R141" s="24">
        <v>8345.5580399999999</v>
      </c>
      <c r="S141" s="13">
        <v>1.4673910732999999E-2</v>
      </c>
      <c r="T141" s="13">
        <f t="shared" si="1"/>
        <v>1.9510127871573545E-3</v>
      </c>
      <c r="U141" s="66">
        <f>+R141/'סכום נכסי הקרן'!$C$42</f>
        <v>4.5115450800707461E-4</v>
      </c>
    </row>
    <row r="142" spans="2:21" ht="13.5" thickBot="1" x14ac:dyDescent="0.25">
      <c r="B142" s="62" t="s">
        <v>542</v>
      </c>
      <c r="C142" s="14" t="s">
        <v>543</v>
      </c>
      <c r="D142" s="14" t="s">
        <v>162</v>
      </c>
      <c r="E142" s="14" t="s">
        <v>253</v>
      </c>
      <c r="F142" s="22">
        <v>1636</v>
      </c>
      <c r="G142" s="14" t="s">
        <v>319</v>
      </c>
      <c r="H142" s="14" t="s">
        <v>537</v>
      </c>
      <c r="I142" s="14" t="s">
        <v>96</v>
      </c>
      <c r="J142" s="58" t="s">
        <v>2744</v>
      </c>
      <c r="K142" s="24">
        <v>0.25</v>
      </c>
      <c r="L142" s="14" t="s">
        <v>49</v>
      </c>
      <c r="M142" s="13">
        <v>3.15E-2</v>
      </c>
      <c r="N142" s="13">
        <v>6.4799999999999996E-2</v>
      </c>
      <c r="O142" s="24">
        <v>1338547.5</v>
      </c>
      <c r="P142" s="26">
        <v>111.21</v>
      </c>
      <c r="Q142" s="24">
        <v>0</v>
      </c>
      <c r="R142" s="24">
        <v>1488.5986700000001</v>
      </c>
      <c r="S142" s="13">
        <v>9.8718060379999993E-3</v>
      </c>
      <c r="T142" s="13">
        <f t="shared" si="1"/>
        <v>3.4800249739985409E-4</v>
      </c>
      <c r="U142" s="66">
        <f>+R142/'סכום נכסי הקרן'!$C$42</f>
        <v>8.0472509730917358E-5</v>
      </c>
    </row>
    <row r="143" spans="2:21" ht="13.5" thickBot="1" x14ac:dyDescent="0.25">
      <c r="B143" s="62" t="s">
        <v>544</v>
      </c>
      <c r="C143" s="14" t="s">
        <v>545</v>
      </c>
      <c r="D143" s="14" t="s">
        <v>162</v>
      </c>
      <c r="E143" s="14" t="s">
        <v>253</v>
      </c>
      <c r="F143" s="22">
        <v>1636</v>
      </c>
      <c r="G143" s="14" t="s">
        <v>319</v>
      </c>
      <c r="H143" s="14" t="s">
        <v>537</v>
      </c>
      <c r="I143" s="14" t="s">
        <v>96</v>
      </c>
      <c r="J143" s="58" t="s">
        <v>2744</v>
      </c>
      <c r="K143" s="24">
        <v>2.58</v>
      </c>
      <c r="L143" s="14" t="s">
        <v>49</v>
      </c>
      <c r="M143" s="13">
        <v>0.01</v>
      </c>
      <c r="N143" s="13">
        <v>3.6299999999999999E-2</v>
      </c>
      <c r="O143" s="24">
        <v>3741303</v>
      </c>
      <c r="P143" s="26">
        <v>101.24</v>
      </c>
      <c r="Q143" s="24">
        <v>0</v>
      </c>
      <c r="R143" s="24">
        <v>3787.6951600000002</v>
      </c>
      <c r="S143" s="13">
        <v>1.0131564266000001E-2</v>
      </c>
      <c r="T143" s="13">
        <f t="shared" ref="T143:T206" si="2">+R143/$R$11</f>
        <v>8.8548203194977989E-4</v>
      </c>
      <c r="U143" s="66">
        <f>+R143/'סכום נכסי הקרן'!$C$42</f>
        <v>2.0475991398060875E-4</v>
      </c>
    </row>
    <row r="144" spans="2:21" ht="13.5" thickBot="1" x14ac:dyDescent="0.25">
      <c r="B144" s="62" t="s">
        <v>546</v>
      </c>
      <c r="C144" s="14" t="s">
        <v>547</v>
      </c>
      <c r="D144" s="14" t="s">
        <v>162</v>
      </c>
      <c r="E144" s="14" t="s">
        <v>253</v>
      </c>
      <c r="F144" s="22">
        <v>1636</v>
      </c>
      <c r="G144" s="14" t="s">
        <v>319</v>
      </c>
      <c r="H144" s="14" t="s">
        <v>537</v>
      </c>
      <c r="I144" s="14" t="s">
        <v>96</v>
      </c>
      <c r="J144" s="58" t="s">
        <v>2744</v>
      </c>
      <c r="K144" s="24">
        <v>3.16</v>
      </c>
      <c r="L144" s="14" t="s">
        <v>49</v>
      </c>
      <c r="M144" s="13">
        <v>3.2300000000000002E-2</v>
      </c>
      <c r="N144" s="13">
        <v>3.7600000000000001E-2</v>
      </c>
      <c r="O144" s="24">
        <v>6509760</v>
      </c>
      <c r="P144" s="26">
        <v>102.58</v>
      </c>
      <c r="Q144" s="24">
        <v>0</v>
      </c>
      <c r="R144" s="24">
        <v>6677.7118099999998</v>
      </c>
      <c r="S144" s="13">
        <v>1.4430115764000001E-2</v>
      </c>
      <c r="T144" s="13">
        <f t="shared" si="2"/>
        <v>1.5611060480099043E-3</v>
      </c>
      <c r="U144" s="66">
        <f>+R144/'סכום נכסי הקרן'!$C$42</f>
        <v>3.6099201177607309E-4</v>
      </c>
    </row>
    <row r="145" spans="2:21" ht="13.5" thickBot="1" x14ac:dyDescent="0.25">
      <c r="B145" s="62" t="s">
        <v>548</v>
      </c>
      <c r="C145" s="14" t="s">
        <v>549</v>
      </c>
      <c r="D145" s="14" t="s">
        <v>162</v>
      </c>
      <c r="E145" s="14" t="s">
        <v>253</v>
      </c>
      <c r="F145" s="22">
        <v>2063</v>
      </c>
      <c r="G145" s="14" t="s">
        <v>550</v>
      </c>
      <c r="H145" s="14" t="s">
        <v>537</v>
      </c>
      <c r="I145" s="14" t="s">
        <v>96</v>
      </c>
      <c r="J145" s="58" t="s">
        <v>2744</v>
      </c>
      <c r="K145" s="24">
        <v>4.68</v>
      </c>
      <c r="L145" s="14" t="s">
        <v>49</v>
      </c>
      <c r="M145" s="13">
        <v>0.03</v>
      </c>
      <c r="N145" s="13">
        <v>3.8399999999999997E-2</v>
      </c>
      <c r="O145" s="24">
        <v>128000</v>
      </c>
      <c r="P145" s="26">
        <v>97.18</v>
      </c>
      <c r="Q145" s="24">
        <v>0</v>
      </c>
      <c r="R145" s="24">
        <v>124.3904</v>
      </c>
      <c r="S145" s="13">
        <v>4.5723430400000003E-4</v>
      </c>
      <c r="T145" s="13">
        <f t="shared" si="2"/>
        <v>2.9079812258979651E-5</v>
      </c>
      <c r="U145" s="66">
        <f>+R145/'סכום נכסי הקרן'!$C$42</f>
        <v>6.7244502337441311E-6</v>
      </c>
    </row>
    <row r="146" spans="2:21" ht="13.5" thickBot="1" x14ac:dyDescent="0.25">
      <c r="B146" s="62" t="s">
        <v>551</v>
      </c>
      <c r="C146" s="14" t="s">
        <v>552</v>
      </c>
      <c r="D146" s="14" t="s">
        <v>162</v>
      </c>
      <c r="E146" s="14" t="s">
        <v>253</v>
      </c>
      <c r="F146" s="22">
        <v>251</v>
      </c>
      <c r="G146" s="14" t="s">
        <v>254</v>
      </c>
      <c r="H146" s="14" t="s">
        <v>537</v>
      </c>
      <c r="I146" s="14" t="s">
        <v>96</v>
      </c>
      <c r="J146" s="58" t="s">
        <v>2744</v>
      </c>
      <c r="K146" s="24">
        <v>4.5</v>
      </c>
      <c r="L146" s="14" t="s">
        <v>49</v>
      </c>
      <c r="M146" s="13">
        <v>1.5299999999999999E-2</v>
      </c>
      <c r="N146" s="13">
        <v>2.5600000000000001E-2</v>
      </c>
      <c r="O146" s="24">
        <v>6471994.1900000004</v>
      </c>
      <c r="P146" s="26">
        <v>106.57</v>
      </c>
      <c r="Q146" s="24">
        <v>63.787550000000003</v>
      </c>
      <c r="R146" s="24">
        <v>6960.9917599999999</v>
      </c>
      <c r="S146" s="13">
        <v>1.6846688891000001E-2</v>
      </c>
      <c r="T146" s="13">
        <f t="shared" si="2"/>
        <v>1.6273308351537124E-3</v>
      </c>
      <c r="U146" s="66">
        <f>+R146/'סכום נכסי הקרן'!$C$42</f>
        <v>3.7630591000288583E-4</v>
      </c>
    </row>
    <row r="147" spans="2:21" ht="13.5" thickBot="1" x14ac:dyDescent="0.25">
      <c r="B147" s="62" t="s">
        <v>553</v>
      </c>
      <c r="C147" s="14" t="s">
        <v>554</v>
      </c>
      <c r="D147" s="14" t="s">
        <v>162</v>
      </c>
      <c r="E147" s="14" t="s">
        <v>253</v>
      </c>
      <c r="F147" s="22">
        <v>1769</v>
      </c>
      <c r="G147" s="14" t="s">
        <v>550</v>
      </c>
      <c r="H147" s="14" t="s">
        <v>537</v>
      </c>
      <c r="I147" s="14" t="s">
        <v>96</v>
      </c>
      <c r="J147" s="58" t="s">
        <v>2744</v>
      </c>
      <c r="K147" s="24">
        <v>4.2</v>
      </c>
      <c r="L147" s="14" t="s">
        <v>49</v>
      </c>
      <c r="M147" s="13">
        <v>7.4999999999999997E-3</v>
      </c>
      <c r="N147" s="13">
        <v>3.85E-2</v>
      </c>
      <c r="O147" s="24">
        <v>15558659.130000001</v>
      </c>
      <c r="P147" s="26">
        <v>96.55</v>
      </c>
      <c r="Q147" s="24">
        <v>0</v>
      </c>
      <c r="R147" s="24">
        <v>15021.885389999999</v>
      </c>
      <c r="S147" s="13">
        <v>3.1832582379000003E-2</v>
      </c>
      <c r="T147" s="13">
        <f t="shared" si="2"/>
        <v>3.5117951780612435E-3</v>
      </c>
      <c r="U147" s="66">
        <f>+R147/'סכום נכסי הקרן'!$C$42</f>
        <v>8.1207167693055928E-4</v>
      </c>
    </row>
    <row r="148" spans="2:21" ht="13.5" thickBot="1" x14ac:dyDescent="0.25">
      <c r="B148" s="62" t="s">
        <v>555</v>
      </c>
      <c r="C148" s="14" t="s">
        <v>556</v>
      </c>
      <c r="D148" s="14" t="s">
        <v>162</v>
      </c>
      <c r="E148" s="14" t="s">
        <v>253</v>
      </c>
      <c r="F148" s="22">
        <v>1769</v>
      </c>
      <c r="G148" s="14" t="s">
        <v>550</v>
      </c>
      <c r="H148" s="14" t="s">
        <v>537</v>
      </c>
      <c r="I148" s="14" t="s">
        <v>96</v>
      </c>
      <c r="J148" s="58" t="s">
        <v>2744</v>
      </c>
      <c r="K148" s="24">
        <v>4.84</v>
      </c>
      <c r="L148" s="14" t="s">
        <v>49</v>
      </c>
      <c r="M148" s="13">
        <v>7.4999999999999997E-3</v>
      </c>
      <c r="N148" s="13">
        <v>4.1700000000000001E-2</v>
      </c>
      <c r="O148" s="24">
        <v>15997983</v>
      </c>
      <c r="P148" s="26">
        <v>91.87</v>
      </c>
      <c r="Q148" s="24">
        <v>0</v>
      </c>
      <c r="R148" s="24">
        <v>14697.34698</v>
      </c>
      <c r="S148" s="13">
        <v>1.5268762186E-2</v>
      </c>
      <c r="T148" s="13">
        <f t="shared" si="2"/>
        <v>3.4359250463338134E-3</v>
      </c>
      <c r="U148" s="66">
        <f>+R148/'סכום נכסי הקרן'!$C$42</f>
        <v>7.9452737779667562E-4</v>
      </c>
    </row>
    <row r="149" spans="2:21" ht="13.5" thickBot="1" x14ac:dyDescent="0.25">
      <c r="B149" s="62" t="s">
        <v>557</v>
      </c>
      <c r="C149" s="14" t="s">
        <v>558</v>
      </c>
      <c r="D149" s="14" t="s">
        <v>162</v>
      </c>
      <c r="E149" s="14" t="s">
        <v>253</v>
      </c>
      <c r="F149" s="22">
        <v>1450</v>
      </c>
      <c r="G149" s="14" t="s">
        <v>254</v>
      </c>
      <c r="H149" s="14" t="s">
        <v>537</v>
      </c>
      <c r="I149" s="14" t="s">
        <v>96</v>
      </c>
      <c r="J149" s="58" t="s">
        <v>2744</v>
      </c>
      <c r="K149" s="24">
        <v>2.2999999999999998</v>
      </c>
      <c r="L149" s="14" t="s">
        <v>49</v>
      </c>
      <c r="M149" s="13">
        <v>2.0500000000000001E-2</v>
      </c>
      <c r="N149" s="13">
        <v>2.9899999999999999E-2</v>
      </c>
      <c r="O149" s="24">
        <v>2521640</v>
      </c>
      <c r="P149" s="26">
        <v>111.3</v>
      </c>
      <c r="Q149" s="24">
        <v>0</v>
      </c>
      <c r="R149" s="24">
        <v>2806.5853200000001</v>
      </c>
      <c r="S149" s="13">
        <v>2.8616657670000002E-3</v>
      </c>
      <c r="T149" s="13">
        <f t="shared" si="2"/>
        <v>6.5611955741285766E-4</v>
      </c>
      <c r="U149" s="66">
        <f>+R149/'סכום נכסי הקרן'!$C$42</f>
        <v>1.5172186367353789E-4</v>
      </c>
    </row>
    <row r="150" spans="2:21" ht="13.5" thickBot="1" x14ac:dyDescent="0.25">
      <c r="B150" s="62" t="s">
        <v>559</v>
      </c>
      <c r="C150" s="14" t="s">
        <v>560</v>
      </c>
      <c r="D150" s="14" t="s">
        <v>162</v>
      </c>
      <c r="E150" s="14" t="s">
        <v>253</v>
      </c>
      <c r="F150" s="22">
        <v>1450</v>
      </c>
      <c r="G150" s="14" t="s">
        <v>254</v>
      </c>
      <c r="H150" s="14" t="s">
        <v>537</v>
      </c>
      <c r="I150" s="14" t="s">
        <v>96</v>
      </c>
      <c r="J150" s="58" t="s">
        <v>2744</v>
      </c>
      <c r="K150" s="24">
        <v>5.0199999999999996</v>
      </c>
      <c r="L150" s="14" t="s">
        <v>49</v>
      </c>
      <c r="M150" s="13">
        <v>8.3999999999999995E-3</v>
      </c>
      <c r="N150" s="13">
        <v>3.4000000000000002E-2</v>
      </c>
      <c r="O150" s="24">
        <v>463000</v>
      </c>
      <c r="P150" s="26">
        <v>98.31</v>
      </c>
      <c r="Q150" s="24">
        <v>0</v>
      </c>
      <c r="R150" s="24">
        <v>455.17529999999999</v>
      </c>
      <c r="S150" s="13">
        <v>6.8364805100000004E-4</v>
      </c>
      <c r="T150" s="13">
        <f t="shared" si="2"/>
        <v>1.0641023960791782E-4</v>
      </c>
      <c r="U150" s="66">
        <f>+R150/'סכום נכסי הקרן'!$C$42</f>
        <v>2.4606429856962875E-5</v>
      </c>
    </row>
    <row r="151" spans="2:21" ht="13.5" thickBot="1" x14ac:dyDescent="0.25">
      <c r="B151" s="62" t="s">
        <v>561</v>
      </c>
      <c r="C151" s="14" t="s">
        <v>562</v>
      </c>
      <c r="D151" s="14" t="s">
        <v>162</v>
      </c>
      <c r="E151" s="14" t="s">
        <v>253</v>
      </c>
      <c r="F151" s="22">
        <v>1450</v>
      </c>
      <c r="G151" s="14" t="s">
        <v>254</v>
      </c>
      <c r="H151" s="14" t="s">
        <v>537</v>
      </c>
      <c r="I151" s="14" t="s">
        <v>96</v>
      </c>
      <c r="J151" s="58" t="s">
        <v>2744</v>
      </c>
      <c r="K151" s="24">
        <v>6.03</v>
      </c>
      <c r="L151" s="14" t="s">
        <v>49</v>
      </c>
      <c r="M151" s="13">
        <v>5.0000000000000001E-3</v>
      </c>
      <c r="N151" s="13">
        <v>3.4500000000000003E-2</v>
      </c>
      <c r="O151" s="24">
        <v>10847.07</v>
      </c>
      <c r="P151" s="26">
        <v>92.12</v>
      </c>
      <c r="Q151" s="24">
        <v>0</v>
      </c>
      <c r="R151" s="24">
        <v>9.9923199999999994</v>
      </c>
      <c r="S151" s="13">
        <v>6.1890456823597104E-5</v>
      </c>
      <c r="T151" s="13">
        <f t="shared" si="2"/>
        <v>2.3359904754036286E-6</v>
      </c>
      <c r="U151" s="66">
        <f>+R151/'סכום נכסי הקרן'!$C$42</f>
        <v>5.4017720466889846E-7</v>
      </c>
    </row>
    <row r="152" spans="2:21" ht="13.5" thickBot="1" x14ac:dyDescent="0.25">
      <c r="B152" s="62" t="s">
        <v>563</v>
      </c>
      <c r="C152" s="14" t="s">
        <v>564</v>
      </c>
      <c r="D152" s="14" t="s">
        <v>162</v>
      </c>
      <c r="E152" s="14" t="s">
        <v>253</v>
      </c>
      <c r="F152" s="22">
        <v>1450</v>
      </c>
      <c r="G152" s="14" t="s">
        <v>254</v>
      </c>
      <c r="H152" s="14" t="s">
        <v>537</v>
      </c>
      <c r="I152" s="14" t="s">
        <v>96</v>
      </c>
      <c r="J152" s="58" t="s">
        <v>2744</v>
      </c>
      <c r="K152" s="24">
        <v>5.93</v>
      </c>
      <c r="L152" s="14" t="s">
        <v>49</v>
      </c>
      <c r="M152" s="13">
        <v>9.7000000000000003E-3</v>
      </c>
      <c r="N152" s="13">
        <v>3.8399999999999997E-2</v>
      </c>
      <c r="O152" s="24">
        <v>604441</v>
      </c>
      <c r="P152" s="26">
        <v>93.04</v>
      </c>
      <c r="Q152" s="24">
        <v>0</v>
      </c>
      <c r="R152" s="24">
        <v>562.37190999999996</v>
      </c>
      <c r="S152" s="13">
        <v>1.4895670829999999E-3</v>
      </c>
      <c r="T152" s="13">
        <f t="shared" si="2"/>
        <v>1.3147051189258817E-4</v>
      </c>
      <c r="U152" s="66">
        <f>+R152/'סכום נכסי הקרן'!$C$42</f>
        <v>3.0401396905634463E-5</v>
      </c>
    </row>
    <row r="153" spans="2:21" ht="13.5" thickBot="1" x14ac:dyDescent="0.25">
      <c r="B153" s="62" t="s">
        <v>565</v>
      </c>
      <c r="C153" s="14" t="s">
        <v>566</v>
      </c>
      <c r="D153" s="14" t="s">
        <v>162</v>
      </c>
      <c r="E153" s="14" t="s">
        <v>253</v>
      </c>
      <c r="F153" s="22">
        <v>1675</v>
      </c>
      <c r="G153" s="14" t="s">
        <v>567</v>
      </c>
      <c r="H153" s="14" t="s">
        <v>534</v>
      </c>
      <c r="I153" s="14" t="s">
        <v>300</v>
      </c>
      <c r="J153" s="58" t="s">
        <v>2744</v>
      </c>
      <c r="K153" s="24">
        <v>1.29</v>
      </c>
      <c r="L153" s="14" t="s">
        <v>49</v>
      </c>
      <c r="M153" s="13">
        <v>1.8499999999999999E-2</v>
      </c>
      <c r="N153" s="13">
        <v>2.0500000000000001E-2</v>
      </c>
      <c r="O153" s="24">
        <v>3584821.22</v>
      </c>
      <c r="P153" s="26">
        <v>111.15</v>
      </c>
      <c r="Q153" s="24">
        <v>0</v>
      </c>
      <c r="R153" s="24">
        <v>3984.5287899999998</v>
      </c>
      <c r="S153" s="13">
        <v>7.4771008250000002E-3</v>
      </c>
      <c r="T153" s="13">
        <f t="shared" si="2"/>
        <v>9.3149752033677322E-4</v>
      </c>
      <c r="U153" s="66">
        <f>+R153/'סכום נכסי הקרן'!$C$42</f>
        <v>2.1540059002363301E-4</v>
      </c>
    </row>
    <row r="154" spans="2:21" ht="13.5" thickBot="1" x14ac:dyDescent="0.25">
      <c r="B154" s="62" t="s">
        <v>568</v>
      </c>
      <c r="C154" s="14" t="s">
        <v>569</v>
      </c>
      <c r="D154" s="14" t="s">
        <v>162</v>
      </c>
      <c r="E154" s="14" t="s">
        <v>253</v>
      </c>
      <c r="F154" s="22">
        <v>1675</v>
      </c>
      <c r="G154" s="14" t="s">
        <v>567</v>
      </c>
      <c r="H154" s="14" t="s">
        <v>534</v>
      </c>
      <c r="I154" s="14" t="s">
        <v>300</v>
      </c>
      <c r="J154" s="58" t="s">
        <v>2744</v>
      </c>
      <c r="K154" s="24">
        <v>0.89</v>
      </c>
      <c r="L154" s="14" t="s">
        <v>49</v>
      </c>
      <c r="M154" s="13">
        <v>0.01</v>
      </c>
      <c r="N154" s="13">
        <v>2.9499999999999998E-2</v>
      </c>
      <c r="O154" s="24">
        <v>12145232.539999999</v>
      </c>
      <c r="P154" s="26">
        <v>108.89</v>
      </c>
      <c r="Q154" s="24">
        <v>0</v>
      </c>
      <c r="R154" s="24">
        <v>13224.94371</v>
      </c>
      <c r="S154" s="13">
        <v>1.5771242902E-2</v>
      </c>
      <c r="T154" s="13">
        <f t="shared" si="2"/>
        <v>3.0917086867023004E-3</v>
      </c>
      <c r="U154" s="66">
        <f>+R154/'סכום נכסי הקרן'!$C$42</f>
        <v>7.1493037904824224E-4</v>
      </c>
    </row>
    <row r="155" spans="2:21" ht="13.5" thickBot="1" x14ac:dyDescent="0.25">
      <c r="B155" s="62" t="s">
        <v>570</v>
      </c>
      <c r="C155" s="14" t="s">
        <v>571</v>
      </c>
      <c r="D155" s="14" t="s">
        <v>162</v>
      </c>
      <c r="E155" s="14" t="s">
        <v>253</v>
      </c>
      <c r="F155" s="22">
        <v>1675</v>
      </c>
      <c r="G155" s="14" t="s">
        <v>567</v>
      </c>
      <c r="H155" s="14" t="s">
        <v>534</v>
      </c>
      <c r="I155" s="14" t="s">
        <v>300</v>
      </c>
      <c r="J155" s="58" t="s">
        <v>2744</v>
      </c>
      <c r="K155" s="24">
        <v>3.68</v>
      </c>
      <c r="L155" s="14" t="s">
        <v>49</v>
      </c>
      <c r="M155" s="13">
        <v>0.01</v>
      </c>
      <c r="N155" s="13">
        <v>4.1099999999999998E-2</v>
      </c>
      <c r="O155" s="24">
        <v>16650730</v>
      </c>
      <c r="P155" s="26">
        <v>97.46</v>
      </c>
      <c r="Q155" s="24">
        <v>0</v>
      </c>
      <c r="R155" s="24">
        <v>16227.801460000001</v>
      </c>
      <c r="S155" s="13">
        <v>1.4062427685E-2</v>
      </c>
      <c r="T155" s="13">
        <f t="shared" si="2"/>
        <v>3.793712535957726E-3</v>
      </c>
      <c r="U155" s="66">
        <f>+R155/'סכום נכסי הקרן'!$C$42</f>
        <v>8.772625807204604E-4</v>
      </c>
    </row>
    <row r="156" spans="2:21" ht="13.5" thickBot="1" x14ac:dyDescent="0.25">
      <c r="B156" s="62" t="s">
        <v>572</v>
      </c>
      <c r="C156" s="14" t="s">
        <v>573</v>
      </c>
      <c r="D156" s="14" t="s">
        <v>162</v>
      </c>
      <c r="E156" s="14" t="s">
        <v>253</v>
      </c>
      <c r="F156" s="22">
        <v>1675</v>
      </c>
      <c r="G156" s="14" t="s">
        <v>567</v>
      </c>
      <c r="H156" s="14" t="s">
        <v>534</v>
      </c>
      <c r="I156" s="14" t="s">
        <v>300</v>
      </c>
      <c r="J156" s="58" t="s">
        <v>2744</v>
      </c>
      <c r="K156" s="24">
        <v>2.34</v>
      </c>
      <c r="L156" s="14" t="s">
        <v>49</v>
      </c>
      <c r="M156" s="13">
        <v>3.5400000000000001E-2</v>
      </c>
      <c r="N156" s="13">
        <v>3.73E-2</v>
      </c>
      <c r="O156" s="24">
        <v>10074024</v>
      </c>
      <c r="P156" s="26">
        <v>103.99</v>
      </c>
      <c r="Q156" s="24">
        <v>0</v>
      </c>
      <c r="R156" s="24">
        <v>10475.977559999999</v>
      </c>
      <c r="S156" s="13">
        <v>9.0187411029999994E-3</v>
      </c>
      <c r="T156" s="13">
        <f t="shared" si="2"/>
        <v>2.4490592575800363E-3</v>
      </c>
      <c r="U156" s="66">
        <f>+R156/'סכום נכסי הקרן'!$C$42</f>
        <v>5.663233637968868E-4</v>
      </c>
    </row>
    <row r="157" spans="2:21" ht="13.5" thickBot="1" x14ac:dyDescent="0.25">
      <c r="B157" s="62" t="s">
        <v>572</v>
      </c>
      <c r="C157" s="14" t="s">
        <v>574</v>
      </c>
      <c r="D157" s="14" t="s">
        <v>162</v>
      </c>
      <c r="E157" s="14" t="s">
        <v>253</v>
      </c>
      <c r="F157" s="22">
        <v>1675</v>
      </c>
      <c r="G157" s="14" t="s">
        <v>567</v>
      </c>
      <c r="H157" s="14" t="s">
        <v>534</v>
      </c>
      <c r="I157" s="14" t="s">
        <v>300</v>
      </c>
      <c r="J157" s="58" t="s">
        <v>2744</v>
      </c>
      <c r="K157" s="24">
        <v>2.3380000000000001</v>
      </c>
      <c r="L157" s="14" t="s">
        <v>49</v>
      </c>
      <c r="M157" s="13">
        <v>3.5400000000000001E-2</v>
      </c>
      <c r="N157" s="13">
        <v>3.73E-2</v>
      </c>
      <c r="O157" s="24">
        <v>13891500</v>
      </c>
      <c r="P157" s="26">
        <v>103.8159</v>
      </c>
      <c r="Q157" s="24">
        <v>0</v>
      </c>
      <c r="R157" s="24">
        <v>14421.58574</v>
      </c>
      <c r="S157" s="13">
        <v>1.2436325547000001E-2</v>
      </c>
      <c r="T157" s="13">
        <f t="shared" si="2"/>
        <v>3.3714579726086429E-3</v>
      </c>
      <c r="U157" s="66">
        <f>+R157/'סכום נכסי הקרן'!$C$42</f>
        <v>7.7961993530291753E-4</v>
      </c>
    </row>
    <row r="158" spans="2:21" ht="13.5" thickBot="1" x14ac:dyDescent="0.25">
      <c r="B158" s="62" t="s">
        <v>575</v>
      </c>
      <c r="C158" s="14" t="s">
        <v>576</v>
      </c>
      <c r="D158" s="14" t="s">
        <v>162</v>
      </c>
      <c r="E158" s="14" t="s">
        <v>253</v>
      </c>
      <c r="F158" s="22">
        <v>1679</v>
      </c>
      <c r="G158" s="14" t="s">
        <v>254</v>
      </c>
      <c r="H158" s="14" t="s">
        <v>534</v>
      </c>
      <c r="I158" s="14" t="s">
        <v>300</v>
      </c>
      <c r="J158" s="58" t="s">
        <v>2744</v>
      </c>
      <c r="K158" s="24">
        <v>3.49</v>
      </c>
      <c r="L158" s="14" t="s">
        <v>49</v>
      </c>
      <c r="M158" s="13">
        <v>2.75E-2</v>
      </c>
      <c r="N158" s="13">
        <v>2.5600000000000001E-2</v>
      </c>
      <c r="O158" s="24">
        <v>8703196.9399999995</v>
      </c>
      <c r="P158" s="26">
        <v>111.53</v>
      </c>
      <c r="Q158" s="24">
        <v>0</v>
      </c>
      <c r="R158" s="24">
        <v>9706.6755499999999</v>
      </c>
      <c r="S158" s="13">
        <v>1.8041589273000001E-2</v>
      </c>
      <c r="T158" s="13">
        <f t="shared" si="2"/>
        <v>2.2692129187849549E-3</v>
      </c>
      <c r="U158" s="66">
        <f>+R158/'סכום נכסי הקרן'!$C$42</f>
        <v>5.2473548337392544E-4</v>
      </c>
    </row>
    <row r="159" spans="2:21" ht="13.5" thickBot="1" x14ac:dyDescent="0.25">
      <c r="B159" s="62" t="s">
        <v>577</v>
      </c>
      <c r="C159" s="14" t="s">
        <v>578</v>
      </c>
      <c r="D159" s="14" t="s">
        <v>162</v>
      </c>
      <c r="E159" s="14" t="s">
        <v>253</v>
      </c>
      <c r="F159" s="22">
        <v>1679</v>
      </c>
      <c r="G159" s="14" t="s">
        <v>254</v>
      </c>
      <c r="H159" s="14" t="s">
        <v>534</v>
      </c>
      <c r="I159" s="14" t="s">
        <v>300</v>
      </c>
      <c r="J159" s="58" t="s">
        <v>2744</v>
      </c>
      <c r="K159" s="24">
        <v>4.95</v>
      </c>
      <c r="L159" s="14" t="s">
        <v>49</v>
      </c>
      <c r="M159" s="13">
        <v>8.5000000000000006E-3</v>
      </c>
      <c r="N159" s="13">
        <v>2.9899999999999999E-2</v>
      </c>
      <c r="O159" s="24">
        <v>19439093</v>
      </c>
      <c r="P159" s="26">
        <v>98.97</v>
      </c>
      <c r="Q159" s="24">
        <v>0</v>
      </c>
      <c r="R159" s="24">
        <v>19238.870340000001</v>
      </c>
      <c r="S159" s="13">
        <v>3.0938697458E-2</v>
      </c>
      <c r="T159" s="13">
        <f t="shared" si="2"/>
        <v>4.4976359716027287E-3</v>
      </c>
      <c r="U159" s="66">
        <f>+R159/'סכום נכסי הקרן'!$C$42</f>
        <v>1.0400386698232824E-3</v>
      </c>
    </row>
    <row r="160" spans="2:21" ht="13.5" thickBot="1" x14ac:dyDescent="0.25">
      <c r="B160" s="62" t="s">
        <v>579</v>
      </c>
      <c r="C160" s="14" t="s">
        <v>580</v>
      </c>
      <c r="D160" s="14" t="s">
        <v>162</v>
      </c>
      <c r="E160" s="14" t="s">
        <v>253</v>
      </c>
      <c r="F160" s="22">
        <v>1679</v>
      </c>
      <c r="G160" s="14" t="s">
        <v>254</v>
      </c>
      <c r="H160" s="14" t="s">
        <v>534</v>
      </c>
      <c r="I160" s="14" t="s">
        <v>300</v>
      </c>
      <c r="J160" s="58" t="s">
        <v>2744</v>
      </c>
      <c r="K160" s="24">
        <v>6.42</v>
      </c>
      <c r="L160" s="14" t="s">
        <v>49</v>
      </c>
      <c r="M160" s="13">
        <v>3.1800000000000002E-2</v>
      </c>
      <c r="N160" s="13">
        <v>3.2500000000000001E-2</v>
      </c>
      <c r="O160" s="24">
        <v>2296099</v>
      </c>
      <c r="P160" s="26">
        <v>102.29</v>
      </c>
      <c r="Q160" s="24">
        <v>0</v>
      </c>
      <c r="R160" s="24">
        <v>2348.67967</v>
      </c>
      <c r="S160" s="13">
        <v>6.6619441239999999E-3</v>
      </c>
      <c r="T160" s="13">
        <f t="shared" si="2"/>
        <v>5.4907102043310642E-4</v>
      </c>
      <c r="U160" s="66">
        <f>+R160/'סכום נכסי הקרן'!$C$42</f>
        <v>1.2696783317620643E-4</v>
      </c>
    </row>
    <row r="161" spans="2:21" ht="13.5" thickBot="1" x14ac:dyDescent="0.25">
      <c r="B161" s="62" t="s">
        <v>581</v>
      </c>
      <c r="C161" s="14" t="s">
        <v>582</v>
      </c>
      <c r="D161" s="14" t="s">
        <v>162</v>
      </c>
      <c r="E161" s="14" t="s">
        <v>253</v>
      </c>
      <c r="F161" s="22">
        <v>1363</v>
      </c>
      <c r="G161" s="14" t="s">
        <v>332</v>
      </c>
      <c r="H161" s="14" t="s">
        <v>537</v>
      </c>
      <c r="I161" s="14" t="s">
        <v>96</v>
      </c>
      <c r="J161" s="58" t="s">
        <v>2744</v>
      </c>
      <c r="K161" s="24">
        <v>3.81</v>
      </c>
      <c r="L161" s="14" t="s">
        <v>49</v>
      </c>
      <c r="M161" s="13">
        <v>1.23E-2</v>
      </c>
      <c r="N161" s="13">
        <v>2.3300000000000001E-2</v>
      </c>
      <c r="O161" s="24">
        <v>1753424.66</v>
      </c>
      <c r="P161" s="26">
        <v>107.66</v>
      </c>
      <c r="Q161" s="24">
        <v>0</v>
      </c>
      <c r="R161" s="24">
        <v>1887.7369900000001</v>
      </c>
      <c r="S161" s="13">
        <v>1.572732083E-3</v>
      </c>
      <c r="T161" s="13">
        <f t="shared" si="2"/>
        <v>4.4131249086369487E-4</v>
      </c>
      <c r="U161" s="66">
        <f>+R161/'סכום נכסי הקרן'!$C$42</f>
        <v>1.0204962315140833E-4</v>
      </c>
    </row>
    <row r="162" spans="2:21" ht="13.5" thickBot="1" x14ac:dyDescent="0.25">
      <c r="B162" s="62" t="s">
        <v>583</v>
      </c>
      <c r="C162" s="14" t="s">
        <v>584</v>
      </c>
      <c r="D162" s="14" t="s">
        <v>162</v>
      </c>
      <c r="E162" s="14" t="s">
        <v>253</v>
      </c>
      <c r="F162" s="22">
        <v>1904</v>
      </c>
      <c r="G162" s="14" t="s">
        <v>550</v>
      </c>
      <c r="H162" s="14" t="s">
        <v>537</v>
      </c>
      <c r="I162" s="14" t="s">
        <v>96</v>
      </c>
      <c r="J162" s="58" t="s">
        <v>2744</v>
      </c>
      <c r="K162" s="24">
        <v>4.71</v>
      </c>
      <c r="L162" s="14" t="s">
        <v>49</v>
      </c>
      <c r="M162" s="13">
        <v>7.4999999999999997E-3</v>
      </c>
      <c r="N162" s="13">
        <v>4.1599999999999998E-2</v>
      </c>
      <c r="O162" s="24">
        <v>3603350</v>
      </c>
      <c r="P162" s="26">
        <v>92.65</v>
      </c>
      <c r="Q162" s="24">
        <v>0</v>
      </c>
      <c r="R162" s="24">
        <v>3338.5037699999998</v>
      </c>
      <c r="S162" s="13">
        <v>5.6611940289999999E-3</v>
      </c>
      <c r="T162" s="13">
        <f t="shared" si="2"/>
        <v>7.8047070238133952E-4</v>
      </c>
      <c r="U162" s="66">
        <f>+R162/'סכום נכסי הקרן'!$C$42</f>
        <v>1.8047696973827693E-4</v>
      </c>
    </row>
    <row r="163" spans="2:21" ht="13.5" thickBot="1" x14ac:dyDescent="0.25">
      <c r="B163" s="62" t="s">
        <v>585</v>
      </c>
      <c r="C163" s="14" t="s">
        <v>586</v>
      </c>
      <c r="D163" s="14" t="s">
        <v>162</v>
      </c>
      <c r="E163" s="14" t="s">
        <v>253</v>
      </c>
      <c r="F163" s="22">
        <v>182</v>
      </c>
      <c r="G163" s="14" t="s">
        <v>366</v>
      </c>
      <c r="H163" s="14" t="s">
        <v>587</v>
      </c>
      <c r="I163" s="14" t="s">
        <v>300</v>
      </c>
      <c r="J163" s="58" t="s">
        <v>2744</v>
      </c>
      <c r="K163" s="24">
        <v>4.78</v>
      </c>
      <c r="L163" s="14" t="s">
        <v>49</v>
      </c>
      <c r="M163" s="13">
        <v>4.3E-3</v>
      </c>
      <c r="N163" s="13">
        <v>4.1099999999999998E-2</v>
      </c>
      <c r="O163" s="24">
        <v>1990329</v>
      </c>
      <c r="P163" s="26">
        <v>91.53</v>
      </c>
      <c r="Q163" s="24">
        <v>0</v>
      </c>
      <c r="R163" s="24">
        <v>1821.7481299999999</v>
      </c>
      <c r="S163" s="13">
        <v>3.1845264000000002E-3</v>
      </c>
      <c r="T163" s="13">
        <f t="shared" si="2"/>
        <v>4.2588570825037348E-4</v>
      </c>
      <c r="U163" s="66">
        <f>+R163/'סכום נכסי הקרן'!$C$42</f>
        <v>9.8482315665850687E-5</v>
      </c>
    </row>
    <row r="164" spans="2:21" ht="13.5" thickBot="1" x14ac:dyDescent="0.25">
      <c r="B164" s="62" t="s">
        <v>585</v>
      </c>
      <c r="C164" s="14" t="s">
        <v>588</v>
      </c>
      <c r="D164" s="14" t="s">
        <v>162</v>
      </c>
      <c r="E164" s="14" t="s">
        <v>253</v>
      </c>
      <c r="F164" s="22">
        <v>182</v>
      </c>
      <c r="G164" s="14" t="s">
        <v>366</v>
      </c>
      <c r="H164" s="14" t="s">
        <v>587</v>
      </c>
      <c r="I164" s="14" t="s">
        <v>300</v>
      </c>
      <c r="J164" s="58" t="s">
        <v>2744</v>
      </c>
      <c r="K164" s="24">
        <v>4.7770000000000001</v>
      </c>
      <c r="L164" s="14" t="s">
        <v>49</v>
      </c>
      <c r="M164" s="13">
        <v>4.3E-3</v>
      </c>
      <c r="N164" s="13">
        <v>4.1099999999999998E-2</v>
      </c>
      <c r="O164" s="24">
        <v>10022750</v>
      </c>
      <c r="P164" s="26">
        <v>90.927199999999999</v>
      </c>
      <c r="Q164" s="24">
        <v>0</v>
      </c>
      <c r="R164" s="24">
        <v>9113.4059300000008</v>
      </c>
      <c r="S164" s="13">
        <v>1.6036399999999999E-2</v>
      </c>
      <c r="T164" s="13">
        <f t="shared" si="2"/>
        <v>2.1305191838298767E-3</v>
      </c>
      <c r="U164" s="66">
        <f>+R164/'סכום נכסי הקרן'!$C$42</f>
        <v>4.9266377981093117E-4</v>
      </c>
    </row>
    <row r="165" spans="2:21" ht="13.5" thickBot="1" x14ac:dyDescent="0.25">
      <c r="B165" s="62" t="s">
        <v>589</v>
      </c>
      <c r="C165" s="14" t="s">
        <v>590</v>
      </c>
      <c r="D165" s="14" t="s">
        <v>162</v>
      </c>
      <c r="E165" s="14" t="s">
        <v>253</v>
      </c>
      <c r="F165" s="22">
        <v>182</v>
      </c>
      <c r="G165" s="14" t="s">
        <v>366</v>
      </c>
      <c r="H165" s="14" t="s">
        <v>587</v>
      </c>
      <c r="I165" s="14" t="s">
        <v>300</v>
      </c>
      <c r="J165" s="58" t="s">
        <v>2744</v>
      </c>
      <c r="K165" s="24">
        <v>2.08</v>
      </c>
      <c r="L165" s="14" t="s">
        <v>49</v>
      </c>
      <c r="M165" s="13">
        <v>2.8500000000000001E-2</v>
      </c>
      <c r="N165" s="13">
        <v>3.3300000000000003E-2</v>
      </c>
      <c r="O165" s="24">
        <v>1504000</v>
      </c>
      <c r="P165" s="26">
        <v>112.77</v>
      </c>
      <c r="Q165" s="24">
        <v>0</v>
      </c>
      <c r="R165" s="24">
        <v>1696.0608</v>
      </c>
      <c r="S165" s="13">
        <v>2.7698953619999999E-3</v>
      </c>
      <c r="T165" s="13">
        <f t="shared" si="2"/>
        <v>3.9650270152531735E-4</v>
      </c>
      <c r="U165" s="66">
        <f>+R165/'סכום נכסי הקרן'!$C$42</f>
        <v>9.1687754384616954E-5</v>
      </c>
    </row>
    <row r="166" spans="2:21" ht="13.5" thickBot="1" x14ac:dyDescent="0.25">
      <c r="B166" s="62" t="s">
        <v>591</v>
      </c>
      <c r="C166" s="14" t="s">
        <v>592</v>
      </c>
      <c r="D166" s="14" t="s">
        <v>162</v>
      </c>
      <c r="E166" s="14" t="s">
        <v>253</v>
      </c>
      <c r="F166" s="22">
        <v>182</v>
      </c>
      <c r="G166" s="14" t="s">
        <v>366</v>
      </c>
      <c r="H166" s="14" t="s">
        <v>587</v>
      </c>
      <c r="I166" s="14" t="s">
        <v>300</v>
      </c>
      <c r="J166" s="58" t="s">
        <v>2744</v>
      </c>
      <c r="K166" s="24">
        <v>3.68</v>
      </c>
      <c r="L166" s="14" t="s">
        <v>49</v>
      </c>
      <c r="M166" s="13">
        <v>2.4500000000000001E-2</v>
      </c>
      <c r="N166" s="13">
        <v>4.0599999999999997E-2</v>
      </c>
      <c r="O166" s="24">
        <v>563920.71</v>
      </c>
      <c r="P166" s="26">
        <v>105.65</v>
      </c>
      <c r="Q166" s="24">
        <v>0</v>
      </c>
      <c r="R166" s="24">
        <v>595.78223000000003</v>
      </c>
      <c r="S166" s="13">
        <v>1.101945696E-3</v>
      </c>
      <c r="T166" s="13">
        <f t="shared" si="2"/>
        <v>1.3928112937683484E-4</v>
      </c>
      <c r="U166" s="66">
        <f>+R166/'סכום נכסי הקרן'!$C$42</f>
        <v>3.2207533344889153E-5</v>
      </c>
    </row>
    <row r="167" spans="2:21" ht="13.5" thickBot="1" x14ac:dyDescent="0.25">
      <c r="B167" s="62" t="s">
        <v>593</v>
      </c>
      <c r="C167" s="14" t="s">
        <v>594</v>
      </c>
      <c r="D167" s="14" t="s">
        <v>162</v>
      </c>
      <c r="E167" s="14" t="s">
        <v>253</v>
      </c>
      <c r="F167" s="22">
        <v>1172</v>
      </c>
      <c r="G167" s="14" t="s">
        <v>366</v>
      </c>
      <c r="H167" s="14" t="s">
        <v>587</v>
      </c>
      <c r="I167" s="14" t="s">
        <v>300</v>
      </c>
      <c r="J167" s="58" t="s">
        <v>2744</v>
      </c>
      <c r="K167" s="24">
        <v>2.19</v>
      </c>
      <c r="L167" s="14" t="s">
        <v>49</v>
      </c>
      <c r="M167" s="13">
        <v>2.5700000000000001E-2</v>
      </c>
      <c r="N167" s="13">
        <v>3.2399999999999998E-2</v>
      </c>
      <c r="O167" s="24">
        <v>6767552</v>
      </c>
      <c r="P167" s="26">
        <v>111.45</v>
      </c>
      <c r="Q167" s="24">
        <v>0</v>
      </c>
      <c r="R167" s="24">
        <v>7542.4367000000002</v>
      </c>
      <c r="S167" s="13">
        <v>5.2771979459999997E-3</v>
      </c>
      <c r="T167" s="13">
        <f t="shared" si="2"/>
        <v>1.7632602130971365E-3</v>
      </c>
      <c r="U167" s="66">
        <f>+R167/'סכום נכסי הקרן'!$C$42</f>
        <v>4.0773838037593988E-4</v>
      </c>
    </row>
    <row r="168" spans="2:21" ht="13.5" thickBot="1" x14ac:dyDescent="0.25">
      <c r="B168" s="62" t="s">
        <v>595</v>
      </c>
      <c r="C168" s="14" t="s">
        <v>596</v>
      </c>
      <c r="D168" s="14" t="s">
        <v>162</v>
      </c>
      <c r="E168" s="14" t="s">
        <v>253</v>
      </c>
      <c r="F168" s="22">
        <v>1172</v>
      </c>
      <c r="G168" s="14" t="s">
        <v>366</v>
      </c>
      <c r="H168" s="14" t="s">
        <v>587</v>
      </c>
      <c r="I168" s="14" t="s">
        <v>300</v>
      </c>
      <c r="J168" s="58" t="s">
        <v>2744</v>
      </c>
      <c r="K168" s="24">
        <v>0.99</v>
      </c>
      <c r="L168" s="14" t="s">
        <v>49</v>
      </c>
      <c r="M168" s="13">
        <v>1.2200000000000001E-2</v>
      </c>
      <c r="N168" s="13">
        <v>2.8299999999999999E-2</v>
      </c>
      <c r="O168" s="24">
        <v>335000</v>
      </c>
      <c r="P168" s="26">
        <v>109.7</v>
      </c>
      <c r="Q168" s="24">
        <v>0</v>
      </c>
      <c r="R168" s="24">
        <v>367.495</v>
      </c>
      <c r="S168" s="13">
        <v>7.2826086899999999E-4</v>
      </c>
      <c r="T168" s="13">
        <f t="shared" si="2"/>
        <v>8.5912462747235536E-5</v>
      </c>
      <c r="U168" s="66">
        <f>+R168/'סכום נכסי הקרן'!$C$42</f>
        <v>1.9866499654714507E-5</v>
      </c>
    </row>
    <row r="169" spans="2:21" ht="13.5" thickBot="1" x14ac:dyDescent="0.25">
      <c r="B169" s="62" t="s">
        <v>597</v>
      </c>
      <c r="C169" s="14" t="s">
        <v>598</v>
      </c>
      <c r="D169" s="14" t="s">
        <v>162</v>
      </c>
      <c r="E169" s="14" t="s">
        <v>253</v>
      </c>
      <c r="F169" s="22">
        <v>1172</v>
      </c>
      <c r="G169" s="14" t="s">
        <v>366</v>
      </c>
      <c r="H169" s="14" t="s">
        <v>587</v>
      </c>
      <c r="I169" s="14" t="s">
        <v>300</v>
      </c>
      <c r="J169" s="58" t="s">
        <v>2744</v>
      </c>
      <c r="K169" s="24">
        <v>4.8600000000000003</v>
      </c>
      <c r="L169" s="14" t="s">
        <v>49</v>
      </c>
      <c r="M169" s="13">
        <v>1.09E-2</v>
      </c>
      <c r="N169" s="13">
        <v>3.6499999999999998E-2</v>
      </c>
      <c r="O169" s="24">
        <v>5518155</v>
      </c>
      <c r="P169" s="26">
        <v>97.27</v>
      </c>
      <c r="Q169" s="24">
        <v>0</v>
      </c>
      <c r="R169" s="24">
        <v>5367.5093699999998</v>
      </c>
      <c r="S169" s="13">
        <v>9.8768471579999996E-3</v>
      </c>
      <c r="T169" s="13">
        <f t="shared" si="2"/>
        <v>1.2548087696310499E-3</v>
      </c>
      <c r="U169" s="66">
        <f>+R169/'סכום נכסי הקרן'!$C$42</f>
        <v>2.9016346629418596E-4</v>
      </c>
    </row>
    <row r="170" spans="2:21" ht="13.5" thickBot="1" x14ac:dyDescent="0.25">
      <c r="B170" s="62" t="s">
        <v>599</v>
      </c>
      <c r="C170" s="14" t="s">
        <v>600</v>
      </c>
      <c r="D170" s="14" t="s">
        <v>162</v>
      </c>
      <c r="E170" s="14" t="s">
        <v>253</v>
      </c>
      <c r="F170" s="22">
        <v>1172</v>
      </c>
      <c r="G170" s="14" t="s">
        <v>366</v>
      </c>
      <c r="H170" s="14" t="s">
        <v>587</v>
      </c>
      <c r="I170" s="14" t="s">
        <v>300</v>
      </c>
      <c r="J170" s="58" t="s">
        <v>2744</v>
      </c>
      <c r="K170" s="24">
        <v>5.81</v>
      </c>
      <c r="L170" s="14" t="s">
        <v>49</v>
      </c>
      <c r="M170" s="13">
        <v>1.54E-2</v>
      </c>
      <c r="N170" s="13">
        <v>3.8399999999999997E-2</v>
      </c>
      <c r="O170" s="24">
        <v>1761315</v>
      </c>
      <c r="P170" s="26">
        <v>95.41</v>
      </c>
      <c r="Q170" s="24">
        <v>0</v>
      </c>
      <c r="R170" s="24">
        <v>1680.47064</v>
      </c>
      <c r="S170" s="13">
        <v>5.0323285709999999E-3</v>
      </c>
      <c r="T170" s="13">
        <f t="shared" si="2"/>
        <v>3.9285805591048333E-4</v>
      </c>
      <c r="U170" s="66">
        <f>+R170/'סכום נכסי הקרן'!$C$42</f>
        <v>9.084496221531685E-5</v>
      </c>
    </row>
    <row r="171" spans="2:21" ht="13.5" thickBot="1" x14ac:dyDescent="0.25">
      <c r="B171" s="62" t="s">
        <v>601</v>
      </c>
      <c r="C171" s="14" t="s">
        <v>602</v>
      </c>
      <c r="D171" s="14" t="s">
        <v>162</v>
      </c>
      <c r="E171" s="14" t="s">
        <v>253</v>
      </c>
      <c r="F171" s="22">
        <v>251</v>
      </c>
      <c r="G171" s="14" t="s">
        <v>254</v>
      </c>
      <c r="H171" s="14" t="s">
        <v>603</v>
      </c>
      <c r="I171" s="14" t="s">
        <v>96</v>
      </c>
      <c r="J171" s="58" t="s">
        <v>2744</v>
      </c>
      <c r="K171" s="24">
        <v>5.27</v>
      </c>
      <c r="L171" s="14" t="s">
        <v>49</v>
      </c>
      <c r="M171" s="13">
        <v>8.9999999999999993E-3</v>
      </c>
      <c r="N171" s="13">
        <v>3.5700000000000003E-2</v>
      </c>
      <c r="O171" s="24">
        <v>7000000</v>
      </c>
      <c r="P171" s="26">
        <v>94.6</v>
      </c>
      <c r="Q171" s="24">
        <v>0</v>
      </c>
      <c r="R171" s="24">
        <v>6622</v>
      </c>
      <c r="S171" s="13">
        <v>1.6867469879000001E-2</v>
      </c>
      <c r="T171" s="13">
        <f t="shared" si="2"/>
        <v>1.548081819649774E-3</v>
      </c>
      <c r="U171" s="66">
        <f>+R171/'סכום נכסי הקרן'!$C$42</f>
        <v>3.579802737820092E-4</v>
      </c>
    </row>
    <row r="172" spans="2:21" ht="13.5" thickBot="1" x14ac:dyDescent="0.25">
      <c r="B172" s="62" t="s">
        <v>604</v>
      </c>
      <c r="C172" s="14" t="s">
        <v>605</v>
      </c>
      <c r="D172" s="14" t="s">
        <v>162</v>
      </c>
      <c r="E172" s="14" t="s">
        <v>253</v>
      </c>
      <c r="F172" s="22">
        <v>1618</v>
      </c>
      <c r="G172" s="14" t="s">
        <v>533</v>
      </c>
      <c r="H172" s="14" t="s">
        <v>603</v>
      </c>
      <c r="I172" s="14" t="s">
        <v>96</v>
      </c>
      <c r="J172" s="58" t="s">
        <v>2744</v>
      </c>
      <c r="K172" s="24">
        <v>4</v>
      </c>
      <c r="L172" s="14" t="s">
        <v>49</v>
      </c>
      <c r="M172" s="13">
        <v>7.4999999999999997E-3</v>
      </c>
      <c r="N172" s="13">
        <v>3.4099999999999998E-2</v>
      </c>
      <c r="O172" s="24">
        <v>1196070</v>
      </c>
      <c r="P172" s="26">
        <v>97.97</v>
      </c>
      <c r="Q172" s="24">
        <v>0</v>
      </c>
      <c r="R172" s="24">
        <v>1171.7897800000001</v>
      </c>
      <c r="S172" s="13">
        <v>7.7719419400000002E-4</v>
      </c>
      <c r="T172" s="13">
        <f t="shared" si="2"/>
        <v>2.739393619555132E-4</v>
      </c>
      <c r="U172" s="66">
        <f>+R172/'סכום נכסי הקרן'!$C$42</f>
        <v>6.3346062558042933E-5</v>
      </c>
    </row>
    <row r="173" spans="2:21" ht="13.5" thickBot="1" x14ac:dyDescent="0.25">
      <c r="B173" s="62" t="s">
        <v>606</v>
      </c>
      <c r="C173" s="14" t="s">
        <v>607</v>
      </c>
      <c r="D173" s="14" t="s">
        <v>162</v>
      </c>
      <c r="E173" s="14" t="s">
        <v>253</v>
      </c>
      <c r="F173" s="22">
        <v>1618</v>
      </c>
      <c r="G173" s="14" t="s">
        <v>533</v>
      </c>
      <c r="H173" s="14" t="s">
        <v>603</v>
      </c>
      <c r="I173" s="14" t="s">
        <v>96</v>
      </c>
      <c r="J173" s="58" t="s">
        <v>2744</v>
      </c>
      <c r="K173" s="24">
        <v>6.11</v>
      </c>
      <c r="L173" s="14" t="s">
        <v>49</v>
      </c>
      <c r="M173" s="13">
        <v>4.0800000000000003E-2</v>
      </c>
      <c r="N173" s="13">
        <v>3.8899999999999997E-2</v>
      </c>
      <c r="O173" s="24">
        <v>949000</v>
      </c>
      <c r="P173" s="26">
        <v>101.94</v>
      </c>
      <c r="Q173" s="24">
        <v>0</v>
      </c>
      <c r="R173" s="24">
        <v>967.41060000000004</v>
      </c>
      <c r="S173" s="13">
        <v>2.711428571E-3</v>
      </c>
      <c r="T173" s="13">
        <f t="shared" si="2"/>
        <v>2.2615988553253998E-4</v>
      </c>
      <c r="U173" s="66">
        <f>+R173/'סכום נכסי הקרן'!$C$42</f>
        <v>5.2297479832017182E-5</v>
      </c>
    </row>
    <row r="174" spans="2:21" ht="13.5" thickBot="1" x14ac:dyDescent="0.25">
      <c r="B174" s="62" t="s">
        <v>608</v>
      </c>
      <c r="C174" s="14" t="s">
        <v>609</v>
      </c>
      <c r="D174" s="14" t="s">
        <v>162</v>
      </c>
      <c r="E174" s="14" t="s">
        <v>253</v>
      </c>
      <c r="F174" s="22">
        <v>126</v>
      </c>
      <c r="G174" s="14" t="s">
        <v>366</v>
      </c>
      <c r="H174" s="14" t="s">
        <v>603</v>
      </c>
      <c r="I174" s="14" t="s">
        <v>96</v>
      </c>
      <c r="J174" s="58" t="s">
        <v>2744</v>
      </c>
      <c r="K174" s="24">
        <v>3.07</v>
      </c>
      <c r="L174" s="14" t="s">
        <v>49</v>
      </c>
      <c r="M174" s="13">
        <v>1.3299999999999999E-2</v>
      </c>
      <c r="N174" s="13">
        <v>2.9700000000000001E-2</v>
      </c>
      <c r="O174" s="24">
        <v>2436000</v>
      </c>
      <c r="P174" s="26">
        <v>103.7285</v>
      </c>
      <c r="Q174" s="24">
        <v>0</v>
      </c>
      <c r="R174" s="24">
        <v>2526.8262599999998</v>
      </c>
      <c r="S174" s="13">
        <v>6.06271777E-3</v>
      </c>
      <c r="T174" s="13">
        <f t="shared" si="2"/>
        <v>5.9071787896702399E-4</v>
      </c>
      <c r="U174" s="66">
        <f>+R174/'סכום נכסי הקרן'!$C$42</f>
        <v>1.3659830207707192E-4</v>
      </c>
    </row>
    <row r="175" spans="2:21" ht="13.5" thickBot="1" x14ac:dyDescent="0.25">
      <c r="B175" s="62" t="s">
        <v>610</v>
      </c>
      <c r="C175" s="14" t="s">
        <v>611</v>
      </c>
      <c r="D175" s="14" t="s">
        <v>162</v>
      </c>
      <c r="E175" s="14" t="s">
        <v>253</v>
      </c>
      <c r="F175" s="22">
        <v>2387</v>
      </c>
      <c r="G175" s="14" t="s">
        <v>254</v>
      </c>
      <c r="H175" s="14" t="s">
        <v>603</v>
      </c>
      <c r="I175" s="14" t="s">
        <v>96</v>
      </c>
      <c r="J175" s="58" t="s">
        <v>2744</v>
      </c>
      <c r="K175" s="24">
        <v>4.8499999999999996</v>
      </c>
      <c r="L175" s="14" t="s">
        <v>49</v>
      </c>
      <c r="M175" s="13">
        <v>4.3999999999999997E-2</v>
      </c>
      <c r="N175" s="13">
        <v>4.0800000000000003E-2</v>
      </c>
      <c r="O175" s="24">
        <v>3532588</v>
      </c>
      <c r="P175" s="26">
        <v>103.91</v>
      </c>
      <c r="Q175" s="24">
        <v>0</v>
      </c>
      <c r="R175" s="24">
        <v>3670.7121900000002</v>
      </c>
      <c r="S175" s="13">
        <v>8.4468228060000008E-3</v>
      </c>
      <c r="T175" s="13">
        <f t="shared" si="2"/>
        <v>8.581339182279987E-4</v>
      </c>
      <c r="U175" s="66">
        <f>+R175/'סכום נכסי הקרן'!$C$42</f>
        <v>1.9843590376791885E-4</v>
      </c>
    </row>
    <row r="176" spans="2:21" ht="13.5" thickBot="1" x14ac:dyDescent="0.25">
      <c r="B176" s="62" t="s">
        <v>612</v>
      </c>
      <c r="C176" s="14" t="s">
        <v>613</v>
      </c>
      <c r="D176" s="14" t="s">
        <v>162</v>
      </c>
      <c r="E176" s="14" t="s">
        <v>253</v>
      </c>
      <c r="F176" s="22">
        <v>612</v>
      </c>
      <c r="G176" s="14" t="s">
        <v>254</v>
      </c>
      <c r="H176" s="14" t="s">
        <v>603</v>
      </c>
      <c r="I176" s="14" t="s">
        <v>96</v>
      </c>
      <c r="J176" s="58" t="s">
        <v>2744</v>
      </c>
      <c r="K176" s="24">
        <v>3.5</v>
      </c>
      <c r="L176" s="14" t="s">
        <v>49</v>
      </c>
      <c r="M176" s="13">
        <v>1.7999999999999999E-2</v>
      </c>
      <c r="N176" s="13">
        <v>2.8000000000000001E-2</v>
      </c>
      <c r="O176" s="24">
        <v>14730868.51</v>
      </c>
      <c r="P176" s="26">
        <v>108.67</v>
      </c>
      <c r="Q176" s="24">
        <v>0</v>
      </c>
      <c r="R176" s="24">
        <v>16008.034809999999</v>
      </c>
      <c r="S176" s="13">
        <v>1.8676862772000001E-2</v>
      </c>
      <c r="T176" s="13">
        <f t="shared" si="2"/>
        <v>3.7423357985022234E-3</v>
      </c>
      <c r="U176" s="66">
        <f>+R176/'סכום נכסי הקרן'!$C$42</f>
        <v>8.6538216309207689E-4</v>
      </c>
    </row>
    <row r="177" spans="2:21" ht="13.5" thickBot="1" x14ac:dyDescent="0.25">
      <c r="B177" s="62" t="s">
        <v>614</v>
      </c>
      <c r="C177" s="14" t="s">
        <v>615</v>
      </c>
      <c r="D177" s="14" t="s">
        <v>162</v>
      </c>
      <c r="E177" s="14" t="s">
        <v>253</v>
      </c>
      <c r="F177" s="22">
        <v>612</v>
      </c>
      <c r="G177" s="14" t="s">
        <v>254</v>
      </c>
      <c r="H177" s="14" t="s">
        <v>603</v>
      </c>
      <c r="I177" s="14" t="s">
        <v>96</v>
      </c>
      <c r="J177" s="58" t="s">
        <v>2744</v>
      </c>
      <c r="K177" s="24">
        <v>3.91</v>
      </c>
      <c r="L177" s="14" t="s">
        <v>49</v>
      </c>
      <c r="M177" s="13">
        <v>2.7E-2</v>
      </c>
      <c r="N177" s="13">
        <v>3.0200000000000001E-2</v>
      </c>
      <c r="O177" s="24">
        <v>14650823</v>
      </c>
      <c r="P177" s="26">
        <v>102.24</v>
      </c>
      <c r="Q177" s="24">
        <v>0</v>
      </c>
      <c r="R177" s="24">
        <v>14979.00144</v>
      </c>
      <c r="S177" s="13">
        <v>3.3478718785E-2</v>
      </c>
      <c r="T177" s="13">
        <f t="shared" si="2"/>
        <v>3.5017698287181796E-3</v>
      </c>
      <c r="U177" s="66">
        <f>+R177/'סכום נכסי הקרן'!$C$42</f>
        <v>8.0975340327277409E-4</v>
      </c>
    </row>
    <row r="178" spans="2:21" ht="13.5" thickBot="1" x14ac:dyDescent="0.25">
      <c r="B178" s="62" t="s">
        <v>616</v>
      </c>
      <c r="C178" s="14" t="s">
        <v>617</v>
      </c>
      <c r="D178" s="14" t="s">
        <v>162</v>
      </c>
      <c r="E178" s="14" t="s">
        <v>253</v>
      </c>
      <c r="F178" s="22">
        <v>136</v>
      </c>
      <c r="G178" s="14" t="s">
        <v>550</v>
      </c>
      <c r="H178" s="14" t="s">
        <v>587</v>
      </c>
      <c r="I178" s="14" t="s">
        <v>300</v>
      </c>
      <c r="J178" s="58" t="s">
        <v>2744</v>
      </c>
      <c r="K178" s="24">
        <v>3.64</v>
      </c>
      <c r="L178" s="14" t="s">
        <v>49</v>
      </c>
      <c r="M178" s="13">
        <v>3.73E-2</v>
      </c>
      <c r="N178" s="13">
        <v>3.7600000000000001E-2</v>
      </c>
      <c r="O178" s="24">
        <v>7791771</v>
      </c>
      <c r="P178" s="26">
        <v>104.89</v>
      </c>
      <c r="Q178" s="24">
        <v>0</v>
      </c>
      <c r="R178" s="24">
        <v>8172.7885999999999</v>
      </c>
      <c r="S178" s="13">
        <v>3.315647234E-2</v>
      </c>
      <c r="T178" s="13">
        <f t="shared" si="2"/>
        <v>1.9106229911659512E-3</v>
      </c>
      <c r="U178" s="66">
        <f>+R178/'סכום נכסי הקרן'!$C$42</f>
        <v>4.4181472373761455E-4</v>
      </c>
    </row>
    <row r="179" spans="2:21" ht="13.5" thickBot="1" x14ac:dyDescent="0.25">
      <c r="B179" s="62" t="s">
        <v>618</v>
      </c>
      <c r="C179" s="14" t="s">
        <v>619</v>
      </c>
      <c r="D179" s="14" t="s">
        <v>162</v>
      </c>
      <c r="E179" s="14" t="s">
        <v>253</v>
      </c>
      <c r="F179" s="22">
        <v>699</v>
      </c>
      <c r="G179" s="14" t="s">
        <v>254</v>
      </c>
      <c r="H179" s="14" t="s">
        <v>603</v>
      </c>
      <c r="I179" s="14" t="s">
        <v>96</v>
      </c>
      <c r="J179" s="58" t="s">
        <v>2744</v>
      </c>
      <c r="K179" s="24">
        <v>1.46</v>
      </c>
      <c r="L179" s="14" t="s">
        <v>49</v>
      </c>
      <c r="M179" s="13">
        <v>4.9500000000000002E-2</v>
      </c>
      <c r="N179" s="13">
        <v>3.5999999999999997E-2</v>
      </c>
      <c r="O179" s="24">
        <v>2459367.7000000002</v>
      </c>
      <c r="P179" s="26">
        <v>137.28</v>
      </c>
      <c r="Q179" s="24">
        <v>0</v>
      </c>
      <c r="R179" s="24">
        <v>3376.2199799999999</v>
      </c>
      <c r="S179" s="13">
        <v>5.6002237240000002E-3</v>
      </c>
      <c r="T179" s="13">
        <f t="shared" si="2"/>
        <v>7.8928794475631588E-4</v>
      </c>
      <c r="U179" s="66">
        <f>+R179/'סכום נכסי הקרן'!$C$42</f>
        <v>1.8251587930967828E-4</v>
      </c>
    </row>
    <row r="180" spans="2:21" ht="13.5" thickBot="1" x14ac:dyDescent="0.25">
      <c r="B180" s="62" t="s">
        <v>620</v>
      </c>
      <c r="C180" s="14" t="s">
        <v>621</v>
      </c>
      <c r="D180" s="14" t="s">
        <v>162</v>
      </c>
      <c r="E180" s="14" t="s">
        <v>253</v>
      </c>
      <c r="F180" s="22">
        <v>699</v>
      </c>
      <c r="G180" s="14" t="s">
        <v>254</v>
      </c>
      <c r="H180" s="14" t="s">
        <v>603</v>
      </c>
      <c r="I180" s="14" t="s">
        <v>96</v>
      </c>
      <c r="J180" s="58" t="s">
        <v>2744</v>
      </c>
      <c r="K180" s="24">
        <v>4.66</v>
      </c>
      <c r="L180" s="14" t="s">
        <v>49</v>
      </c>
      <c r="M180" s="13">
        <v>3.6200000000000003E-2</v>
      </c>
      <c r="N180" s="13">
        <v>3.8100000000000002E-2</v>
      </c>
      <c r="O180" s="24">
        <v>14936511.01</v>
      </c>
      <c r="P180" s="27">
        <v>102</v>
      </c>
      <c r="Q180" s="24">
        <v>0</v>
      </c>
      <c r="R180" s="24">
        <v>15235.24123</v>
      </c>
      <c r="S180" s="13">
        <v>8.5344870909999995E-3</v>
      </c>
      <c r="T180" s="13">
        <f t="shared" si="2"/>
        <v>3.5616732053974118E-3</v>
      </c>
      <c r="U180" s="66">
        <f>+R180/'סכום נכסי הקרן'!$C$42</f>
        <v>8.2360553105562584E-4</v>
      </c>
    </row>
    <row r="181" spans="2:21" ht="13.5" thickBot="1" x14ac:dyDescent="0.25">
      <c r="B181" s="62" t="s">
        <v>622</v>
      </c>
      <c r="C181" s="14" t="s">
        <v>623</v>
      </c>
      <c r="D181" s="14" t="s">
        <v>162</v>
      </c>
      <c r="E181" s="14" t="s">
        <v>253</v>
      </c>
      <c r="F181" s="22">
        <v>1621</v>
      </c>
      <c r="G181" s="14" t="s">
        <v>624</v>
      </c>
      <c r="H181" s="14" t="s">
        <v>587</v>
      </c>
      <c r="I181" s="14" t="s">
        <v>300</v>
      </c>
      <c r="J181" s="58" t="s">
        <v>2744</v>
      </c>
      <c r="K181" s="24">
        <v>3.9</v>
      </c>
      <c r="L181" s="14" t="s">
        <v>49</v>
      </c>
      <c r="M181" s="13">
        <v>3.2500000000000001E-2</v>
      </c>
      <c r="N181" s="13">
        <v>3.8899999999999997E-2</v>
      </c>
      <c r="O181" s="24">
        <v>132529</v>
      </c>
      <c r="P181" s="26">
        <v>102.69</v>
      </c>
      <c r="Q181" s="24">
        <v>0</v>
      </c>
      <c r="R181" s="24">
        <v>136.09403</v>
      </c>
      <c r="S181" s="13">
        <v>2.8810652099999997E-4</v>
      </c>
      <c r="T181" s="13">
        <f t="shared" si="2"/>
        <v>3.1815870372375558E-5</v>
      </c>
      <c r="U181" s="66">
        <f>+R181/'סכום נכסי הקרן'!$C$42</f>
        <v>7.3571395529291712E-6</v>
      </c>
    </row>
    <row r="182" spans="2:21" ht="13.5" thickBot="1" x14ac:dyDescent="0.25">
      <c r="B182" s="62" t="s">
        <v>625</v>
      </c>
      <c r="C182" s="14" t="s">
        <v>626</v>
      </c>
      <c r="D182" s="14" t="s">
        <v>162</v>
      </c>
      <c r="E182" s="14" t="s">
        <v>253</v>
      </c>
      <c r="F182" s="22">
        <v>1068</v>
      </c>
      <c r="G182" s="14" t="s">
        <v>533</v>
      </c>
      <c r="H182" s="14" t="s">
        <v>603</v>
      </c>
      <c r="I182" s="14" t="s">
        <v>96</v>
      </c>
      <c r="J182" s="58" t="s">
        <v>2744</v>
      </c>
      <c r="K182" s="24">
        <v>0.74</v>
      </c>
      <c r="L182" s="14" t="s">
        <v>49</v>
      </c>
      <c r="M182" s="13">
        <v>4.3400000000000001E-2</v>
      </c>
      <c r="N182" s="13">
        <v>3.0499999999999999E-2</v>
      </c>
      <c r="O182" s="24">
        <v>12242424.99</v>
      </c>
      <c r="P182" s="26">
        <v>113.68</v>
      </c>
      <c r="Q182" s="24">
        <v>0</v>
      </c>
      <c r="R182" s="24">
        <v>13917.18873</v>
      </c>
      <c r="S182" s="13">
        <v>1.407240794E-2</v>
      </c>
      <c r="T182" s="13">
        <f t="shared" si="2"/>
        <v>3.2535407510642898E-3</v>
      </c>
      <c r="U182" s="66">
        <f>+R182/'סכום נכסי הקרן'!$C$42</f>
        <v>7.523526173121855E-4</v>
      </c>
    </row>
    <row r="183" spans="2:21" ht="13.5" thickBot="1" x14ac:dyDescent="0.25">
      <c r="B183" s="62" t="s">
        <v>627</v>
      </c>
      <c r="C183" s="14" t="s">
        <v>628</v>
      </c>
      <c r="D183" s="14" t="s">
        <v>162</v>
      </c>
      <c r="E183" s="14" t="s">
        <v>253</v>
      </c>
      <c r="F183" s="22">
        <v>1068</v>
      </c>
      <c r="G183" s="14" t="s">
        <v>533</v>
      </c>
      <c r="H183" s="14" t="s">
        <v>603</v>
      </c>
      <c r="I183" s="14" t="s">
        <v>96</v>
      </c>
      <c r="J183" s="58" t="s">
        <v>2744</v>
      </c>
      <c r="K183" s="24">
        <v>3.39</v>
      </c>
      <c r="L183" s="14" t="s">
        <v>49</v>
      </c>
      <c r="M183" s="13">
        <v>3.9E-2</v>
      </c>
      <c r="N183" s="13">
        <v>3.6799999999999999E-2</v>
      </c>
      <c r="O183" s="24">
        <v>22218465.43</v>
      </c>
      <c r="P183" s="26">
        <v>113.64</v>
      </c>
      <c r="Q183" s="24">
        <v>0</v>
      </c>
      <c r="R183" s="24">
        <v>25249.064109999999</v>
      </c>
      <c r="S183" s="13">
        <v>1.5090688037E-2</v>
      </c>
      <c r="T183" s="13">
        <f t="shared" si="2"/>
        <v>5.9026905937575661E-3</v>
      </c>
      <c r="U183" s="66">
        <f>+R183/'סכום נכסי הקרן'!$C$42</f>
        <v>1.364945165031305E-3</v>
      </c>
    </row>
    <row r="184" spans="2:21" ht="13.5" thickBot="1" x14ac:dyDescent="0.25">
      <c r="B184" s="62" t="s">
        <v>629</v>
      </c>
      <c r="C184" s="14" t="s">
        <v>630</v>
      </c>
      <c r="D184" s="14" t="s">
        <v>162</v>
      </c>
      <c r="E184" s="14" t="s">
        <v>253</v>
      </c>
      <c r="F184" s="22">
        <v>1068</v>
      </c>
      <c r="G184" s="14" t="s">
        <v>533</v>
      </c>
      <c r="H184" s="14" t="s">
        <v>603</v>
      </c>
      <c r="I184" s="14" t="s">
        <v>96</v>
      </c>
      <c r="J184" s="58" t="s">
        <v>2744</v>
      </c>
      <c r="K184" s="24">
        <v>4.42</v>
      </c>
      <c r="L184" s="14" t="s">
        <v>49</v>
      </c>
      <c r="M184" s="13">
        <v>3.2500000000000001E-2</v>
      </c>
      <c r="N184" s="13">
        <v>3.8100000000000002E-2</v>
      </c>
      <c r="O184" s="24">
        <v>12694575.73</v>
      </c>
      <c r="P184" s="26">
        <v>109.88</v>
      </c>
      <c r="Q184" s="24">
        <v>0</v>
      </c>
      <c r="R184" s="24">
        <v>13948.79981</v>
      </c>
      <c r="S184" s="13">
        <v>3.2104613832000001E-2</v>
      </c>
      <c r="T184" s="13">
        <f t="shared" si="2"/>
        <v>3.2609307447591701E-3</v>
      </c>
      <c r="U184" s="66">
        <f>+R184/'סכום נכסי הקרן'!$C$42</f>
        <v>7.5406148820813016E-4</v>
      </c>
    </row>
    <row r="185" spans="2:21" ht="13.5" thickBot="1" x14ac:dyDescent="0.25">
      <c r="B185" s="62" t="s">
        <v>631</v>
      </c>
      <c r="C185" s="14" t="s">
        <v>632</v>
      </c>
      <c r="D185" s="14" t="s">
        <v>162</v>
      </c>
      <c r="E185" s="14" t="s">
        <v>253</v>
      </c>
      <c r="F185" s="22">
        <v>422</v>
      </c>
      <c r="G185" s="14" t="s">
        <v>567</v>
      </c>
      <c r="H185" s="14" t="s">
        <v>633</v>
      </c>
      <c r="I185" s="14" t="s">
        <v>300</v>
      </c>
      <c r="J185" s="58" t="s">
        <v>2744</v>
      </c>
      <c r="K185" s="24">
        <v>1.94</v>
      </c>
      <c r="L185" s="14" t="s">
        <v>49</v>
      </c>
      <c r="M185" s="13">
        <v>1.2500000000000001E-2</v>
      </c>
      <c r="N185" s="13">
        <v>5.0999999999999997E-2</v>
      </c>
      <c r="O185" s="24">
        <v>1734600</v>
      </c>
      <c r="P185" s="26">
        <v>98.08</v>
      </c>
      <c r="Q185" s="24">
        <v>0</v>
      </c>
      <c r="R185" s="24">
        <v>1701.2956799999999</v>
      </c>
      <c r="S185" s="13">
        <v>1.3516363671E-2</v>
      </c>
      <c r="T185" s="13">
        <f t="shared" si="2"/>
        <v>3.9772650438790389E-4</v>
      </c>
      <c r="U185" s="66">
        <f>+R185/'סכום נכסי הקרן'!$C$42</f>
        <v>9.1970748008237614E-5</v>
      </c>
    </row>
    <row r="186" spans="2:21" ht="13.5" thickBot="1" x14ac:dyDescent="0.25">
      <c r="B186" s="62" t="s">
        <v>634</v>
      </c>
      <c r="C186" s="14" t="s">
        <v>635</v>
      </c>
      <c r="D186" s="14" t="s">
        <v>162</v>
      </c>
      <c r="E186" s="14" t="s">
        <v>253</v>
      </c>
      <c r="F186" s="22">
        <v>313</v>
      </c>
      <c r="G186" s="14" t="s">
        <v>366</v>
      </c>
      <c r="H186" s="14" t="s">
        <v>636</v>
      </c>
      <c r="I186" s="14" t="s">
        <v>96</v>
      </c>
      <c r="J186" s="58" t="s">
        <v>2744</v>
      </c>
      <c r="K186" s="24">
        <v>3.35</v>
      </c>
      <c r="L186" s="14" t="s">
        <v>49</v>
      </c>
      <c r="M186" s="13">
        <v>1.7500000000000002E-2</v>
      </c>
      <c r="N186" s="13">
        <v>4.6899999999999997E-2</v>
      </c>
      <c r="O186" s="24">
        <v>3301806.3</v>
      </c>
      <c r="P186" s="26">
        <v>101.28</v>
      </c>
      <c r="Q186" s="24">
        <v>0</v>
      </c>
      <c r="R186" s="24">
        <v>3344.0694199999998</v>
      </c>
      <c r="S186" s="13">
        <v>5.8723113520000002E-3</v>
      </c>
      <c r="T186" s="13">
        <f t="shared" si="2"/>
        <v>7.8177183218797414E-4</v>
      </c>
      <c r="U186" s="66">
        <f>+R186/'סכום נכסי הקרן'!$C$42</f>
        <v>1.8077784453603816E-4</v>
      </c>
    </row>
    <row r="187" spans="2:21" ht="13.5" thickBot="1" x14ac:dyDescent="0.25">
      <c r="B187" s="62" t="s">
        <v>637</v>
      </c>
      <c r="C187" s="14" t="s">
        <v>638</v>
      </c>
      <c r="D187" s="14" t="s">
        <v>162</v>
      </c>
      <c r="E187" s="14" t="s">
        <v>253</v>
      </c>
      <c r="F187" s="22">
        <v>313</v>
      </c>
      <c r="G187" s="14" t="s">
        <v>366</v>
      </c>
      <c r="H187" s="14" t="s">
        <v>636</v>
      </c>
      <c r="I187" s="14" t="s">
        <v>96</v>
      </c>
      <c r="J187" s="58" t="s">
        <v>2744</v>
      </c>
      <c r="K187" s="24">
        <v>4.66</v>
      </c>
      <c r="L187" s="14" t="s">
        <v>49</v>
      </c>
      <c r="M187" s="13">
        <v>9.9000000000000008E-3</v>
      </c>
      <c r="N187" s="13">
        <v>4.7399999999999998E-2</v>
      </c>
      <c r="O187" s="24">
        <v>988460.75</v>
      </c>
      <c r="P187" s="26">
        <v>91.77</v>
      </c>
      <c r="Q187" s="24">
        <v>0</v>
      </c>
      <c r="R187" s="24">
        <v>907.11042999999995</v>
      </c>
      <c r="S187" s="13">
        <v>3.4682833329999999E-3</v>
      </c>
      <c r="T187" s="13">
        <f t="shared" si="2"/>
        <v>2.1206299684350483E-4</v>
      </c>
      <c r="U187" s="66">
        <f>+R187/'סכום נכסי הקרן'!$C$42</f>
        <v>4.903769859285957E-5</v>
      </c>
    </row>
    <row r="188" spans="2:21" ht="13.5" thickBot="1" x14ac:dyDescent="0.25">
      <c r="B188" s="62" t="s">
        <v>639</v>
      </c>
      <c r="C188" s="14" t="s">
        <v>640</v>
      </c>
      <c r="D188" s="14" t="s">
        <v>162</v>
      </c>
      <c r="E188" s="14" t="s">
        <v>253</v>
      </c>
      <c r="F188" s="22">
        <v>126</v>
      </c>
      <c r="G188" s="14" t="s">
        <v>366</v>
      </c>
      <c r="H188" s="14" t="s">
        <v>636</v>
      </c>
      <c r="I188" s="14" t="s">
        <v>96</v>
      </c>
      <c r="J188" s="58" t="s">
        <v>2744</v>
      </c>
      <c r="K188" s="24">
        <v>3.65</v>
      </c>
      <c r="L188" s="14" t="s">
        <v>49</v>
      </c>
      <c r="M188" s="13">
        <v>1.7500000000000002E-2</v>
      </c>
      <c r="N188" s="13">
        <v>6.0100000000000001E-2</v>
      </c>
      <c r="O188" s="24">
        <v>12296772</v>
      </c>
      <c r="P188" s="26">
        <v>94.32</v>
      </c>
      <c r="Q188" s="24">
        <v>0</v>
      </c>
      <c r="R188" s="24">
        <v>11598.315350000001</v>
      </c>
      <c r="S188" s="13">
        <v>1.3161154624999999E-2</v>
      </c>
      <c r="T188" s="13">
        <f t="shared" si="2"/>
        <v>2.7114378030655252E-3</v>
      </c>
      <c r="U188" s="66">
        <f>+R188/'סכום נכסי הקרן'!$C$42</f>
        <v>6.2699608945984296E-4</v>
      </c>
    </row>
    <row r="189" spans="2:21" ht="13.5" thickBot="1" x14ac:dyDescent="0.25">
      <c r="B189" s="62" t="s">
        <v>641</v>
      </c>
      <c r="C189" s="14" t="s">
        <v>642</v>
      </c>
      <c r="D189" s="14" t="s">
        <v>162</v>
      </c>
      <c r="E189" s="14" t="s">
        <v>253</v>
      </c>
      <c r="F189" s="22">
        <v>126</v>
      </c>
      <c r="G189" s="14" t="s">
        <v>366</v>
      </c>
      <c r="H189" s="14" t="s">
        <v>636</v>
      </c>
      <c r="I189" s="14" t="s">
        <v>96</v>
      </c>
      <c r="J189" s="58" t="s">
        <v>2744</v>
      </c>
      <c r="K189" s="24">
        <v>0.74</v>
      </c>
      <c r="L189" s="14" t="s">
        <v>49</v>
      </c>
      <c r="M189" s="13">
        <v>5.3499999999999999E-2</v>
      </c>
      <c r="N189" s="13">
        <v>3.78E-2</v>
      </c>
      <c r="O189" s="24">
        <v>1097005</v>
      </c>
      <c r="P189" s="26">
        <v>118.29</v>
      </c>
      <c r="Q189" s="24">
        <v>0</v>
      </c>
      <c r="R189" s="24">
        <v>1297.6472100000001</v>
      </c>
      <c r="S189" s="13">
        <v>3.3184260649999999E-3</v>
      </c>
      <c r="T189" s="13">
        <f t="shared" si="2"/>
        <v>3.0336213441864283E-4</v>
      </c>
      <c r="U189" s="66">
        <f>+R189/'סכום נכסי הקרן'!$C$42</f>
        <v>7.0149819315653945E-5</v>
      </c>
    </row>
    <row r="190" spans="2:21" ht="13.5" thickBot="1" x14ac:dyDescent="0.25">
      <c r="B190" s="62" t="s">
        <v>643</v>
      </c>
      <c r="C190" s="14" t="s">
        <v>644</v>
      </c>
      <c r="D190" s="14" t="s">
        <v>162</v>
      </c>
      <c r="E190" s="14" t="s">
        <v>253</v>
      </c>
      <c r="F190" s="22">
        <v>126</v>
      </c>
      <c r="G190" s="14" t="s">
        <v>366</v>
      </c>
      <c r="H190" s="14" t="s">
        <v>636</v>
      </c>
      <c r="I190" s="14" t="s">
        <v>96</v>
      </c>
      <c r="J190" s="58" t="s">
        <v>2744</v>
      </c>
      <c r="K190" s="24">
        <v>2.2000000000000002</v>
      </c>
      <c r="L190" s="14" t="s">
        <v>49</v>
      </c>
      <c r="M190" s="13">
        <v>0.04</v>
      </c>
      <c r="N190" s="13">
        <v>6.5799999999999997E-2</v>
      </c>
      <c r="O190" s="24">
        <v>6131466.9000000004</v>
      </c>
      <c r="P190" s="26">
        <v>105.42</v>
      </c>
      <c r="Q190" s="24">
        <v>0</v>
      </c>
      <c r="R190" s="24">
        <v>6463.79241</v>
      </c>
      <c r="S190" s="13">
        <v>2.3623431899999999E-3</v>
      </c>
      <c r="T190" s="13">
        <f t="shared" si="2"/>
        <v>1.5110962724118391E-3</v>
      </c>
      <c r="U190" s="66">
        <f>+R190/'סכום נכסי הקרן'!$C$42</f>
        <v>3.4942769202686092E-4</v>
      </c>
    </row>
    <row r="191" spans="2:21" ht="13.5" thickBot="1" x14ac:dyDescent="0.25">
      <c r="B191" s="62" t="s">
        <v>645</v>
      </c>
      <c r="C191" s="14" t="s">
        <v>646</v>
      </c>
      <c r="D191" s="14" t="s">
        <v>162</v>
      </c>
      <c r="E191" s="14" t="s">
        <v>253</v>
      </c>
      <c r="F191" s="22">
        <v>126</v>
      </c>
      <c r="G191" s="14" t="s">
        <v>366</v>
      </c>
      <c r="H191" s="14" t="s">
        <v>636</v>
      </c>
      <c r="I191" s="14" t="s">
        <v>96</v>
      </c>
      <c r="J191" s="58" t="s">
        <v>2744</v>
      </c>
      <c r="K191" s="24">
        <v>2.89</v>
      </c>
      <c r="L191" s="14" t="s">
        <v>49</v>
      </c>
      <c r="M191" s="13">
        <v>3.2800000000000003E-2</v>
      </c>
      <c r="N191" s="13">
        <v>6.88E-2</v>
      </c>
      <c r="O191" s="24">
        <v>7657221.1799999997</v>
      </c>
      <c r="P191" s="26">
        <v>102.18</v>
      </c>
      <c r="Q191" s="24">
        <v>0</v>
      </c>
      <c r="R191" s="24">
        <v>7824.1486000000004</v>
      </c>
      <c r="S191" s="13">
        <v>5.4681907610000004E-3</v>
      </c>
      <c r="T191" s="13">
        <f t="shared" si="2"/>
        <v>1.8291184237236838E-3</v>
      </c>
      <c r="U191" s="66">
        <f>+R191/'סכום נכסי הקרן'!$C$42</f>
        <v>4.2296751101466689E-4</v>
      </c>
    </row>
    <row r="192" spans="2:21" ht="13.5" thickBot="1" x14ac:dyDescent="0.25">
      <c r="B192" s="62" t="s">
        <v>647</v>
      </c>
      <c r="C192" s="14" t="s">
        <v>648</v>
      </c>
      <c r="D192" s="14" t="s">
        <v>162</v>
      </c>
      <c r="E192" s="14" t="s">
        <v>253</v>
      </c>
      <c r="F192" s="22">
        <v>126</v>
      </c>
      <c r="G192" s="14" t="s">
        <v>366</v>
      </c>
      <c r="H192" s="14" t="s">
        <v>636</v>
      </c>
      <c r="I192" s="14" t="s">
        <v>96</v>
      </c>
      <c r="J192" s="58" t="s">
        <v>2744</v>
      </c>
      <c r="K192" s="24">
        <v>4.7300000000000004</v>
      </c>
      <c r="L192" s="14" t="s">
        <v>49</v>
      </c>
      <c r="M192" s="13">
        <v>1.7899999999999999E-2</v>
      </c>
      <c r="N192" s="13">
        <v>6.5000000000000002E-2</v>
      </c>
      <c r="O192" s="24">
        <v>5831692.8399999999</v>
      </c>
      <c r="P192" s="26">
        <v>89.15</v>
      </c>
      <c r="Q192" s="24">
        <v>0</v>
      </c>
      <c r="R192" s="24">
        <v>5198.95417</v>
      </c>
      <c r="S192" s="13">
        <v>7.469276203E-3</v>
      </c>
      <c r="T192" s="13">
        <f t="shared" si="2"/>
        <v>1.2154041727226489E-3</v>
      </c>
      <c r="U192" s="66">
        <f>+R192/'סכום נכסי הקרן'!$C$42</f>
        <v>2.8105150062771343E-4</v>
      </c>
    </row>
    <row r="193" spans="2:21" ht="13.5" thickBot="1" x14ac:dyDescent="0.25">
      <c r="B193" s="62" t="s">
        <v>649</v>
      </c>
      <c r="C193" s="14" t="s">
        <v>650</v>
      </c>
      <c r="D193" s="14" t="s">
        <v>162</v>
      </c>
      <c r="E193" s="14" t="s">
        <v>253</v>
      </c>
      <c r="F193" s="22">
        <v>1840</v>
      </c>
      <c r="G193" s="14" t="s">
        <v>332</v>
      </c>
      <c r="H193" s="14" t="s">
        <v>633</v>
      </c>
      <c r="I193" s="14" t="s">
        <v>300</v>
      </c>
      <c r="J193" s="58" t="s">
        <v>2744</v>
      </c>
      <c r="K193" s="24">
        <v>3.95</v>
      </c>
      <c r="L193" s="14" t="s">
        <v>49</v>
      </c>
      <c r="M193" s="13">
        <v>1.7999999999999999E-2</v>
      </c>
      <c r="N193" s="13">
        <v>3.61E-2</v>
      </c>
      <c r="O193" s="24">
        <v>11790489.949999999</v>
      </c>
      <c r="P193" s="26">
        <v>104.35</v>
      </c>
      <c r="Q193" s="24">
        <v>0</v>
      </c>
      <c r="R193" s="24">
        <v>12303.376259999999</v>
      </c>
      <c r="S193" s="13">
        <v>1.1279173889E-2</v>
      </c>
      <c r="T193" s="13">
        <f t="shared" si="2"/>
        <v>2.8762659481148642E-3</v>
      </c>
      <c r="U193" s="66">
        <f>+R193/'סכום נכסי הקרן'!$C$42</f>
        <v>6.6511114497098641E-4</v>
      </c>
    </row>
    <row r="194" spans="2:21" ht="13.5" thickBot="1" x14ac:dyDescent="0.25">
      <c r="B194" s="62" t="s">
        <v>651</v>
      </c>
      <c r="C194" s="14" t="s">
        <v>652</v>
      </c>
      <c r="D194" s="14" t="s">
        <v>162</v>
      </c>
      <c r="E194" s="14" t="s">
        <v>253</v>
      </c>
      <c r="F194" s="22">
        <v>612</v>
      </c>
      <c r="G194" s="14" t="s">
        <v>254</v>
      </c>
      <c r="H194" s="14" t="s">
        <v>636</v>
      </c>
      <c r="I194" s="14" t="s">
        <v>96</v>
      </c>
      <c r="J194" s="58" t="s">
        <v>2744</v>
      </c>
      <c r="K194" s="24">
        <v>1.93</v>
      </c>
      <c r="L194" s="14" t="s">
        <v>49</v>
      </c>
      <c r="M194" s="13">
        <v>2.2499999999999999E-2</v>
      </c>
      <c r="N194" s="13">
        <v>3.5799999999999998E-2</v>
      </c>
      <c r="O194" s="24">
        <v>4500000</v>
      </c>
      <c r="P194" s="26">
        <v>109.35</v>
      </c>
      <c r="Q194" s="24">
        <v>0</v>
      </c>
      <c r="R194" s="24">
        <v>4920.75</v>
      </c>
      <c r="S194" s="13">
        <v>9.0130699780000007E-3</v>
      </c>
      <c r="T194" s="13">
        <f t="shared" si="2"/>
        <v>1.1503659942678384E-3</v>
      </c>
      <c r="U194" s="66">
        <f>+R194/'סכום נכסי הקרן'!$C$42</f>
        <v>2.6601199519976165E-4</v>
      </c>
    </row>
    <row r="195" spans="2:21" ht="13.5" thickBot="1" x14ac:dyDescent="0.25">
      <c r="B195" s="62" t="s">
        <v>653</v>
      </c>
      <c r="C195" s="14" t="s">
        <v>654</v>
      </c>
      <c r="D195" s="14" t="s">
        <v>162</v>
      </c>
      <c r="E195" s="14" t="s">
        <v>253</v>
      </c>
      <c r="F195" s="22">
        <v>612</v>
      </c>
      <c r="G195" s="14" t="s">
        <v>254</v>
      </c>
      <c r="H195" s="14" t="s">
        <v>636</v>
      </c>
      <c r="I195" s="14" t="s">
        <v>96</v>
      </c>
      <c r="J195" s="58" t="s">
        <v>2744</v>
      </c>
      <c r="K195" s="24">
        <v>2.71</v>
      </c>
      <c r="L195" s="14" t="s">
        <v>49</v>
      </c>
      <c r="M195" s="13">
        <v>3.3000000000000002E-2</v>
      </c>
      <c r="N195" s="13">
        <v>4.2000000000000003E-2</v>
      </c>
      <c r="O195" s="24">
        <v>3467500</v>
      </c>
      <c r="P195" s="26">
        <v>108.69</v>
      </c>
      <c r="Q195" s="24">
        <v>0</v>
      </c>
      <c r="R195" s="24">
        <v>3768.82575</v>
      </c>
      <c r="S195" s="13">
        <v>5.7808594950000004E-3</v>
      </c>
      <c r="T195" s="13">
        <f t="shared" si="2"/>
        <v>8.8107076789533745E-4</v>
      </c>
      <c r="U195" s="66">
        <f>+R195/'סכום נכסי הקרן'!$C$42</f>
        <v>2.037398480552229E-4</v>
      </c>
    </row>
    <row r="196" spans="2:21" ht="13.5" thickBot="1" x14ac:dyDescent="0.25">
      <c r="B196" s="62" t="s">
        <v>655</v>
      </c>
      <c r="C196" s="14" t="s">
        <v>656</v>
      </c>
      <c r="D196" s="14" t="s">
        <v>162</v>
      </c>
      <c r="E196" s="14" t="s">
        <v>253</v>
      </c>
      <c r="F196" s="22">
        <v>612</v>
      </c>
      <c r="G196" s="14" t="s">
        <v>254</v>
      </c>
      <c r="H196" s="14" t="s">
        <v>636</v>
      </c>
      <c r="I196" s="14" t="s">
        <v>96</v>
      </c>
      <c r="J196" s="58" t="s">
        <v>2744</v>
      </c>
      <c r="K196" s="24">
        <v>2.82</v>
      </c>
      <c r="L196" s="14" t="s">
        <v>49</v>
      </c>
      <c r="M196" s="13">
        <v>3.6499999999999998E-2</v>
      </c>
      <c r="N196" s="13">
        <v>4.3299999999999998E-2</v>
      </c>
      <c r="O196" s="24">
        <v>3000000</v>
      </c>
      <c r="P196" s="26">
        <v>101.64</v>
      </c>
      <c r="Q196" s="24">
        <v>0</v>
      </c>
      <c r="R196" s="24">
        <v>3049.2</v>
      </c>
      <c r="S196" s="13">
        <v>9.2007605959999999E-3</v>
      </c>
      <c r="T196" s="13">
        <f t="shared" si="2"/>
        <v>7.1283767509454712E-4</v>
      </c>
      <c r="U196" s="66">
        <f>+R196/'סכום נכסי הקרן'!$C$42</f>
        <v>1.6483742839264607E-4</v>
      </c>
    </row>
    <row r="197" spans="2:21" ht="13.5" thickBot="1" x14ac:dyDescent="0.25">
      <c r="B197" s="62" t="s">
        <v>657</v>
      </c>
      <c r="C197" s="14" t="s">
        <v>658</v>
      </c>
      <c r="D197" s="14" t="s">
        <v>162</v>
      </c>
      <c r="E197" s="14" t="s">
        <v>253</v>
      </c>
      <c r="F197" s="22">
        <v>1668</v>
      </c>
      <c r="G197" s="14" t="s">
        <v>254</v>
      </c>
      <c r="H197" s="14" t="s">
        <v>636</v>
      </c>
      <c r="I197" s="14" t="s">
        <v>96</v>
      </c>
      <c r="J197" s="58" t="s">
        <v>2744</v>
      </c>
      <c r="K197" s="24">
        <v>2</v>
      </c>
      <c r="L197" s="14" t="s">
        <v>49</v>
      </c>
      <c r="M197" s="13">
        <v>1E-3</v>
      </c>
      <c r="N197" s="13">
        <v>2.5999999999999999E-2</v>
      </c>
      <c r="O197" s="24">
        <v>8766065</v>
      </c>
      <c r="P197" s="26">
        <v>106.05</v>
      </c>
      <c r="Q197" s="24">
        <v>0</v>
      </c>
      <c r="R197" s="24">
        <v>9296.4119300000002</v>
      </c>
      <c r="S197" s="13">
        <v>1.5479269303999999E-2</v>
      </c>
      <c r="T197" s="13">
        <f t="shared" si="2"/>
        <v>2.1733020683793822E-3</v>
      </c>
      <c r="U197" s="66">
        <f>+R197/'סכום נכסי הקרן'!$C$42</f>
        <v>5.0255694471333981E-4</v>
      </c>
    </row>
    <row r="198" spans="2:21" ht="13.5" thickBot="1" x14ac:dyDescent="0.25">
      <c r="B198" s="62" t="s">
        <v>659</v>
      </c>
      <c r="C198" s="14" t="s">
        <v>660</v>
      </c>
      <c r="D198" s="14" t="s">
        <v>162</v>
      </c>
      <c r="E198" s="14" t="s">
        <v>253</v>
      </c>
      <c r="F198" s="22">
        <v>1668</v>
      </c>
      <c r="G198" s="14" t="s">
        <v>254</v>
      </c>
      <c r="H198" s="14" t="s">
        <v>636</v>
      </c>
      <c r="I198" s="14" t="s">
        <v>96</v>
      </c>
      <c r="J198" s="58" t="s">
        <v>2744</v>
      </c>
      <c r="K198" s="24">
        <v>4.71</v>
      </c>
      <c r="L198" s="14" t="s">
        <v>49</v>
      </c>
      <c r="M198" s="13">
        <v>3.0000000000000001E-3</v>
      </c>
      <c r="N198" s="13">
        <v>3.5999999999999997E-2</v>
      </c>
      <c r="O198" s="24">
        <v>23652508</v>
      </c>
      <c r="P198" s="26">
        <v>94.75</v>
      </c>
      <c r="Q198" s="24">
        <v>0</v>
      </c>
      <c r="R198" s="24">
        <v>22410.751329999999</v>
      </c>
      <c r="S198" s="13">
        <v>5.8072321221999998E-2</v>
      </c>
      <c r="T198" s="13">
        <f t="shared" si="2"/>
        <v>5.2391538354975824E-3</v>
      </c>
      <c r="U198" s="66">
        <f>+R198/'סכום נכסי הקרן'!$C$42</f>
        <v>1.2115081390477085E-3</v>
      </c>
    </row>
    <row r="199" spans="2:21" ht="13.5" thickBot="1" x14ac:dyDescent="0.25">
      <c r="B199" s="62" t="s">
        <v>661</v>
      </c>
      <c r="C199" s="14" t="s">
        <v>662</v>
      </c>
      <c r="D199" s="14" t="s">
        <v>162</v>
      </c>
      <c r="E199" s="14" t="s">
        <v>253</v>
      </c>
      <c r="F199" s="22">
        <v>1668</v>
      </c>
      <c r="G199" s="14" t="s">
        <v>254</v>
      </c>
      <c r="H199" s="14" t="s">
        <v>636</v>
      </c>
      <c r="I199" s="14" t="s">
        <v>96</v>
      </c>
      <c r="J199" s="58" t="s">
        <v>2744</v>
      </c>
      <c r="K199" s="24">
        <v>3.23</v>
      </c>
      <c r="L199" s="14" t="s">
        <v>49</v>
      </c>
      <c r="M199" s="13">
        <v>3.0000000000000001E-3</v>
      </c>
      <c r="N199" s="13">
        <v>3.3799999999999997E-2</v>
      </c>
      <c r="O199" s="24">
        <v>13030674</v>
      </c>
      <c r="P199" s="26">
        <v>97.61</v>
      </c>
      <c r="Q199" s="24">
        <v>0</v>
      </c>
      <c r="R199" s="24">
        <v>12719.240889999999</v>
      </c>
      <c r="S199" s="13">
        <v>2.5620672434E-2</v>
      </c>
      <c r="T199" s="13">
        <f t="shared" si="2"/>
        <v>2.9734861947379961E-3</v>
      </c>
      <c r="U199" s="66">
        <f>+R199/'סכום נכסי הקרן'!$C$42</f>
        <v>6.8759246996398754E-4</v>
      </c>
    </row>
    <row r="200" spans="2:21" ht="13.5" thickBot="1" x14ac:dyDescent="0.25">
      <c r="B200" s="62" t="s">
        <v>663</v>
      </c>
      <c r="C200" s="14" t="s">
        <v>664</v>
      </c>
      <c r="D200" s="14" t="s">
        <v>162</v>
      </c>
      <c r="E200" s="14" t="s">
        <v>253</v>
      </c>
      <c r="F200" s="22">
        <v>1668</v>
      </c>
      <c r="G200" s="14" t="s">
        <v>254</v>
      </c>
      <c r="H200" s="14" t="s">
        <v>636</v>
      </c>
      <c r="I200" s="14" t="s">
        <v>96</v>
      </c>
      <c r="J200" s="58" t="s">
        <v>2744</v>
      </c>
      <c r="K200" s="24">
        <v>2.74</v>
      </c>
      <c r="L200" s="14" t="s">
        <v>49</v>
      </c>
      <c r="M200" s="13">
        <v>3.0000000000000001E-3</v>
      </c>
      <c r="N200" s="13">
        <v>3.2599999999999997E-2</v>
      </c>
      <c r="O200" s="24">
        <v>2499000</v>
      </c>
      <c r="P200" s="26">
        <v>95.51</v>
      </c>
      <c r="Q200" s="24">
        <v>0</v>
      </c>
      <c r="R200" s="24">
        <v>2386.7948999999999</v>
      </c>
      <c r="S200" s="13">
        <v>7.0052981239999996E-3</v>
      </c>
      <c r="T200" s="13">
        <f t="shared" si="2"/>
        <v>5.579815451408638E-4</v>
      </c>
      <c r="U200" s="66">
        <f>+R200/'סכום נכסי הקרן'!$C$42</f>
        <v>1.2902831346473922E-4</v>
      </c>
    </row>
    <row r="201" spans="2:21" ht="13.5" thickBot="1" x14ac:dyDescent="0.25">
      <c r="B201" s="62" t="s">
        <v>665</v>
      </c>
      <c r="C201" s="14" t="s">
        <v>666</v>
      </c>
      <c r="D201" s="14" t="s">
        <v>162</v>
      </c>
      <c r="E201" s="14" t="s">
        <v>253</v>
      </c>
      <c r="F201" s="22">
        <v>155</v>
      </c>
      <c r="G201" s="14" t="s">
        <v>533</v>
      </c>
      <c r="H201" s="14" t="s">
        <v>633</v>
      </c>
      <c r="I201" s="14" t="s">
        <v>300</v>
      </c>
      <c r="J201" s="58" t="s">
        <v>2744</v>
      </c>
      <c r="K201" s="24">
        <v>3.89</v>
      </c>
      <c r="L201" s="14" t="s">
        <v>49</v>
      </c>
      <c r="M201" s="13">
        <v>1.8200000000000001E-2</v>
      </c>
      <c r="N201" s="13">
        <v>4.7199999999999999E-2</v>
      </c>
      <c r="O201" s="24">
        <v>7514552</v>
      </c>
      <c r="P201" s="26">
        <v>97.23</v>
      </c>
      <c r="Q201" s="24">
        <v>0</v>
      </c>
      <c r="R201" s="24">
        <v>7306.3989099999999</v>
      </c>
      <c r="S201" s="13">
        <v>1.6307495256999999E-2</v>
      </c>
      <c r="T201" s="13">
        <f t="shared" si="2"/>
        <v>1.7080796314829245E-3</v>
      </c>
      <c r="U201" s="66">
        <f>+R201/'סכום נכסי הקרן'!$C$42</f>
        <v>3.9497835731838922E-4</v>
      </c>
    </row>
    <row r="202" spans="2:21" ht="13.5" thickBot="1" x14ac:dyDescent="0.25">
      <c r="B202" s="62" t="s">
        <v>667</v>
      </c>
      <c r="C202" s="14" t="s">
        <v>668</v>
      </c>
      <c r="D202" s="14" t="s">
        <v>162</v>
      </c>
      <c r="E202" s="14" t="s">
        <v>253</v>
      </c>
      <c r="F202" s="22">
        <v>1588</v>
      </c>
      <c r="G202" s="14" t="s">
        <v>254</v>
      </c>
      <c r="H202" s="14" t="s">
        <v>636</v>
      </c>
      <c r="I202" s="14" t="s">
        <v>96</v>
      </c>
      <c r="J202" s="58" t="s">
        <v>2744</v>
      </c>
      <c r="K202" s="24">
        <v>3.63</v>
      </c>
      <c r="L202" s="14" t="s">
        <v>49</v>
      </c>
      <c r="M202" s="13">
        <v>1.0800000000000001E-2</v>
      </c>
      <c r="N202" s="13">
        <v>3.6200000000000003E-2</v>
      </c>
      <c r="O202" s="24">
        <v>7657801.3200000003</v>
      </c>
      <c r="P202" s="26">
        <v>101.98</v>
      </c>
      <c r="Q202" s="24">
        <v>0</v>
      </c>
      <c r="R202" s="24">
        <v>7809.4257900000002</v>
      </c>
      <c r="S202" s="13">
        <v>2.5301179300999999E-2</v>
      </c>
      <c r="T202" s="13">
        <f t="shared" si="2"/>
        <v>1.82567654596845E-3</v>
      </c>
      <c r="U202" s="66">
        <f>+R202/'סכום נכסי הקרן'!$C$42</f>
        <v>4.2217160712541276E-4</v>
      </c>
    </row>
    <row r="203" spans="2:21" ht="13.5" thickBot="1" x14ac:dyDescent="0.25">
      <c r="B203" s="62" t="s">
        <v>669</v>
      </c>
      <c r="C203" s="14" t="s">
        <v>670</v>
      </c>
      <c r="D203" s="14" t="s">
        <v>162</v>
      </c>
      <c r="E203" s="14" t="s">
        <v>253</v>
      </c>
      <c r="F203" s="22">
        <v>1560</v>
      </c>
      <c r="G203" s="14" t="s">
        <v>366</v>
      </c>
      <c r="H203" s="14" t="s">
        <v>671</v>
      </c>
      <c r="I203" s="14" t="s">
        <v>96</v>
      </c>
      <c r="J203" s="58" t="s">
        <v>2744</v>
      </c>
      <c r="K203" s="24">
        <v>0.99</v>
      </c>
      <c r="L203" s="14" t="s">
        <v>49</v>
      </c>
      <c r="M203" s="13">
        <v>4.0399999999999998E-2</v>
      </c>
      <c r="N203" s="13">
        <v>3.7600000000000001E-2</v>
      </c>
      <c r="O203" s="24">
        <v>483503.5</v>
      </c>
      <c r="P203" s="26">
        <v>113.07</v>
      </c>
      <c r="Q203" s="24">
        <v>0</v>
      </c>
      <c r="R203" s="24">
        <v>546.69740999999999</v>
      </c>
      <c r="S203" s="13">
        <v>2.8467381444E-2</v>
      </c>
      <c r="T203" s="13">
        <f t="shared" si="2"/>
        <v>1.2780614939151595E-4</v>
      </c>
      <c r="U203" s="66">
        <f>+R203/'סכום נכסי הקרן'!$C$42</f>
        <v>2.9554045380204669E-5</v>
      </c>
    </row>
    <row r="204" spans="2:21" ht="13.5" thickBot="1" x14ac:dyDescent="0.25">
      <c r="B204" s="62" t="s">
        <v>672</v>
      </c>
      <c r="C204" s="14" t="s">
        <v>673</v>
      </c>
      <c r="D204" s="14" t="s">
        <v>162</v>
      </c>
      <c r="E204" s="14" t="s">
        <v>253</v>
      </c>
      <c r="F204" s="22">
        <v>1560</v>
      </c>
      <c r="G204" s="14" t="s">
        <v>366</v>
      </c>
      <c r="H204" s="14" t="s">
        <v>671</v>
      </c>
      <c r="I204" s="14" t="s">
        <v>96</v>
      </c>
      <c r="J204" s="58" t="s">
        <v>2744</v>
      </c>
      <c r="K204" s="24">
        <v>1.65</v>
      </c>
      <c r="L204" s="14" t="s">
        <v>49</v>
      </c>
      <c r="M204" s="13">
        <v>4.0500000000000001E-2</v>
      </c>
      <c r="N204" s="13">
        <v>5.0700000000000002E-2</v>
      </c>
      <c r="O204" s="24">
        <v>6347999.9199999999</v>
      </c>
      <c r="P204" s="26">
        <v>111.47</v>
      </c>
      <c r="Q204" s="24">
        <v>0</v>
      </c>
      <c r="R204" s="24">
        <v>7076.1155099999996</v>
      </c>
      <c r="S204" s="13">
        <v>1.8255508949E-2</v>
      </c>
      <c r="T204" s="13">
        <f t="shared" si="2"/>
        <v>1.6542443030463287E-3</v>
      </c>
      <c r="U204" s="66">
        <f>+R204/'סכום נכסי הקרן'!$C$42</f>
        <v>3.8252941219917269E-4</v>
      </c>
    </row>
    <row r="205" spans="2:21" ht="13.5" thickBot="1" x14ac:dyDescent="0.25">
      <c r="B205" s="62" t="s">
        <v>674</v>
      </c>
      <c r="C205" s="14" t="s">
        <v>675</v>
      </c>
      <c r="D205" s="14" t="s">
        <v>162</v>
      </c>
      <c r="E205" s="14" t="s">
        <v>253</v>
      </c>
      <c r="F205" s="22">
        <v>1588</v>
      </c>
      <c r="G205" s="14" t="s">
        <v>254</v>
      </c>
      <c r="H205" s="14" t="s">
        <v>671</v>
      </c>
      <c r="I205" s="14" t="s">
        <v>96</v>
      </c>
      <c r="J205" s="58" t="s">
        <v>2744</v>
      </c>
      <c r="K205" s="24">
        <v>4.13</v>
      </c>
      <c r="L205" s="14" t="s">
        <v>49</v>
      </c>
      <c r="M205" s="13">
        <v>9.4000000000000004E-3</v>
      </c>
      <c r="N205" s="13">
        <v>5.0099999999999999E-2</v>
      </c>
      <c r="O205" s="24">
        <v>10571226.52</v>
      </c>
      <c r="P205" s="26">
        <v>92.21</v>
      </c>
      <c r="Q205" s="24">
        <v>112.6307</v>
      </c>
      <c r="R205" s="24">
        <v>9860.3586699999996</v>
      </c>
      <c r="S205" s="13">
        <v>2.6640143822000001E-2</v>
      </c>
      <c r="T205" s="13">
        <f t="shared" si="2"/>
        <v>2.3051407418080679E-3</v>
      </c>
      <c r="U205" s="66">
        <f>+R205/'סכום נכסי הקרן'!$C$42</f>
        <v>5.3304347572869339E-4</v>
      </c>
    </row>
    <row r="206" spans="2:21" ht="13.5" thickBot="1" x14ac:dyDescent="0.25">
      <c r="B206" s="62" t="s">
        <v>676</v>
      </c>
      <c r="C206" s="14" t="s">
        <v>677</v>
      </c>
      <c r="D206" s="14" t="s">
        <v>162</v>
      </c>
      <c r="E206" s="14" t="s">
        <v>253</v>
      </c>
      <c r="F206" s="22">
        <v>639</v>
      </c>
      <c r="G206" s="14" t="s">
        <v>550</v>
      </c>
      <c r="H206" s="14" t="s">
        <v>678</v>
      </c>
      <c r="I206" s="14" t="s">
        <v>96</v>
      </c>
      <c r="J206" s="58" t="s">
        <v>2744</v>
      </c>
      <c r="K206" s="24">
        <v>1.48</v>
      </c>
      <c r="L206" s="14" t="s">
        <v>49</v>
      </c>
      <c r="M206" s="13">
        <v>4.9500000000000002E-2</v>
      </c>
      <c r="N206" s="13">
        <v>5.5599999999999997E-2</v>
      </c>
      <c r="O206" s="24">
        <v>4965427.75</v>
      </c>
      <c r="P206" s="26">
        <v>133.44999999999999</v>
      </c>
      <c r="Q206" s="24">
        <v>0</v>
      </c>
      <c r="R206" s="24">
        <v>6626.3633300000001</v>
      </c>
      <c r="S206" s="13">
        <v>1.3533142244999999E-2</v>
      </c>
      <c r="T206" s="13">
        <f t="shared" si="2"/>
        <v>1.5491018727826844E-3</v>
      </c>
      <c r="U206" s="66">
        <f>+R206/'סכום נכסי הקרן'!$C$42</f>
        <v>3.5821615207678439E-4</v>
      </c>
    </row>
    <row r="207" spans="2:21" ht="13.5" thickBot="1" x14ac:dyDescent="0.25">
      <c r="B207" s="62" t="s">
        <v>679</v>
      </c>
      <c r="C207" s="14" t="s">
        <v>680</v>
      </c>
      <c r="D207" s="14" t="s">
        <v>162</v>
      </c>
      <c r="E207" s="14" t="s">
        <v>253</v>
      </c>
      <c r="F207" s="22">
        <v>366</v>
      </c>
      <c r="G207" s="14" t="s">
        <v>254</v>
      </c>
      <c r="H207" s="14" t="s">
        <v>255</v>
      </c>
      <c r="I207" s="14" t="s">
        <v>256</v>
      </c>
      <c r="J207" s="58" t="s">
        <v>2744</v>
      </c>
      <c r="K207" s="24">
        <v>2.99</v>
      </c>
      <c r="L207" s="14" t="s">
        <v>49</v>
      </c>
      <c r="M207" s="13">
        <v>1.9E-2</v>
      </c>
      <c r="N207" s="13">
        <v>3.3500000000000002E-2</v>
      </c>
      <c r="O207" s="24">
        <v>7880000</v>
      </c>
      <c r="P207" s="27">
        <v>103</v>
      </c>
      <c r="Q207" s="24">
        <v>0</v>
      </c>
      <c r="R207" s="24">
        <v>8116.4</v>
      </c>
      <c r="S207" s="13">
        <v>1.4710993340999999E-2</v>
      </c>
      <c r="T207" s="13">
        <f t="shared" ref="T207:T223" si="3">+R207/$R$11</f>
        <v>1.8974405437942354E-3</v>
      </c>
      <c r="U207" s="66">
        <f>+R207/'סכום נכסי הקרן'!$C$42</f>
        <v>4.3876639899189052E-4</v>
      </c>
    </row>
    <row r="208" spans="2:21" ht="13.5" thickBot="1" x14ac:dyDescent="0.25">
      <c r="B208" s="62" t="s">
        <v>681</v>
      </c>
      <c r="C208" s="14" t="s">
        <v>682</v>
      </c>
      <c r="D208" s="14" t="s">
        <v>162</v>
      </c>
      <c r="E208" s="14" t="s">
        <v>253</v>
      </c>
      <c r="F208" s="22">
        <v>1801</v>
      </c>
      <c r="G208" s="14" t="s">
        <v>683</v>
      </c>
      <c r="H208" s="14" t="s">
        <v>255</v>
      </c>
      <c r="I208" s="14" t="s">
        <v>256</v>
      </c>
      <c r="J208" s="58" t="s">
        <v>2744</v>
      </c>
      <c r="K208" s="24">
        <v>2.95</v>
      </c>
      <c r="L208" s="14" t="s">
        <v>49</v>
      </c>
      <c r="M208" s="13">
        <v>1.5800000000000002E-2</v>
      </c>
      <c r="N208" s="13">
        <v>5.2400000000000002E-2</v>
      </c>
      <c r="O208" s="24">
        <v>18380988.02</v>
      </c>
      <c r="P208" s="26">
        <v>98.75</v>
      </c>
      <c r="Q208" s="24">
        <v>0</v>
      </c>
      <c r="R208" s="24">
        <v>18151.22567</v>
      </c>
      <c r="S208" s="13">
        <v>2.1706736099999999E-2</v>
      </c>
      <c r="T208" s="13">
        <f t="shared" si="3"/>
        <v>4.243367934776093E-3</v>
      </c>
      <c r="U208" s="66">
        <f>+R208/'סכום נכסי הקרן'!$C$42</f>
        <v>9.812414277900383E-4</v>
      </c>
    </row>
    <row r="209" spans="2:21" ht="13.5" thickBot="1" x14ac:dyDescent="0.25">
      <c r="B209" s="62" t="s">
        <v>681</v>
      </c>
      <c r="C209" s="14" t="s">
        <v>684</v>
      </c>
      <c r="D209" s="14" t="s">
        <v>162</v>
      </c>
      <c r="E209" s="14" t="s">
        <v>253</v>
      </c>
      <c r="F209" s="22">
        <v>1801</v>
      </c>
      <c r="G209" s="14" t="s">
        <v>683</v>
      </c>
      <c r="H209" s="14" t="s">
        <v>255</v>
      </c>
      <c r="I209" s="14" t="s">
        <v>256</v>
      </c>
      <c r="J209" s="58" t="s">
        <v>2744</v>
      </c>
      <c r="K209" s="24">
        <v>2.948</v>
      </c>
      <c r="L209" s="14" t="s">
        <v>49</v>
      </c>
      <c r="M209" s="13">
        <v>1.5800000000000002E-2</v>
      </c>
      <c r="N209" s="13">
        <v>5.2400000000000002E-2</v>
      </c>
      <c r="O209" s="24">
        <v>8760000</v>
      </c>
      <c r="P209" s="26">
        <v>98.050299999999993</v>
      </c>
      <c r="Q209" s="24">
        <v>0</v>
      </c>
      <c r="R209" s="24">
        <v>8589.2062800000003</v>
      </c>
      <c r="S209" s="13">
        <v>1.034498298E-2</v>
      </c>
      <c r="T209" s="13">
        <f t="shared" si="3"/>
        <v>2.0079725290380046E-3</v>
      </c>
      <c r="U209" s="66">
        <f>+R209/'סכום נכסי הקרן'!$C$42</f>
        <v>4.6432594619217043E-4</v>
      </c>
    </row>
    <row r="210" spans="2:21" ht="13.5" thickBot="1" x14ac:dyDescent="0.25">
      <c r="B210" s="62" t="s">
        <v>685</v>
      </c>
      <c r="C210" s="14" t="s">
        <v>686</v>
      </c>
      <c r="D210" s="14" t="s">
        <v>162</v>
      </c>
      <c r="E210" s="14" t="s">
        <v>253</v>
      </c>
      <c r="F210" s="22">
        <v>823</v>
      </c>
      <c r="G210" s="14" t="s">
        <v>533</v>
      </c>
      <c r="H210" s="14" t="s">
        <v>255</v>
      </c>
      <c r="I210" s="14" t="s">
        <v>256</v>
      </c>
      <c r="J210" s="58" t="s">
        <v>2744</v>
      </c>
      <c r="K210" s="24">
        <v>2.34</v>
      </c>
      <c r="L210" s="14" t="s">
        <v>49</v>
      </c>
      <c r="M210" s="13">
        <v>3.5000000000000003E-2</v>
      </c>
      <c r="N210" s="13">
        <v>5.9200000000000003E-2</v>
      </c>
      <c r="O210" s="24">
        <v>2501397.9</v>
      </c>
      <c r="P210" s="27">
        <v>100</v>
      </c>
      <c r="Q210" s="24">
        <v>0</v>
      </c>
      <c r="R210" s="24">
        <v>2501.3978999999999</v>
      </c>
      <c r="S210" s="13">
        <v>1.464185206E-2</v>
      </c>
      <c r="T210" s="13">
        <f t="shared" si="3"/>
        <v>5.8477327283299959E-4</v>
      </c>
      <c r="U210" s="66">
        <f>+R210/'סכום נכסי הקרן'!$C$42</f>
        <v>1.3522366431285756E-4</v>
      </c>
    </row>
    <row r="211" spans="2:21" ht="13.5" thickBot="1" x14ac:dyDescent="0.25">
      <c r="B211" s="62" t="s">
        <v>687</v>
      </c>
      <c r="C211" s="14" t="s">
        <v>688</v>
      </c>
      <c r="D211" s="14" t="s">
        <v>162</v>
      </c>
      <c r="E211" s="14" t="s">
        <v>253</v>
      </c>
      <c r="F211" s="22">
        <v>1132</v>
      </c>
      <c r="G211" s="14" t="s">
        <v>470</v>
      </c>
      <c r="H211" s="14" t="s">
        <v>255</v>
      </c>
      <c r="I211" s="14" t="s">
        <v>256</v>
      </c>
      <c r="J211" s="58" t="s">
        <v>2744</v>
      </c>
      <c r="K211" s="24">
        <v>3</v>
      </c>
      <c r="L211" s="14" t="s">
        <v>49</v>
      </c>
      <c r="M211" s="13">
        <v>5.2999999999999999E-2</v>
      </c>
      <c r="N211" s="13">
        <v>6.6299999999999998E-2</v>
      </c>
      <c r="O211" s="24">
        <v>1057401.6200000001</v>
      </c>
      <c r="P211" s="26">
        <v>90.54</v>
      </c>
      <c r="Q211" s="24">
        <v>0</v>
      </c>
      <c r="R211" s="24">
        <v>957.37143000000003</v>
      </c>
      <c r="S211" s="13">
        <v>7.025924385E-3</v>
      </c>
      <c r="T211" s="13">
        <f t="shared" si="3"/>
        <v>2.2381294253021841E-4</v>
      </c>
      <c r="U211" s="66">
        <f>+R211/'סכום נכסי הקרן'!$C$42</f>
        <v>5.1754769952049782E-5</v>
      </c>
    </row>
    <row r="212" spans="2:21" ht="13.5" thickBot="1" x14ac:dyDescent="0.25">
      <c r="B212" s="62" t="s">
        <v>689</v>
      </c>
      <c r="C212" s="14" t="s">
        <v>690</v>
      </c>
      <c r="D212" s="14" t="s">
        <v>162</v>
      </c>
      <c r="E212" s="14" t="s">
        <v>253</v>
      </c>
      <c r="F212" s="22">
        <v>1331</v>
      </c>
      <c r="G212" s="14" t="s">
        <v>533</v>
      </c>
      <c r="H212" s="14" t="s">
        <v>255</v>
      </c>
      <c r="I212" s="14" t="s">
        <v>256</v>
      </c>
      <c r="J212" s="58" t="s">
        <v>2744</v>
      </c>
      <c r="K212" s="24">
        <v>3.86</v>
      </c>
      <c r="L212" s="14" t="s">
        <v>49</v>
      </c>
      <c r="M212" s="13">
        <v>3.2899999999999999E-2</v>
      </c>
      <c r="N212" s="13">
        <v>7.0199999999999999E-2</v>
      </c>
      <c r="O212" s="24">
        <v>3234750</v>
      </c>
      <c r="P212" s="26">
        <v>91.6</v>
      </c>
      <c r="Q212" s="24">
        <v>0</v>
      </c>
      <c r="R212" s="24">
        <v>2963.0309999999999</v>
      </c>
      <c r="S212" s="13">
        <v>2.5148824911000001E-2</v>
      </c>
      <c r="T212" s="13">
        <f t="shared" si="3"/>
        <v>6.926932078161718E-4</v>
      </c>
      <c r="U212" s="66">
        <f>+R212/'סכום נכסי הקרן'!$C$42</f>
        <v>1.6017919791672916E-4</v>
      </c>
    </row>
    <row r="213" spans="2:21" ht="13.5" thickBot="1" x14ac:dyDescent="0.25">
      <c r="B213" s="62" t="s">
        <v>691</v>
      </c>
      <c r="C213" s="14" t="s">
        <v>692</v>
      </c>
      <c r="D213" s="14" t="s">
        <v>162</v>
      </c>
      <c r="E213" s="14" t="s">
        <v>253</v>
      </c>
      <c r="F213" s="22">
        <v>2430</v>
      </c>
      <c r="G213" s="14" t="s">
        <v>254</v>
      </c>
      <c r="H213" s="14" t="s">
        <v>255</v>
      </c>
      <c r="I213" s="14" t="s">
        <v>256</v>
      </c>
      <c r="J213" s="58" t="s">
        <v>2744</v>
      </c>
      <c r="K213" s="24">
        <v>3.69</v>
      </c>
      <c r="L213" s="14" t="s">
        <v>49</v>
      </c>
      <c r="M213" s="13">
        <v>4.4999999999999998E-2</v>
      </c>
      <c r="N213" s="13">
        <v>4.1399999999999999E-2</v>
      </c>
      <c r="O213" s="24">
        <v>49316682</v>
      </c>
      <c r="P213" s="26">
        <v>101.51</v>
      </c>
      <c r="Q213" s="24">
        <v>0</v>
      </c>
      <c r="R213" s="24">
        <v>50061.363899999997</v>
      </c>
      <c r="S213" s="13">
        <v>5.0340661393000002E-2</v>
      </c>
      <c r="T213" s="13">
        <f t="shared" si="3"/>
        <v>1.1703275040842873E-2</v>
      </c>
      <c r="U213" s="66">
        <f>+R213/'סכום נכסי הקרן'!$C$42</f>
        <v>2.7062791837545743E-3</v>
      </c>
    </row>
    <row r="214" spans="2:21" ht="13.5" thickBot="1" x14ac:dyDescent="0.25">
      <c r="B214" s="62" t="s">
        <v>693</v>
      </c>
      <c r="C214" s="14" t="s">
        <v>694</v>
      </c>
      <c r="D214" s="14" t="s">
        <v>162</v>
      </c>
      <c r="E214" s="14" t="s">
        <v>253</v>
      </c>
      <c r="F214" s="22">
        <v>473</v>
      </c>
      <c r="G214" s="14" t="s">
        <v>533</v>
      </c>
      <c r="H214" s="14" t="s">
        <v>255</v>
      </c>
      <c r="I214" s="14" t="s">
        <v>256</v>
      </c>
      <c r="J214" s="58" t="s">
        <v>2744</v>
      </c>
      <c r="K214" s="24">
        <v>1.1499999999999999</v>
      </c>
      <c r="L214" s="14" t="s">
        <v>49</v>
      </c>
      <c r="M214" s="13">
        <v>0.05</v>
      </c>
      <c r="N214" s="13">
        <v>2.4299999999999999E-2</v>
      </c>
      <c r="O214" s="24">
        <v>730510.84</v>
      </c>
      <c r="P214" s="26">
        <v>116.54</v>
      </c>
      <c r="Q214" s="24">
        <v>0</v>
      </c>
      <c r="R214" s="24">
        <v>851.33732999999995</v>
      </c>
      <c r="S214" s="13">
        <v>4.0583935550000004E-3</v>
      </c>
      <c r="T214" s="13">
        <f t="shared" si="3"/>
        <v>1.9902444019362429E-4</v>
      </c>
      <c r="U214" s="66">
        <f>+R214/'סכום נכסי הקרן'!$C$42</f>
        <v>4.6022647308100981E-5</v>
      </c>
    </row>
    <row r="215" spans="2:21" ht="13.5" thickBot="1" x14ac:dyDescent="0.25">
      <c r="B215" s="62" t="s">
        <v>693</v>
      </c>
      <c r="C215" s="14" t="s">
        <v>695</v>
      </c>
      <c r="D215" s="14" t="s">
        <v>162</v>
      </c>
      <c r="E215" s="14" t="s">
        <v>253</v>
      </c>
      <c r="F215" s="22">
        <v>473</v>
      </c>
      <c r="G215" s="14" t="s">
        <v>533</v>
      </c>
      <c r="H215" s="14" t="s">
        <v>255</v>
      </c>
      <c r="I215" s="14" t="s">
        <v>256</v>
      </c>
      <c r="J215" s="58" t="s">
        <v>2744</v>
      </c>
      <c r="K215" s="24">
        <v>1.147</v>
      </c>
      <c r="L215" s="14" t="s">
        <v>49</v>
      </c>
      <c r="M215" s="13">
        <v>0.05</v>
      </c>
      <c r="N215" s="13">
        <v>2.4299999999999999E-2</v>
      </c>
      <c r="O215" s="24">
        <v>1565800</v>
      </c>
      <c r="P215" s="26">
        <v>114.2539</v>
      </c>
      <c r="Q215" s="24">
        <v>0</v>
      </c>
      <c r="R215" s="24">
        <v>1788.98756</v>
      </c>
      <c r="S215" s="13">
        <v>8.698888888E-3</v>
      </c>
      <c r="T215" s="13">
        <f t="shared" si="3"/>
        <v>4.1822698840465262E-4</v>
      </c>
      <c r="U215" s="66">
        <f>+R215/'סכום נכסי הקרן'!$C$42</f>
        <v>9.6711304216461582E-5</v>
      </c>
    </row>
    <row r="216" spans="2:21" ht="13.5" thickBot="1" x14ac:dyDescent="0.25">
      <c r="B216" s="62" t="s">
        <v>696</v>
      </c>
      <c r="C216" s="14" t="s">
        <v>697</v>
      </c>
      <c r="D216" s="14" t="s">
        <v>162</v>
      </c>
      <c r="E216" s="14" t="s">
        <v>253</v>
      </c>
      <c r="F216" s="22">
        <v>1803</v>
      </c>
      <c r="G216" s="14" t="s">
        <v>683</v>
      </c>
      <c r="H216" s="14" t="s">
        <v>255</v>
      </c>
      <c r="I216" s="14" t="s">
        <v>256</v>
      </c>
      <c r="J216" s="58" t="s">
        <v>2744</v>
      </c>
      <c r="K216" s="24">
        <v>2.1</v>
      </c>
      <c r="L216" s="14" t="s">
        <v>49</v>
      </c>
      <c r="M216" s="13">
        <v>1.6400000000000001E-2</v>
      </c>
      <c r="N216" s="13">
        <v>3.0300000000000001E-2</v>
      </c>
      <c r="O216" s="24">
        <v>8899554.2699999996</v>
      </c>
      <c r="P216" s="26">
        <v>108.85</v>
      </c>
      <c r="Q216" s="24">
        <v>0</v>
      </c>
      <c r="R216" s="24">
        <v>9687.16482</v>
      </c>
      <c r="S216" s="13">
        <v>3.5224594456E-2</v>
      </c>
      <c r="T216" s="13">
        <f t="shared" si="3"/>
        <v>2.2646517278454965E-3</v>
      </c>
      <c r="U216" s="66">
        <f>+R216/'סכום נכסי הקרן'!$C$42</f>
        <v>5.2368074817805011E-4</v>
      </c>
    </row>
    <row r="217" spans="2:21" ht="13.5" thickBot="1" x14ac:dyDescent="0.25">
      <c r="B217" s="62" t="s">
        <v>698</v>
      </c>
      <c r="C217" s="14" t="s">
        <v>699</v>
      </c>
      <c r="D217" s="14" t="s">
        <v>162</v>
      </c>
      <c r="E217" s="14" t="s">
        <v>253</v>
      </c>
      <c r="F217" s="22">
        <v>1831</v>
      </c>
      <c r="G217" s="14" t="s">
        <v>683</v>
      </c>
      <c r="H217" s="14" t="s">
        <v>255</v>
      </c>
      <c r="I217" s="14" t="s">
        <v>256</v>
      </c>
      <c r="J217" s="58" t="s">
        <v>2744</v>
      </c>
      <c r="K217" s="24">
        <v>3.02</v>
      </c>
      <c r="L217" s="14" t="s">
        <v>49</v>
      </c>
      <c r="M217" s="13">
        <v>1.4800000000000001E-2</v>
      </c>
      <c r="N217" s="13">
        <v>3.5099999999999999E-2</v>
      </c>
      <c r="O217" s="24">
        <v>30572510.120000001</v>
      </c>
      <c r="P217" s="26">
        <v>102.99</v>
      </c>
      <c r="Q217" s="24">
        <v>0</v>
      </c>
      <c r="R217" s="24">
        <v>31486.62817</v>
      </c>
      <c r="S217" s="13">
        <v>3.7637701336000001E-2</v>
      </c>
      <c r="T217" s="13">
        <f t="shared" si="3"/>
        <v>7.3608995216021501E-3</v>
      </c>
      <c r="U217" s="66">
        <f>+R217/'סכום נכסי הקרן'!$C$42</f>
        <v>1.7021431248518458E-3</v>
      </c>
    </row>
    <row r="218" spans="2:21" ht="13.5" thickBot="1" x14ac:dyDescent="0.25">
      <c r="B218" s="62" t="s">
        <v>700</v>
      </c>
      <c r="C218" s="14" t="s">
        <v>701</v>
      </c>
      <c r="D218" s="14" t="s">
        <v>162</v>
      </c>
      <c r="E218" s="14" t="s">
        <v>253</v>
      </c>
      <c r="F218" s="22">
        <v>1848</v>
      </c>
      <c r="G218" s="14" t="s">
        <v>683</v>
      </c>
      <c r="H218" s="14" t="s">
        <v>255</v>
      </c>
      <c r="I218" s="14" t="s">
        <v>256</v>
      </c>
      <c r="J218" s="58" t="s">
        <v>2744</v>
      </c>
      <c r="K218" s="24">
        <v>2.81</v>
      </c>
      <c r="L218" s="14" t="s">
        <v>49</v>
      </c>
      <c r="M218" s="13">
        <v>2.3E-2</v>
      </c>
      <c r="N218" s="13">
        <v>5.2900000000000003E-2</v>
      </c>
      <c r="O218" s="24">
        <v>10623648.6</v>
      </c>
      <c r="P218" s="26">
        <v>100.03</v>
      </c>
      <c r="Q218" s="24">
        <v>0</v>
      </c>
      <c r="R218" s="24">
        <v>10626.83569</v>
      </c>
      <c r="S218" s="13">
        <v>3.9281377702999998E-2</v>
      </c>
      <c r="T218" s="13">
        <f t="shared" si="3"/>
        <v>2.4843266584256059E-3</v>
      </c>
      <c r="U218" s="66">
        <f>+R218/'סכום נכסי הקרן'!$C$42</f>
        <v>5.7447863934500555E-4</v>
      </c>
    </row>
    <row r="219" spans="2:21" ht="13.5" thickBot="1" x14ac:dyDescent="0.25">
      <c r="B219" s="62" t="s">
        <v>700</v>
      </c>
      <c r="C219" s="14" t="s">
        <v>702</v>
      </c>
      <c r="D219" s="14" t="s">
        <v>162</v>
      </c>
      <c r="E219" s="14" t="s">
        <v>253</v>
      </c>
      <c r="F219" s="22">
        <v>1848</v>
      </c>
      <c r="G219" s="14" t="s">
        <v>683</v>
      </c>
      <c r="H219" s="14" t="s">
        <v>255</v>
      </c>
      <c r="I219" s="14" t="s">
        <v>256</v>
      </c>
      <c r="J219" s="58" t="s">
        <v>2744</v>
      </c>
      <c r="K219" s="24">
        <v>2.8109999999999999</v>
      </c>
      <c r="L219" s="14" t="s">
        <v>49</v>
      </c>
      <c r="M219" s="13">
        <v>2.3E-2</v>
      </c>
      <c r="N219" s="13">
        <v>5.2900000000000003E-2</v>
      </c>
      <c r="O219" s="24">
        <v>7947450</v>
      </c>
      <c r="P219" s="26">
        <v>99.9499</v>
      </c>
      <c r="Q219" s="24">
        <v>0</v>
      </c>
      <c r="R219" s="24">
        <v>7943.4683199999999</v>
      </c>
      <c r="S219" s="13">
        <v>2.9386023293999999E-2</v>
      </c>
      <c r="T219" s="13">
        <f t="shared" si="3"/>
        <v>1.857012819564472E-3</v>
      </c>
      <c r="U219" s="66">
        <f>+R219/'סכום נכסי הקרן'!$C$42</f>
        <v>4.2941784415166364E-4</v>
      </c>
    </row>
    <row r="220" spans="2:21" ht="13.5" thickBot="1" x14ac:dyDescent="0.25">
      <c r="B220" s="62" t="s">
        <v>703</v>
      </c>
      <c r="C220" s="14" t="s">
        <v>704</v>
      </c>
      <c r="D220" s="14" t="s">
        <v>162</v>
      </c>
      <c r="E220" s="14" t="s">
        <v>253</v>
      </c>
      <c r="F220" s="22">
        <v>1405</v>
      </c>
      <c r="G220" s="14" t="s">
        <v>683</v>
      </c>
      <c r="H220" s="14" t="s">
        <v>255</v>
      </c>
      <c r="I220" s="14" t="s">
        <v>256</v>
      </c>
      <c r="J220" s="58" t="s">
        <v>2744</v>
      </c>
      <c r="K220" s="24">
        <v>2.77</v>
      </c>
      <c r="L220" s="14" t="s">
        <v>49</v>
      </c>
      <c r="M220" s="13">
        <v>2.9499999999999998E-2</v>
      </c>
      <c r="N220" s="13">
        <v>7.4300000000000005E-2</v>
      </c>
      <c r="O220" s="24">
        <v>6270000</v>
      </c>
      <c r="P220" s="26">
        <v>94.96</v>
      </c>
      <c r="Q220" s="24">
        <v>0</v>
      </c>
      <c r="R220" s="24">
        <v>5953.9920000000002</v>
      </c>
      <c r="S220" s="13">
        <v>3.6267522433E-2</v>
      </c>
      <c r="T220" s="13">
        <f t="shared" si="3"/>
        <v>1.3919158516369975E-3</v>
      </c>
      <c r="U220" s="66">
        <f>+R220/'סכום נכסי הקרן'!$C$42</f>
        <v>3.2186827034972704E-4</v>
      </c>
    </row>
    <row r="221" spans="2:21" ht="13.5" thickBot="1" x14ac:dyDescent="0.25">
      <c r="B221" s="62" t="s">
        <v>705</v>
      </c>
      <c r="C221" s="14" t="s">
        <v>706</v>
      </c>
      <c r="D221" s="14" t="s">
        <v>162</v>
      </c>
      <c r="E221" s="14" t="s">
        <v>253</v>
      </c>
      <c r="F221" s="22">
        <v>1794</v>
      </c>
      <c r="G221" s="14" t="s">
        <v>254</v>
      </c>
      <c r="H221" s="14" t="s">
        <v>255</v>
      </c>
      <c r="I221" s="14" t="s">
        <v>256</v>
      </c>
      <c r="J221" s="58" t="s">
        <v>2744</v>
      </c>
      <c r="K221" s="24">
        <v>5.93</v>
      </c>
      <c r="L221" s="14" t="s">
        <v>49</v>
      </c>
      <c r="M221" s="13">
        <v>6.4000000000000003E-3</v>
      </c>
      <c r="N221" s="13">
        <v>3.2800000000000003E-2</v>
      </c>
      <c r="O221" s="24">
        <v>13726959.92</v>
      </c>
      <c r="P221" s="26">
        <v>94.54</v>
      </c>
      <c r="Q221" s="24">
        <v>0</v>
      </c>
      <c r="R221" s="24">
        <v>12977.467909999999</v>
      </c>
      <c r="S221" s="13">
        <v>6.2134069771E-2</v>
      </c>
      <c r="T221" s="13">
        <f t="shared" si="3"/>
        <v>3.0338541432436347E-3</v>
      </c>
      <c r="U221" s="66">
        <f>+R221/'סכום נכסי הקרן'!$C$42</f>
        <v>7.015520258862939E-4</v>
      </c>
    </row>
    <row r="222" spans="2:21" ht="13.5" thickBot="1" x14ac:dyDescent="0.25">
      <c r="B222" s="62" t="s">
        <v>707</v>
      </c>
      <c r="C222" s="14" t="s">
        <v>708</v>
      </c>
      <c r="D222" s="14" t="s">
        <v>162</v>
      </c>
      <c r="E222" s="14" t="s">
        <v>253</v>
      </c>
      <c r="F222" s="22">
        <v>1710</v>
      </c>
      <c r="G222" s="14" t="s">
        <v>254</v>
      </c>
      <c r="H222" s="14" t="s">
        <v>255</v>
      </c>
      <c r="I222" s="14" t="s">
        <v>256</v>
      </c>
      <c r="J222" s="58" t="s">
        <v>2744</v>
      </c>
      <c r="K222" s="24">
        <v>2.85</v>
      </c>
      <c r="L222" s="14" t="s">
        <v>49</v>
      </c>
      <c r="M222" s="13">
        <v>3.4299999999999997E-2</v>
      </c>
      <c r="N222" s="13">
        <v>4.24E-2</v>
      </c>
      <c r="O222" s="24">
        <v>21316707</v>
      </c>
      <c r="P222" s="27">
        <v>102</v>
      </c>
      <c r="Q222" s="24">
        <v>0</v>
      </c>
      <c r="R222" s="24">
        <v>21743.041140000001</v>
      </c>
      <c r="S222" s="13">
        <v>3.2103474397000002E-2</v>
      </c>
      <c r="T222" s="13">
        <f t="shared" si="3"/>
        <v>5.0830574890865449E-3</v>
      </c>
      <c r="U222" s="66">
        <f>+R222/'סכום נכסי הקרן'!$C$42</f>
        <v>1.1754122349970839E-3</v>
      </c>
    </row>
    <row r="223" spans="2:21" ht="13.5" thickBot="1" x14ac:dyDescent="0.25">
      <c r="B223" s="62" t="s">
        <v>707</v>
      </c>
      <c r="C223" s="14" t="s">
        <v>709</v>
      </c>
      <c r="D223" s="14" t="s">
        <v>162</v>
      </c>
      <c r="E223" s="14" t="s">
        <v>253</v>
      </c>
      <c r="F223" s="22">
        <v>1710</v>
      </c>
      <c r="G223" s="14" t="s">
        <v>254</v>
      </c>
      <c r="H223" s="14" t="s">
        <v>255</v>
      </c>
      <c r="I223" s="14" t="s">
        <v>256</v>
      </c>
      <c r="J223" s="58" t="s">
        <v>2744</v>
      </c>
      <c r="K223" s="24">
        <v>2.851</v>
      </c>
      <c r="L223" s="14" t="s">
        <v>49</v>
      </c>
      <c r="M223" s="13">
        <v>3.4299999999999997E-2</v>
      </c>
      <c r="N223" s="13">
        <v>4.24E-2</v>
      </c>
      <c r="O223" s="24">
        <v>4695000</v>
      </c>
      <c r="P223" s="26">
        <v>101.66889999999999</v>
      </c>
      <c r="Q223" s="24">
        <v>0</v>
      </c>
      <c r="R223" s="24">
        <v>4773.3548499999997</v>
      </c>
      <c r="S223" s="13">
        <v>7.0707831320000001E-3</v>
      </c>
      <c r="T223" s="13">
        <f t="shared" si="3"/>
        <v>1.1159081640021253E-3</v>
      </c>
      <c r="U223" s="66">
        <f>+R223/'סכום נכסי הקרן'!$C$42</f>
        <v>2.5804392571151938E-4</v>
      </c>
    </row>
    <row r="224" spans="2:21" ht="13.5" thickBot="1" x14ac:dyDescent="0.25">
      <c r="B224" s="61" t="s">
        <v>710</v>
      </c>
      <c r="C224" s="58" t="s">
        <v>2744</v>
      </c>
      <c r="D224" s="58" t="s">
        <v>2744</v>
      </c>
      <c r="E224" s="58" t="s">
        <v>2744</v>
      </c>
      <c r="F224" s="58" t="s">
        <v>2744</v>
      </c>
      <c r="G224" s="58" t="s">
        <v>2744</v>
      </c>
      <c r="H224" s="58" t="s">
        <v>2744</v>
      </c>
      <c r="I224" s="58" t="s">
        <v>2744</v>
      </c>
      <c r="J224" s="58" t="s">
        <v>2744</v>
      </c>
      <c r="K224" s="23">
        <v>2.5084252518049999</v>
      </c>
      <c r="L224" s="58" t="s">
        <v>2744</v>
      </c>
      <c r="M224" s="58" t="s">
        <v>2744</v>
      </c>
      <c r="N224" s="58" t="s">
        <v>2744</v>
      </c>
      <c r="O224" s="58" t="s">
        <v>2744</v>
      </c>
      <c r="P224" s="58" t="s">
        <v>2744</v>
      </c>
      <c r="Q224" s="58" t="s">
        <v>2744</v>
      </c>
      <c r="R224" s="23">
        <f>SUM(R225:R424)</f>
        <v>1124433.1206599995</v>
      </c>
      <c r="S224" s="58" t="s">
        <v>2744</v>
      </c>
      <c r="T224" s="20">
        <f>SUM(T225:T424)</f>
        <v>0.26286838893171344</v>
      </c>
      <c r="U224" s="65">
        <f>SUM(U225:U424)</f>
        <v>6.0785997641713344E-2</v>
      </c>
    </row>
    <row r="225" spans="2:21" ht="13.5" thickBot="1" x14ac:dyDescent="0.25">
      <c r="B225" s="62" t="s">
        <v>711</v>
      </c>
      <c r="C225" s="14" t="s">
        <v>712</v>
      </c>
      <c r="D225" s="14" t="s">
        <v>162</v>
      </c>
      <c r="E225" s="14" t="s">
        <v>253</v>
      </c>
      <c r="F225" s="22">
        <v>748</v>
      </c>
      <c r="G225" s="14" t="s">
        <v>270</v>
      </c>
      <c r="H225" s="14" t="s">
        <v>95</v>
      </c>
      <c r="I225" s="14" t="s">
        <v>96</v>
      </c>
      <c r="J225" s="58" t="s">
        <v>2744</v>
      </c>
      <c r="K225" s="24">
        <v>0.93</v>
      </c>
      <c r="L225" s="14" t="s">
        <v>49</v>
      </c>
      <c r="M225" s="13">
        <v>1.8700000000000001E-2</v>
      </c>
      <c r="N225" s="13">
        <v>4.2900000000000001E-2</v>
      </c>
      <c r="O225" s="24">
        <v>3404126.69</v>
      </c>
      <c r="P225" s="26">
        <v>97.97</v>
      </c>
      <c r="Q225" s="24">
        <v>0</v>
      </c>
      <c r="R225" s="24">
        <v>3335.0229199999999</v>
      </c>
      <c r="S225" s="13">
        <v>1.2319798357999999E-2</v>
      </c>
      <c r="T225" s="13">
        <f t="shared" ref="T225:T288" si="4">+R225/$R$11</f>
        <v>7.7965695417808864E-4</v>
      </c>
      <c r="U225" s="66">
        <f>+R225/'סכום נכסי הקרן'!$C$42</f>
        <v>1.8028879763981812E-4</v>
      </c>
    </row>
    <row r="226" spans="2:21" ht="13.5" thickBot="1" x14ac:dyDescent="0.25">
      <c r="B226" s="62" t="s">
        <v>713</v>
      </c>
      <c r="C226" s="14" t="s">
        <v>714</v>
      </c>
      <c r="D226" s="14" t="s">
        <v>162</v>
      </c>
      <c r="E226" s="14" t="s">
        <v>253</v>
      </c>
      <c r="F226" s="22">
        <v>748</v>
      </c>
      <c r="G226" s="14" t="s">
        <v>270</v>
      </c>
      <c r="H226" s="14" t="s">
        <v>95</v>
      </c>
      <c r="I226" s="14" t="s">
        <v>96</v>
      </c>
      <c r="J226" s="58" t="s">
        <v>2744</v>
      </c>
      <c r="K226" s="24">
        <v>3.68</v>
      </c>
      <c r="L226" s="14" t="s">
        <v>49</v>
      </c>
      <c r="M226" s="13">
        <v>2.6800000000000001E-2</v>
      </c>
      <c r="N226" s="13">
        <v>4.0599999999999997E-2</v>
      </c>
      <c r="O226" s="24">
        <v>7218877.5</v>
      </c>
      <c r="P226" s="26">
        <v>95.37</v>
      </c>
      <c r="Q226" s="24">
        <v>0</v>
      </c>
      <c r="R226" s="24">
        <v>6884.64347</v>
      </c>
      <c r="S226" s="13">
        <v>3.1612473820000001E-3</v>
      </c>
      <c r="T226" s="13">
        <f t="shared" si="4"/>
        <v>1.6094822396069972E-3</v>
      </c>
      <c r="U226" s="66">
        <f>+R226/'סכום נכסי הקרן'!$C$42</f>
        <v>3.7217857962581119E-4</v>
      </c>
    </row>
    <row r="227" spans="2:21" ht="13.5" thickBot="1" x14ac:dyDescent="0.25">
      <c r="B227" s="62" t="s">
        <v>717</v>
      </c>
      <c r="C227" s="14" t="s">
        <v>718</v>
      </c>
      <c r="D227" s="14" t="s">
        <v>162</v>
      </c>
      <c r="E227" s="14" t="s">
        <v>253</v>
      </c>
      <c r="F227" s="22">
        <v>604</v>
      </c>
      <c r="G227" s="14" t="s">
        <v>270</v>
      </c>
      <c r="H227" s="14" t="s">
        <v>95</v>
      </c>
      <c r="I227" s="14" t="s">
        <v>96</v>
      </c>
      <c r="J227" s="58" t="s">
        <v>2744</v>
      </c>
      <c r="K227" s="24">
        <v>0.25</v>
      </c>
      <c r="L227" s="14" t="s">
        <v>49</v>
      </c>
      <c r="M227" s="13">
        <v>3.0099999999999998E-2</v>
      </c>
      <c r="N227" s="13">
        <v>4.7100000000000003E-2</v>
      </c>
      <c r="O227" s="24">
        <v>2952025</v>
      </c>
      <c r="P227" s="26">
        <v>100.36</v>
      </c>
      <c r="Q227" s="24">
        <v>0</v>
      </c>
      <c r="R227" s="24">
        <v>2962.65229</v>
      </c>
      <c r="S227" s="13">
        <v>2.56697826E-3</v>
      </c>
      <c r="T227" s="13">
        <f t="shared" si="4"/>
        <v>6.9260467352654333E-4</v>
      </c>
      <c r="U227" s="66">
        <f>+R227/'סכום נכסי הקרן'!$C$42</f>
        <v>1.601587251427207E-4</v>
      </c>
    </row>
    <row r="228" spans="2:21" ht="13.5" thickBot="1" x14ac:dyDescent="0.25">
      <c r="B228" s="62" t="s">
        <v>719</v>
      </c>
      <c r="C228" s="14" t="s">
        <v>720</v>
      </c>
      <c r="D228" s="14" t="s">
        <v>162</v>
      </c>
      <c r="E228" s="14" t="s">
        <v>253</v>
      </c>
      <c r="F228" s="22">
        <v>604</v>
      </c>
      <c r="G228" s="14" t="s">
        <v>270</v>
      </c>
      <c r="H228" s="14" t="s">
        <v>95</v>
      </c>
      <c r="I228" s="14" t="s">
        <v>96</v>
      </c>
      <c r="J228" s="58" t="s">
        <v>2744</v>
      </c>
      <c r="K228" s="24">
        <v>1.1399999999999999</v>
      </c>
      <c r="L228" s="14" t="s">
        <v>49</v>
      </c>
      <c r="M228" s="13">
        <v>2.0199999999999999E-2</v>
      </c>
      <c r="N228" s="13">
        <v>4.3200000000000002E-2</v>
      </c>
      <c r="O228" s="24">
        <v>1637202</v>
      </c>
      <c r="P228" s="26">
        <v>99.14</v>
      </c>
      <c r="Q228" s="24">
        <v>0</v>
      </c>
      <c r="R228" s="24">
        <v>1623.1220599999999</v>
      </c>
      <c r="S228" s="13">
        <v>1.9378875369999999E-3</v>
      </c>
      <c r="T228" s="13">
        <f t="shared" si="4"/>
        <v>3.7945118576842185E-4</v>
      </c>
      <c r="U228" s="66">
        <f>+R228/'סכום נכסי הקרן'!$C$42</f>
        <v>8.7744741682334451E-5</v>
      </c>
    </row>
    <row r="229" spans="2:21" ht="13.5" thickBot="1" x14ac:dyDescent="0.25">
      <c r="B229" s="62" t="s">
        <v>721</v>
      </c>
      <c r="C229" s="14" t="s">
        <v>722</v>
      </c>
      <c r="D229" s="14" t="s">
        <v>162</v>
      </c>
      <c r="E229" s="14" t="s">
        <v>253</v>
      </c>
      <c r="F229" s="22">
        <v>604</v>
      </c>
      <c r="G229" s="14" t="s">
        <v>270</v>
      </c>
      <c r="H229" s="14" t="s">
        <v>95</v>
      </c>
      <c r="I229" s="14" t="s">
        <v>96</v>
      </c>
      <c r="J229" s="58" t="s">
        <v>2744</v>
      </c>
      <c r="K229" s="24">
        <v>3.83</v>
      </c>
      <c r="L229" s="14" t="s">
        <v>49</v>
      </c>
      <c r="M229" s="13">
        <v>2.76E-2</v>
      </c>
      <c r="N229" s="13">
        <v>4.0899999999999999E-2</v>
      </c>
      <c r="O229" s="24">
        <v>21864134</v>
      </c>
      <c r="P229" s="26">
        <v>95.65</v>
      </c>
      <c r="Q229" s="24">
        <v>0</v>
      </c>
      <c r="R229" s="24">
        <v>20913.044170000001</v>
      </c>
      <c r="S229" s="13">
        <v>1.6361671237999999E-2</v>
      </c>
      <c r="T229" s="13">
        <f t="shared" si="4"/>
        <v>4.8890219681530806E-3</v>
      </c>
      <c r="U229" s="66">
        <f>+R229/'סכום נכסי הקרן'!$C$42</f>
        <v>1.13054323128841E-3</v>
      </c>
    </row>
    <row r="230" spans="2:21" ht="13.5" thickBot="1" x14ac:dyDescent="0.25">
      <c r="B230" s="62" t="s">
        <v>723</v>
      </c>
      <c r="C230" s="14" t="s">
        <v>724</v>
      </c>
      <c r="D230" s="14" t="s">
        <v>162</v>
      </c>
      <c r="E230" s="14" t="s">
        <v>253</v>
      </c>
      <c r="F230" s="22">
        <v>231</v>
      </c>
      <c r="G230" s="14" t="s">
        <v>270</v>
      </c>
      <c r="H230" s="14" t="s">
        <v>299</v>
      </c>
      <c r="I230" s="14" t="s">
        <v>300</v>
      </c>
      <c r="J230" s="58" t="s">
        <v>2744</v>
      </c>
      <c r="K230" s="24">
        <v>0.68</v>
      </c>
      <c r="L230" s="14" t="s">
        <v>49</v>
      </c>
      <c r="M230" s="13">
        <v>1.09E-2</v>
      </c>
      <c r="N230" s="13">
        <v>4.4900000000000002E-2</v>
      </c>
      <c r="O230" s="24">
        <v>1700000</v>
      </c>
      <c r="P230" s="26">
        <v>98.12</v>
      </c>
      <c r="Q230" s="24">
        <v>0</v>
      </c>
      <c r="R230" s="24">
        <v>1668.04</v>
      </c>
      <c r="S230" s="13">
        <v>2.2180846960000002E-3</v>
      </c>
      <c r="T230" s="13">
        <f t="shared" si="4"/>
        <v>3.8995203842473713E-4</v>
      </c>
      <c r="U230" s="66">
        <f>+R230/'סכום נכסי הקרן'!$C$42</f>
        <v>9.0172971289541312E-5</v>
      </c>
    </row>
    <row r="231" spans="2:21" ht="13.5" thickBot="1" x14ac:dyDescent="0.25">
      <c r="B231" s="62" t="s">
        <v>725</v>
      </c>
      <c r="C231" s="14" t="s">
        <v>726</v>
      </c>
      <c r="D231" s="14" t="s">
        <v>162</v>
      </c>
      <c r="E231" s="14" t="s">
        <v>253</v>
      </c>
      <c r="F231" s="22">
        <v>231</v>
      </c>
      <c r="G231" s="14" t="s">
        <v>270</v>
      </c>
      <c r="H231" s="14" t="s">
        <v>95</v>
      </c>
      <c r="I231" s="14" t="s">
        <v>96</v>
      </c>
      <c r="J231" s="58" t="s">
        <v>2744</v>
      </c>
      <c r="K231" s="24">
        <v>3.44</v>
      </c>
      <c r="L231" s="14" t="s">
        <v>49</v>
      </c>
      <c r="M231" s="13">
        <v>2.7400000000000001E-2</v>
      </c>
      <c r="N231" s="13">
        <v>4.1599999999999998E-2</v>
      </c>
      <c r="O231" s="24">
        <v>66640820.560000002</v>
      </c>
      <c r="P231" s="26">
        <v>97.2</v>
      </c>
      <c r="Q231" s="24">
        <v>0</v>
      </c>
      <c r="R231" s="24">
        <v>64774.87758</v>
      </c>
      <c r="S231" s="13">
        <v>3.8924923235999997E-2</v>
      </c>
      <c r="T231" s="13">
        <f t="shared" si="4"/>
        <v>1.514297951549951E-2</v>
      </c>
      <c r="U231" s="66">
        <f>+R231/'סכום נכסי הקרן'!$C$42</f>
        <v>3.5016805210336044E-3</v>
      </c>
    </row>
    <row r="232" spans="2:21" ht="13.5" thickBot="1" x14ac:dyDescent="0.25">
      <c r="B232" s="62" t="s">
        <v>727</v>
      </c>
      <c r="C232" s="14" t="s">
        <v>728</v>
      </c>
      <c r="D232" s="14" t="s">
        <v>162</v>
      </c>
      <c r="E232" s="14" t="s">
        <v>253</v>
      </c>
      <c r="F232" s="22">
        <v>1728</v>
      </c>
      <c r="G232" s="14" t="s">
        <v>254</v>
      </c>
      <c r="H232" s="14" t="s">
        <v>95</v>
      </c>
      <c r="I232" s="14" t="s">
        <v>96</v>
      </c>
      <c r="J232" s="58" t="s">
        <v>2744</v>
      </c>
      <c r="K232" s="24">
        <v>2.16</v>
      </c>
      <c r="L232" s="14" t="s">
        <v>49</v>
      </c>
      <c r="M232" s="13">
        <v>1.44E-2</v>
      </c>
      <c r="N232" s="13">
        <v>4.07E-2</v>
      </c>
      <c r="O232" s="24">
        <v>6779433.8200000003</v>
      </c>
      <c r="P232" s="26">
        <v>94.92</v>
      </c>
      <c r="Q232" s="24">
        <v>0</v>
      </c>
      <c r="R232" s="24">
        <v>6435.0385800000004</v>
      </c>
      <c r="S232" s="13">
        <v>1.5065408488E-2</v>
      </c>
      <c r="T232" s="13">
        <f t="shared" si="4"/>
        <v>1.5043742425917999E-3</v>
      </c>
      <c r="U232" s="66">
        <f>+R232/'סכום נכסי הקרן'!$C$42</f>
        <v>3.4787328188858225E-4</v>
      </c>
    </row>
    <row r="233" spans="2:21" ht="13.5" thickBot="1" x14ac:dyDescent="0.25">
      <c r="B233" s="62" t="s">
        <v>729</v>
      </c>
      <c r="C233" s="14" t="s">
        <v>730</v>
      </c>
      <c r="D233" s="14" t="s">
        <v>162</v>
      </c>
      <c r="E233" s="14" t="s">
        <v>253</v>
      </c>
      <c r="F233" s="22">
        <v>662</v>
      </c>
      <c r="G233" s="14" t="s">
        <v>270</v>
      </c>
      <c r="H233" s="14" t="s">
        <v>95</v>
      </c>
      <c r="I233" s="14" t="s">
        <v>96</v>
      </c>
      <c r="J233" s="58" t="s">
        <v>2744</v>
      </c>
      <c r="K233" s="24">
        <v>4.1100000000000003</v>
      </c>
      <c r="L233" s="14" t="s">
        <v>49</v>
      </c>
      <c r="M233" s="13">
        <v>2.5000000000000001E-2</v>
      </c>
      <c r="N233" s="13">
        <v>4.0899999999999999E-2</v>
      </c>
      <c r="O233" s="24">
        <v>27589720.98</v>
      </c>
      <c r="P233" s="26">
        <v>93.96</v>
      </c>
      <c r="Q233" s="24">
        <v>0</v>
      </c>
      <c r="R233" s="24">
        <v>25923.30183</v>
      </c>
      <c r="S233" s="13">
        <v>1.0461189152E-2</v>
      </c>
      <c r="T233" s="13">
        <f t="shared" si="4"/>
        <v>6.0603129369249048E-3</v>
      </c>
      <c r="U233" s="66">
        <f>+R233/'סכום נכסי הקרן'!$C$42</f>
        <v>1.4013939423795016E-3</v>
      </c>
    </row>
    <row r="234" spans="2:21" ht="13.5" thickBot="1" x14ac:dyDescent="0.25">
      <c r="B234" s="62" t="s">
        <v>731</v>
      </c>
      <c r="C234" s="14" t="s">
        <v>732</v>
      </c>
      <c r="D234" s="14" t="s">
        <v>162</v>
      </c>
      <c r="E234" s="14" t="s">
        <v>253</v>
      </c>
      <c r="F234" s="22">
        <v>662</v>
      </c>
      <c r="G234" s="14" t="s">
        <v>270</v>
      </c>
      <c r="H234" s="14" t="s">
        <v>95</v>
      </c>
      <c r="I234" s="14" t="s">
        <v>96</v>
      </c>
      <c r="J234" s="58" t="s">
        <v>2744</v>
      </c>
      <c r="K234" s="24">
        <v>1.38</v>
      </c>
      <c r="L234" s="14" t="s">
        <v>49</v>
      </c>
      <c r="M234" s="13">
        <v>3.7600000000000001E-2</v>
      </c>
      <c r="N234" s="13">
        <v>4.1700000000000001E-2</v>
      </c>
      <c r="O234" s="24">
        <v>3260976</v>
      </c>
      <c r="P234" s="26">
        <v>99.85</v>
      </c>
      <c r="Q234" s="24">
        <v>0</v>
      </c>
      <c r="R234" s="24">
        <v>3256.0845399999998</v>
      </c>
      <c r="S234" s="13">
        <v>2.7042584290000002E-3</v>
      </c>
      <c r="T234" s="13">
        <f t="shared" si="4"/>
        <v>7.6120285104450277E-4</v>
      </c>
      <c r="U234" s="66">
        <f>+R234/'סכום נכסי הקרן'!$C$42</f>
        <v>1.7602144897109143E-4</v>
      </c>
    </row>
    <row r="235" spans="2:21" ht="13.5" thickBot="1" x14ac:dyDescent="0.25">
      <c r="B235" s="62" t="s">
        <v>733</v>
      </c>
      <c r="C235" s="14" t="s">
        <v>734</v>
      </c>
      <c r="D235" s="14" t="s">
        <v>162</v>
      </c>
      <c r="E235" s="14" t="s">
        <v>253</v>
      </c>
      <c r="F235" s="22">
        <v>1457</v>
      </c>
      <c r="G235" s="14" t="s">
        <v>735</v>
      </c>
      <c r="H235" s="14" t="s">
        <v>95</v>
      </c>
      <c r="I235" s="14" t="s">
        <v>96</v>
      </c>
      <c r="J235" s="58" t="s">
        <v>2744</v>
      </c>
      <c r="K235" s="24">
        <v>0.9</v>
      </c>
      <c r="L235" s="14" t="s">
        <v>49</v>
      </c>
      <c r="M235" s="13">
        <v>5.7000000000000002E-2</v>
      </c>
      <c r="N235" s="13">
        <v>4.6100000000000002E-2</v>
      </c>
      <c r="O235" s="24">
        <v>387968.09</v>
      </c>
      <c r="P235" s="26">
        <v>101.48</v>
      </c>
      <c r="Q235" s="24">
        <v>0</v>
      </c>
      <c r="R235" s="24">
        <v>393.71001999999999</v>
      </c>
      <c r="S235" s="13">
        <v>2.511926383E-3</v>
      </c>
      <c r="T235" s="13">
        <f t="shared" si="4"/>
        <v>9.2040973146473716E-5</v>
      </c>
      <c r="U235" s="66">
        <f>+R235/'סכום נכסי הקרן'!$C$42</f>
        <v>2.1283663659063773E-5</v>
      </c>
    </row>
    <row r="236" spans="2:21" ht="13.5" thickBot="1" x14ac:dyDescent="0.25">
      <c r="B236" s="62" t="s">
        <v>736</v>
      </c>
      <c r="C236" s="14" t="s">
        <v>737</v>
      </c>
      <c r="D236" s="14" t="s">
        <v>162</v>
      </c>
      <c r="E236" s="14" t="s">
        <v>253</v>
      </c>
      <c r="F236" s="22">
        <v>1060</v>
      </c>
      <c r="G236" s="14" t="s">
        <v>366</v>
      </c>
      <c r="H236" s="14" t="s">
        <v>333</v>
      </c>
      <c r="I236" s="14" t="s">
        <v>300</v>
      </c>
      <c r="J236" s="58" t="s">
        <v>2744</v>
      </c>
      <c r="K236" s="24">
        <v>2.65</v>
      </c>
      <c r="L236" s="14" t="s">
        <v>49</v>
      </c>
      <c r="M236" s="13">
        <v>2.75E-2</v>
      </c>
      <c r="N236" s="13">
        <v>4.5999999999999999E-2</v>
      </c>
      <c r="O236" s="24">
        <v>412748.75</v>
      </c>
      <c r="P236" s="26">
        <v>95.42</v>
      </c>
      <c r="Q236" s="24">
        <v>0</v>
      </c>
      <c r="R236" s="24">
        <v>393.84485999999998</v>
      </c>
      <c r="S236" s="13">
        <v>4.9994898140000004E-3</v>
      </c>
      <c r="T236" s="13">
        <f t="shared" si="4"/>
        <v>9.2072495851481506E-5</v>
      </c>
      <c r="U236" s="66">
        <f>+R236/'סכום נכסי הקרן'!$C$42</f>
        <v>2.1290953006710522E-5</v>
      </c>
    </row>
    <row r="237" spans="2:21" ht="13.5" thickBot="1" x14ac:dyDescent="0.25">
      <c r="B237" s="62" t="s">
        <v>738</v>
      </c>
      <c r="C237" s="14" t="s">
        <v>739</v>
      </c>
      <c r="D237" s="14" t="s">
        <v>162</v>
      </c>
      <c r="E237" s="14" t="s">
        <v>253</v>
      </c>
      <c r="F237" s="22">
        <v>746</v>
      </c>
      <c r="G237" s="14" t="s">
        <v>740</v>
      </c>
      <c r="H237" s="14" t="s">
        <v>348</v>
      </c>
      <c r="I237" s="14" t="s">
        <v>96</v>
      </c>
      <c r="J237" s="58" t="s">
        <v>2744</v>
      </c>
      <c r="K237" s="24">
        <v>1.93</v>
      </c>
      <c r="L237" s="14" t="s">
        <v>49</v>
      </c>
      <c r="M237" s="13">
        <v>2.6100000000000002E-2</v>
      </c>
      <c r="N237" s="13">
        <v>0.04</v>
      </c>
      <c r="O237" s="24">
        <v>511602.54</v>
      </c>
      <c r="P237" s="26">
        <v>97.47</v>
      </c>
      <c r="Q237" s="24">
        <v>0</v>
      </c>
      <c r="R237" s="24">
        <v>498.65899999999999</v>
      </c>
      <c r="S237" s="13">
        <v>1.060339E-3</v>
      </c>
      <c r="T237" s="13">
        <f t="shared" si="4"/>
        <v>1.1657579766003273E-4</v>
      </c>
      <c r="U237" s="66">
        <f>+R237/'סכום נכסי הקרן'!$C$42</f>
        <v>2.6957125542715631E-5</v>
      </c>
    </row>
    <row r="238" spans="2:21" ht="13.5" thickBot="1" x14ac:dyDescent="0.25">
      <c r="B238" s="62" t="s">
        <v>741</v>
      </c>
      <c r="C238" s="14" t="s">
        <v>742</v>
      </c>
      <c r="D238" s="14" t="s">
        <v>162</v>
      </c>
      <c r="E238" s="14" t="s">
        <v>253</v>
      </c>
      <c r="F238" s="22">
        <v>746</v>
      </c>
      <c r="G238" s="14" t="s">
        <v>740</v>
      </c>
      <c r="H238" s="14" t="s">
        <v>348</v>
      </c>
      <c r="I238" s="14" t="s">
        <v>96</v>
      </c>
      <c r="J238" s="58" t="s">
        <v>2744</v>
      </c>
      <c r="K238" s="24">
        <v>6.6</v>
      </c>
      <c r="L238" s="14" t="s">
        <v>49</v>
      </c>
      <c r="M238" s="13">
        <v>1.9E-2</v>
      </c>
      <c r="N238" s="13">
        <v>4.6399999999999997E-2</v>
      </c>
      <c r="O238" s="24">
        <v>1000000</v>
      </c>
      <c r="P238" s="26">
        <v>83.53</v>
      </c>
      <c r="Q238" s="24">
        <v>0</v>
      </c>
      <c r="R238" s="24">
        <v>835.3</v>
      </c>
      <c r="S238" s="13">
        <v>9.3023255799999996E-4</v>
      </c>
      <c r="T238" s="13">
        <f t="shared" si="4"/>
        <v>1.9527525580692484E-4</v>
      </c>
      <c r="U238" s="66">
        <f>+R238/'סכום נכסי הקרן'!$C$42</f>
        <v>4.5155681469361563E-5</v>
      </c>
    </row>
    <row r="239" spans="2:21" ht="13.5" thickBot="1" x14ac:dyDescent="0.25">
      <c r="B239" s="62" t="s">
        <v>743</v>
      </c>
      <c r="C239" s="14" t="s">
        <v>744</v>
      </c>
      <c r="D239" s="14" t="s">
        <v>162</v>
      </c>
      <c r="E239" s="14" t="s">
        <v>253</v>
      </c>
      <c r="F239" s="22">
        <v>281</v>
      </c>
      <c r="G239" s="14" t="s">
        <v>464</v>
      </c>
      <c r="H239" s="14" t="s">
        <v>361</v>
      </c>
      <c r="I239" s="14" t="s">
        <v>96</v>
      </c>
      <c r="J239" s="58" t="s">
        <v>2744</v>
      </c>
      <c r="K239" s="24">
        <v>0.25</v>
      </c>
      <c r="L239" s="14" t="s">
        <v>49</v>
      </c>
      <c r="M239" s="13">
        <v>2.4500000000000001E-2</v>
      </c>
      <c r="N239" s="13">
        <v>4.6399999999999997E-2</v>
      </c>
      <c r="O239" s="24">
        <v>7772153.5800000001</v>
      </c>
      <c r="P239" s="26">
        <v>100.1</v>
      </c>
      <c r="Q239" s="24">
        <v>0</v>
      </c>
      <c r="R239" s="24">
        <v>7779.9257299999999</v>
      </c>
      <c r="S239" s="13">
        <v>1.9818555125000002E-2</v>
      </c>
      <c r="T239" s="13">
        <f t="shared" si="4"/>
        <v>1.8187800635515701E-3</v>
      </c>
      <c r="U239" s="66">
        <f>+R239/'סכום נכסי הקרן'!$C$42</f>
        <v>4.2057685636198998E-4</v>
      </c>
    </row>
    <row r="240" spans="2:21" ht="13.5" thickBot="1" x14ac:dyDescent="0.25">
      <c r="B240" s="62" t="s">
        <v>745</v>
      </c>
      <c r="C240" s="14" t="s">
        <v>746</v>
      </c>
      <c r="D240" s="14" t="s">
        <v>162</v>
      </c>
      <c r="E240" s="14" t="s">
        <v>253</v>
      </c>
      <c r="F240" s="22">
        <v>1300</v>
      </c>
      <c r="G240" s="14" t="s">
        <v>254</v>
      </c>
      <c r="H240" s="14" t="s">
        <v>361</v>
      </c>
      <c r="I240" s="14" t="s">
        <v>96</v>
      </c>
      <c r="J240" s="58" t="s">
        <v>2744</v>
      </c>
      <c r="K240" s="24">
        <v>3.37</v>
      </c>
      <c r="L240" s="14" t="s">
        <v>49</v>
      </c>
      <c r="M240" s="13">
        <v>0.05</v>
      </c>
      <c r="N240" s="13">
        <v>4.7100000000000003E-2</v>
      </c>
      <c r="O240" s="24">
        <v>3965320</v>
      </c>
      <c r="P240" s="26">
        <v>101.98</v>
      </c>
      <c r="Q240" s="24">
        <v>0</v>
      </c>
      <c r="R240" s="24">
        <v>4043.8333400000001</v>
      </c>
      <c r="S240" s="13">
        <v>9.9132999999999999E-3</v>
      </c>
      <c r="T240" s="13">
        <f t="shared" si="4"/>
        <v>9.4536165438653338E-4</v>
      </c>
      <c r="U240" s="66">
        <f>+R240/'סכום נכסי הקרן'!$C$42</f>
        <v>2.1860654880429125E-4</v>
      </c>
    </row>
    <row r="241" spans="2:21" ht="13.5" thickBot="1" x14ac:dyDescent="0.25">
      <c r="B241" s="62" t="s">
        <v>747</v>
      </c>
      <c r="C241" s="14" t="s">
        <v>748</v>
      </c>
      <c r="D241" s="14" t="s">
        <v>162</v>
      </c>
      <c r="E241" s="14" t="s">
        <v>253</v>
      </c>
      <c r="F241" s="22">
        <v>1040</v>
      </c>
      <c r="G241" s="14" t="s">
        <v>735</v>
      </c>
      <c r="H241" s="14" t="s">
        <v>361</v>
      </c>
      <c r="I241" s="14" t="s">
        <v>96</v>
      </c>
      <c r="J241" s="58" t="s">
        <v>2744</v>
      </c>
      <c r="K241" s="24">
        <v>2.86</v>
      </c>
      <c r="L241" s="14" t="s">
        <v>49</v>
      </c>
      <c r="M241" s="13">
        <v>1.0800000000000001E-2</v>
      </c>
      <c r="N241" s="13">
        <v>4.0599999999999997E-2</v>
      </c>
      <c r="O241" s="24">
        <v>4605837.75</v>
      </c>
      <c r="P241" s="26">
        <v>91.94</v>
      </c>
      <c r="Q241" s="24">
        <v>0</v>
      </c>
      <c r="R241" s="24">
        <v>4234.6072299999996</v>
      </c>
      <c r="S241" s="13">
        <v>4.0940779960000001E-3</v>
      </c>
      <c r="T241" s="13">
        <f t="shared" si="4"/>
        <v>9.8996050530360757E-4</v>
      </c>
      <c r="U241" s="66">
        <f>+R241/'סכום נכסי הקרן'!$C$42</f>
        <v>2.2891963992066979E-4</v>
      </c>
    </row>
    <row r="242" spans="2:21" ht="13.5" thickBot="1" x14ac:dyDescent="0.25">
      <c r="B242" s="62" t="s">
        <v>749</v>
      </c>
      <c r="C242" s="14" t="s">
        <v>750</v>
      </c>
      <c r="D242" s="14" t="s">
        <v>162</v>
      </c>
      <c r="E242" s="14" t="s">
        <v>253</v>
      </c>
      <c r="F242" s="22">
        <v>1328</v>
      </c>
      <c r="G242" s="14" t="s">
        <v>254</v>
      </c>
      <c r="H242" s="14" t="s">
        <v>361</v>
      </c>
      <c r="I242" s="14" t="s">
        <v>96</v>
      </c>
      <c r="J242" s="58" t="s">
        <v>2744</v>
      </c>
      <c r="K242" s="24">
        <v>1.49</v>
      </c>
      <c r="L242" s="14" t="s">
        <v>49</v>
      </c>
      <c r="M242" s="13">
        <v>3.39E-2</v>
      </c>
      <c r="N242" s="13">
        <v>4.7699999999999999E-2</v>
      </c>
      <c r="O242" s="24">
        <v>3000000</v>
      </c>
      <c r="P242" s="27">
        <v>98</v>
      </c>
      <c r="Q242" s="24">
        <v>121.7</v>
      </c>
      <c r="R242" s="24">
        <v>3061.7</v>
      </c>
      <c r="S242" s="13">
        <v>6.911086294E-3</v>
      </c>
      <c r="T242" s="13">
        <f t="shared" si="4"/>
        <v>7.1575990746326084E-4</v>
      </c>
      <c r="U242" s="66">
        <f>+R242/'סכום נכסי הקרן'!$C$42</f>
        <v>1.6551316886716664E-4</v>
      </c>
    </row>
    <row r="243" spans="2:21" ht="13.5" thickBot="1" x14ac:dyDescent="0.25">
      <c r="B243" s="62" t="s">
        <v>751</v>
      </c>
      <c r="C243" s="14" t="s">
        <v>752</v>
      </c>
      <c r="D243" s="14" t="s">
        <v>162</v>
      </c>
      <c r="E243" s="14" t="s">
        <v>253</v>
      </c>
      <c r="F243" s="22">
        <v>1328</v>
      </c>
      <c r="G243" s="14" t="s">
        <v>254</v>
      </c>
      <c r="H243" s="14" t="s">
        <v>361</v>
      </c>
      <c r="I243" s="14" t="s">
        <v>96</v>
      </c>
      <c r="J243" s="58" t="s">
        <v>2744</v>
      </c>
      <c r="K243" s="24">
        <v>6.03</v>
      </c>
      <c r="L243" s="14" t="s">
        <v>49</v>
      </c>
      <c r="M243" s="13">
        <v>2.4400000000000002E-2</v>
      </c>
      <c r="N243" s="13">
        <v>5.11E-2</v>
      </c>
      <c r="O243" s="24">
        <v>9736500</v>
      </c>
      <c r="P243" s="26">
        <v>85.52</v>
      </c>
      <c r="Q243" s="24">
        <v>237.57060000000001</v>
      </c>
      <c r="R243" s="24">
        <v>8564.2253999999994</v>
      </c>
      <c r="S243" s="13">
        <v>8.0113515740000002E-3</v>
      </c>
      <c r="T243" s="13">
        <f t="shared" si="4"/>
        <v>2.0021325341472085E-3</v>
      </c>
      <c r="U243" s="66">
        <f>+R243/'סכום נכסי הקרן'!$C$42</f>
        <v>4.6297549885575913E-4</v>
      </c>
    </row>
    <row r="244" spans="2:21" ht="13.5" thickBot="1" x14ac:dyDescent="0.25">
      <c r="B244" s="62" t="s">
        <v>753</v>
      </c>
      <c r="C244" s="14" t="s">
        <v>754</v>
      </c>
      <c r="D244" s="14" t="s">
        <v>162</v>
      </c>
      <c r="E244" s="14" t="s">
        <v>253</v>
      </c>
      <c r="F244" s="22">
        <v>755</v>
      </c>
      <c r="G244" s="14" t="s">
        <v>550</v>
      </c>
      <c r="H244" s="14" t="s">
        <v>361</v>
      </c>
      <c r="I244" s="14" t="s">
        <v>96</v>
      </c>
      <c r="J244" s="58" t="s">
        <v>2744</v>
      </c>
      <c r="K244" s="24">
        <v>2.85</v>
      </c>
      <c r="L244" s="14" t="s">
        <v>49</v>
      </c>
      <c r="M244" s="13">
        <v>1.6400000000000001E-2</v>
      </c>
      <c r="N244" s="13">
        <v>4.53E-2</v>
      </c>
      <c r="O244" s="24">
        <v>7195189.0099999998</v>
      </c>
      <c r="P244" s="26">
        <v>92.71</v>
      </c>
      <c r="Q244" s="24">
        <v>0</v>
      </c>
      <c r="R244" s="24">
        <v>6670.6597300000003</v>
      </c>
      <c r="S244" s="13">
        <v>3.7257606721000001E-2</v>
      </c>
      <c r="T244" s="13">
        <f t="shared" si="4"/>
        <v>1.5594574226944838E-3</v>
      </c>
      <c r="U244" s="66">
        <f>+R244/'סכום נכסי הקרן'!$C$42</f>
        <v>3.6061078170522857E-4</v>
      </c>
    </row>
    <row r="245" spans="2:21" ht="13.5" thickBot="1" x14ac:dyDescent="0.25">
      <c r="B245" s="62" t="s">
        <v>755</v>
      </c>
      <c r="C245" s="14" t="s">
        <v>756</v>
      </c>
      <c r="D245" s="14" t="s">
        <v>162</v>
      </c>
      <c r="E245" s="14" t="s">
        <v>253</v>
      </c>
      <c r="F245" s="22">
        <v>767</v>
      </c>
      <c r="G245" s="14" t="s">
        <v>393</v>
      </c>
      <c r="H245" s="14" t="s">
        <v>361</v>
      </c>
      <c r="I245" s="14" t="s">
        <v>96</v>
      </c>
      <c r="J245" s="58" t="s">
        <v>2744</v>
      </c>
      <c r="K245" s="24">
        <v>4.99</v>
      </c>
      <c r="L245" s="14" t="s">
        <v>49</v>
      </c>
      <c r="M245" s="13">
        <v>1.9400000000000001E-2</v>
      </c>
      <c r="N245" s="13">
        <v>4.7100000000000003E-2</v>
      </c>
      <c r="O245" s="24">
        <v>10111237</v>
      </c>
      <c r="P245" s="26">
        <v>87.3</v>
      </c>
      <c r="Q245" s="24">
        <v>0</v>
      </c>
      <c r="R245" s="24">
        <v>8827.1098999999995</v>
      </c>
      <c r="S245" s="13">
        <v>1.648321686E-2</v>
      </c>
      <c r="T245" s="13">
        <f t="shared" si="4"/>
        <v>2.0635893017578576E-3</v>
      </c>
      <c r="U245" s="66">
        <f>+R245/'סכום נכסי הקרן'!$C$42</f>
        <v>4.7718683459768702E-4</v>
      </c>
    </row>
    <row r="246" spans="2:21" ht="13.5" thickBot="1" x14ac:dyDescent="0.25">
      <c r="B246" s="62" t="s">
        <v>757</v>
      </c>
      <c r="C246" s="14" t="s">
        <v>758</v>
      </c>
      <c r="D246" s="14" t="s">
        <v>162</v>
      </c>
      <c r="E246" s="14" t="s">
        <v>253</v>
      </c>
      <c r="F246" s="22">
        <v>585</v>
      </c>
      <c r="G246" s="14" t="s">
        <v>393</v>
      </c>
      <c r="H246" s="14" t="s">
        <v>759</v>
      </c>
      <c r="I246" s="14" t="s">
        <v>300</v>
      </c>
      <c r="J246" s="58" t="s">
        <v>2744</v>
      </c>
      <c r="K246" s="24">
        <v>5.48</v>
      </c>
      <c r="L246" s="14" t="s">
        <v>49</v>
      </c>
      <c r="M246" s="13">
        <v>1.95E-2</v>
      </c>
      <c r="N246" s="13">
        <v>4.8599999999999997E-2</v>
      </c>
      <c r="O246" s="24">
        <v>19969832.300000001</v>
      </c>
      <c r="P246" s="26">
        <v>85.34</v>
      </c>
      <c r="Q246" s="24">
        <v>0</v>
      </c>
      <c r="R246" s="24">
        <v>17042.25488</v>
      </c>
      <c r="S246" s="13">
        <v>1.8245617570999999E-2</v>
      </c>
      <c r="T246" s="13">
        <f t="shared" si="4"/>
        <v>3.9841143076964122E-3</v>
      </c>
      <c r="U246" s="66">
        <f>+R246/'סכום נכסי הקרן'!$C$42</f>
        <v>9.2129131196091541E-4</v>
      </c>
    </row>
    <row r="247" spans="2:21" ht="13.5" thickBot="1" x14ac:dyDescent="0.25">
      <c r="B247" s="62" t="s">
        <v>760</v>
      </c>
      <c r="C247" s="14" t="s">
        <v>761</v>
      </c>
      <c r="D247" s="14" t="s">
        <v>162</v>
      </c>
      <c r="E247" s="14" t="s">
        <v>253</v>
      </c>
      <c r="F247" s="22">
        <v>416</v>
      </c>
      <c r="G247" s="14" t="s">
        <v>254</v>
      </c>
      <c r="H247" s="14" t="s">
        <v>361</v>
      </c>
      <c r="I247" s="14" t="s">
        <v>96</v>
      </c>
      <c r="J247" s="58" t="s">
        <v>2744</v>
      </c>
      <c r="K247" s="24">
        <v>0.81</v>
      </c>
      <c r="L247" s="14" t="s">
        <v>49</v>
      </c>
      <c r="M247" s="13">
        <v>2.5499999999999998E-2</v>
      </c>
      <c r="N247" s="13">
        <v>4.4299999999999999E-2</v>
      </c>
      <c r="O247" s="24">
        <v>1843288.2</v>
      </c>
      <c r="P247" s="26">
        <v>98.58</v>
      </c>
      <c r="Q247" s="24">
        <v>0</v>
      </c>
      <c r="R247" s="24">
        <v>1817.1135099999999</v>
      </c>
      <c r="S247" s="13">
        <v>9.1558294089999995E-3</v>
      </c>
      <c r="T247" s="13">
        <f t="shared" si="4"/>
        <v>4.2480223332391846E-4</v>
      </c>
      <c r="U247" s="66">
        <f>+R247/'סכום נכסי הקרן'!$C$42</f>
        <v>9.823177164040888E-5</v>
      </c>
    </row>
    <row r="248" spans="2:21" ht="13.5" thickBot="1" x14ac:dyDescent="0.25">
      <c r="B248" s="62" t="s">
        <v>762</v>
      </c>
      <c r="C248" s="14" t="s">
        <v>763</v>
      </c>
      <c r="D248" s="14" t="s">
        <v>162</v>
      </c>
      <c r="E248" s="14" t="s">
        <v>253</v>
      </c>
      <c r="F248" s="22">
        <v>416</v>
      </c>
      <c r="G248" s="14" t="s">
        <v>254</v>
      </c>
      <c r="H248" s="14" t="s">
        <v>361</v>
      </c>
      <c r="I248" s="14" t="s">
        <v>96</v>
      </c>
      <c r="J248" s="58" t="s">
        <v>2744</v>
      </c>
      <c r="K248" s="24">
        <v>5.24</v>
      </c>
      <c r="L248" s="14" t="s">
        <v>49</v>
      </c>
      <c r="M248" s="13">
        <v>4.8899999999999999E-2</v>
      </c>
      <c r="N248" s="13">
        <v>4.7899999999999998E-2</v>
      </c>
      <c r="O248" s="24">
        <v>3731679</v>
      </c>
      <c r="P248" s="26">
        <v>100.78</v>
      </c>
      <c r="Q248" s="24">
        <v>0</v>
      </c>
      <c r="R248" s="24">
        <v>3760.7860999999998</v>
      </c>
      <c r="S248" s="13">
        <v>1.2439012926E-2</v>
      </c>
      <c r="T248" s="13">
        <f t="shared" si="4"/>
        <v>8.7919126985828706E-4</v>
      </c>
      <c r="U248" s="66">
        <f>+R248/'סכום נכסי הקרן'!$C$42</f>
        <v>2.0330523070274457E-4</v>
      </c>
    </row>
    <row r="249" spans="2:21" ht="13.5" thickBot="1" x14ac:dyDescent="0.25">
      <c r="B249" s="62" t="s">
        <v>764</v>
      </c>
      <c r="C249" s="14" t="s">
        <v>765</v>
      </c>
      <c r="D249" s="14" t="s">
        <v>162</v>
      </c>
      <c r="E249" s="14" t="s">
        <v>253</v>
      </c>
      <c r="F249" s="22">
        <v>232</v>
      </c>
      <c r="G249" s="14" t="s">
        <v>766</v>
      </c>
      <c r="H249" s="14" t="s">
        <v>361</v>
      </c>
      <c r="I249" s="14" t="s">
        <v>96</v>
      </c>
      <c r="J249" s="58" t="s">
        <v>2744</v>
      </c>
      <c r="K249" s="24">
        <v>3.8</v>
      </c>
      <c r="L249" s="14" t="s">
        <v>49</v>
      </c>
      <c r="M249" s="13">
        <v>2.24E-2</v>
      </c>
      <c r="N249" s="13">
        <v>4.6300000000000001E-2</v>
      </c>
      <c r="O249" s="24">
        <v>6215534.2300000004</v>
      </c>
      <c r="P249" s="27">
        <v>92</v>
      </c>
      <c r="Q249" s="24">
        <v>0</v>
      </c>
      <c r="R249" s="24">
        <v>5718.2914899999996</v>
      </c>
      <c r="S249" s="13">
        <v>1.0109943135E-2</v>
      </c>
      <c r="T249" s="13">
        <f t="shared" si="4"/>
        <v>1.3368141188654511E-3</v>
      </c>
      <c r="U249" s="66">
        <f>+R249/'סכום נכסי הקרן'!$C$42</f>
        <v>3.0912648039195604E-4</v>
      </c>
    </row>
    <row r="250" spans="2:21" ht="13.5" thickBot="1" x14ac:dyDescent="0.25">
      <c r="B250" s="62" t="s">
        <v>767</v>
      </c>
      <c r="C250" s="14" t="s">
        <v>768</v>
      </c>
      <c r="D250" s="14" t="s">
        <v>162</v>
      </c>
      <c r="E250" s="14" t="s">
        <v>253</v>
      </c>
      <c r="F250" s="22">
        <v>323</v>
      </c>
      <c r="G250" s="14" t="s">
        <v>254</v>
      </c>
      <c r="H250" s="14" t="s">
        <v>361</v>
      </c>
      <c r="I250" s="14" t="s">
        <v>96</v>
      </c>
      <c r="J250" s="58" t="s">
        <v>2744</v>
      </c>
      <c r="K250" s="24">
        <v>0.98</v>
      </c>
      <c r="L250" s="14" t="s">
        <v>49</v>
      </c>
      <c r="M250" s="13">
        <v>3.5000000000000003E-2</v>
      </c>
      <c r="N250" s="13">
        <v>4.6699999999999998E-2</v>
      </c>
      <c r="O250" s="24">
        <v>10150057.390000001</v>
      </c>
      <c r="P250" s="26">
        <v>98.94</v>
      </c>
      <c r="Q250" s="24">
        <v>0</v>
      </c>
      <c r="R250" s="24">
        <v>10042.466780000001</v>
      </c>
      <c r="S250" s="13">
        <v>1.460292826E-2</v>
      </c>
      <c r="T250" s="13">
        <f t="shared" si="4"/>
        <v>2.3477137188998502E-3</v>
      </c>
      <c r="U250" s="66">
        <f>+R250/'סכום נכסי הקרן'!$C$42</f>
        <v>5.4288810138192884E-4</v>
      </c>
    </row>
    <row r="251" spans="2:21" ht="13.5" thickBot="1" x14ac:dyDescent="0.25">
      <c r="B251" s="62" t="s">
        <v>769</v>
      </c>
      <c r="C251" s="14" t="s">
        <v>770</v>
      </c>
      <c r="D251" s="14" t="s">
        <v>162</v>
      </c>
      <c r="E251" s="14" t="s">
        <v>253</v>
      </c>
      <c r="F251" s="22">
        <v>1431</v>
      </c>
      <c r="G251" s="14" t="s">
        <v>393</v>
      </c>
      <c r="H251" s="14" t="s">
        <v>759</v>
      </c>
      <c r="I251" s="14" t="s">
        <v>300</v>
      </c>
      <c r="J251" s="58" t="s">
        <v>2744</v>
      </c>
      <c r="K251" s="24">
        <v>0.5</v>
      </c>
      <c r="L251" s="14" t="s">
        <v>49</v>
      </c>
      <c r="M251" s="13">
        <v>4.1000000000000002E-2</v>
      </c>
      <c r="N251" s="13">
        <v>5.2299999999999999E-2</v>
      </c>
      <c r="O251" s="24">
        <v>1208374</v>
      </c>
      <c r="P251" s="26">
        <v>99.49</v>
      </c>
      <c r="Q251" s="24">
        <v>24.77167</v>
      </c>
      <c r="R251" s="24">
        <v>1226.98296</v>
      </c>
      <c r="S251" s="13">
        <v>4.0279133330000001E-3</v>
      </c>
      <c r="T251" s="13">
        <f t="shared" si="4"/>
        <v>2.868423457257726E-4</v>
      </c>
      <c r="U251" s="66">
        <f>+R251/'סכום נכסי הקרן'!$C$42</f>
        <v>6.6329763809522813E-5</v>
      </c>
    </row>
    <row r="252" spans="2:21" ht="13.5" thickBot="1" x14ac:dyDescent="0.25">
      <c r="B252" s="62" t="s">
        <v>771</v>
      </c>
      <c r="C252" s="14" t="s">
        <v>772</v>
      </c>
      <c r="D252" s="14" t="s">
        <v>162</v>
      </c>
      <c r="E252" s="14" t="s">
        <v>253</v>
      </c>
      <c r="F252" s="22">
        <v>566</v>
      </c>
      <c r="G252" s="14" t="s">
        <v>393</v>
      </c>
      <c r="H252" s="14" t="s">
        <v>759</v>
      </c>
      <c r="I252" s="14" t="s">
        <v>300</v>
      </c>
      <c r="J252" s="58" t="s">
        <v>2744</v>
      </c>
      <c r="K252" s="24">
        <v>1.71</v>
      </c>
      <c r="L252" s="14" t="s">
        <v>49</v>
      </c>
      <c r="M252" s="13">
        <v>2.9399999999999999E-2</v>
      </c>
      <c r="N252" s="13">
        <v>4.2799999999999998E-2</v>
      </c>
      <c r="O252" s="24">
        <v>3491.16</v>
      </c>
      <c r="P252" s="26">
        <v>98.52</v>
      </c>
      <c r="Q252" s="24">
        <v>0</v>
      </c>
      <c r="R252" s="24">
        <v>3.4394900000000002</v>
      </c>
      <c r="S252" s="13">
        <v>2.1762318018618502E-5</v>
      </c>
      <c r="T252" s="13">
        <f t="shared" si="4"/>
        <v>8.0407912078936908E-7</v>
      </c>
      <c r="U252" s="66">
        <f>+R252/'סכום נכסי הקרן'!$C$42</f>
        <v>1.859362083766963E-7</v>
      </c>
    </row>
    <row r="253" spans="2:21" ht="13.5" thickBot="1" x14ac:dyDescent="0.25">
      <c r="B253" s="62" t="s">
        <v>773</v>
      </c>
      <c r="C253" s="14" t="s">
        <v>774</v>
      </c>
      <c r="D253" s="14" t="s">
        <v>162</v>
      </c>
      <c r="E253" s="14" t="s">
        <v>253</v>
      </c>
      <c r="F253" s="22">
        <v>1665</v>
      </c>
      <c r="G253" s="14" t="s">
        <v>366</v>
      </c>
      <c r="H253" s="14" t="s">
        <v>361</v>
      </c>
      <c r="I253" s="14" t="s">
        <v>96</v>
      </c>
      <c r="J253" s="58" t="s">
        <v>2744</v>
      </c>
      <c r="K253" s="24">
        <v>3.12</v>
      </c>
      <c r="L253" s="14" t="s">
        <v>49</v>
      </c>
      <c r="M253" s="13">
        <v>6.3500000000000001E-2</v>
      </c>
      <c r="N253" s="13">
        <v>5.7500000000000002E-2</v>
      </c>
      <c r="O253" s="24">
        <v>18382226</v>
      </c>
      <c r="P253" s="26">
        <v>102.09</v>
      </c>
      <c r="Q253" s="24">
        <v>0</v>
      </c>
      <c r="R253" s="24">
        <v>18766.414519999998</v>
      </c>
      <c r="S253" s="13">
        <v>4.4834697559999998E-2</v>
      </c>
      <c r="T253" s="13">
        <f t="shared" si="4"/>
        <v>4.3871859164034341E-3</v>
      </c>
      <c r="U253" s="66">
        <f>+R253/'סכום נכסי הקרן'!$C$42</f>
        <v>1.0144980682235385E-3</v>
      </c>
    </row>
    <row r="254" spans="2:21" ht="13.5" thickBot="1" x14ac:dyDescent="0.25">
      <c r="B254" s="62" t="s">
        <v>775</v>
      </c>
      <c r="C254" s="14" t="s">
        <v>776</v>
      </c>
      <c r="D254" s="14" t="s">
        <v>162</v>
      </c>
      <c r="E254" s="14" t="s">
        <v>253</v>
      </c>
      <c r="F254" s="22">
        <v>1060</v>
      </c>
      <c r="G254" s="14" t="s">
        <v>366</v>
      </c>
      <c r="H254" s="14" t="s">
        <v>759</v>
      </c>
      <c r="I254" s="14" t="s">
        <v>300</v>
      </c>
      <c r="J254" s="58" t="s">
        <v>2744</v>
      </c>
      <c r="K254" s="24">
        <v>4.47</v>
      </c>
      <c r="L254" s="14" t="s">
        <v>49</v>
      </c>
      <c r="M254" s="13">
        <v>3.6900000000000002E-2</v>
      </c>
      <c r="N254" s="13">
        <v>4.8899999999999999E-2</v>
      </c>
      <c r="O254" s="24">
        <v>61348.1</v>
      </c>
      <c r="P254" s="26">
        <v>96.53</v>
      </c>
      <c r="Q254" s="24">
        <v>0</v>
      </c>
      <c r="R254" s="24">
        <v>59.219320000000003</v>
      </c>
      <c r="S254" s="13">
        <v>2.19100357E-4</v>
      </c>
      <c r="T254" s="13">
        <f t="shared" si="4"/>
        <v>1.3844209100577207E-5</v>
      </c>
      <c r="U254" s="66">
        <f>+R254/'סכום נכסי הקרן'!$C$42</f>
        <v>3.2013513118067672E-6</v>
      </c>
    </row>
    <row r="255" spans="2:21" ht="13.5" thickBot="1" x14ac:dyDescent="0.25">
      <c r="B255" s="62" t="s">
        <v>777</v>
      </c>
      <c r="C255" s="14" t="s">
        <v>778</v>
      </c>
      <c r="D255" s="14" t="s">
        <v>162</v>
      </c>
      <c r="E255" s="14" t="s">
        <v>253</v>
      </c>
      <c r="F255" s="22">
        <v>1060</v>
      </c>
      <c r="G255" s="14" t="s">
        <v>366</v>
      </c>
      <c r="H255" s="14" t="s">
        <v>759</v>
      </c>
      <c r="I255" s="14" t="s">
        <v>300</v>
      </c>
      <c r="J255" s="58" t="s">
        <v>2744</v>
      </c>
      <c r="K255" s="24">
        <v>6.34</v>
      </c>
      <c r="L255" s="14" t="s">
        <v>49</v>
      </c>
      <c r="M255" s="13">
        <v>2.8000000000000001E-2</v>
      </c>
      <c r="N255" s="13">
        <v>5.3699999999999998E-2</v>
      </c>
      <c r="O255" s="24">
        <v>7833306.1200000001</v>
      </c>
      <c r="P255" s="26">
        <v>86.05</v>
      </c>
      <c r="Q255" s="24">
        <v>0</v>
      </c>
      <c r="R255" s="24">
        <v>6740.5599199999997</v>
      </c>
      <c r="S255" s="13">
        <v>1.4135191946000001E-2</v>
      </c>
      <c r="T255" s="13">
        <f t="shared" si="4"/>
        <v>1.5757985905182628E-3</v>
      </c>
      <c r="U255" s="66">
        <f>+R255/'סכום נכסי הקרן'!$C$42</f>
        <v>3.6438953271000269E-4</v>
      </c>
    </row>
    <row r="256" spans="2:21" ht="13.5" thickBot="1" x14ac:dyDescent="0.25">
      <c r="B256" s="62" t="s">
        <v>779</v>
      </c>
      <c r="C256" s="14" t="s">
        <v>780</v>
      </c>
      <c r="D256" s="14" t="s">
        <v>162</v>
      </c>
      <c r="E256" s="14" t="s">
        <v>253</v>
      </c>
      <c r="F256" s="22">
        <v>1737</v>
      </c>
      <c r="G256" s="14" t="s">
        <v>366</v>
      </c>
      <c r="H256" s="14" t="s">
        <v>361</v>
      </c>
      <c r="I256" s="14" t="s">
        <v>96</v>
      </c>
      <c r="J256" s="58" t="s">
        <v>2744</v>
      </c>
      <c r="K256" s="24">
        <v>0.99</v>
      </c>
      <c r="L256" s="14" t="s">
        <v>49</v>
      </c>
      <c r="M256" s="13">
        <v>3.3799999999999997E-2</v>
      </c>
      <c r="N256" s="13">
        <v>5.6000000000000001E-2</v>
      </c>
      <c r="O256" s="24">
        <v>1546409.5</v>
      </c>
      <c r="P256" s="26">
        <v>97.94</v>
      </c>
      <c r="Q256" s="24">
        <v>0</v>
      </c>
      <c r="R256" s="24">
        <v>1514.5534600000001</v>
      </c>
      <c r="S256" s="13">
        <v>7.5570175270000001E-3</v>
      </c>
      <c r="T256" s="13">
        <f t="shared" si="4"/>
        <v>3.5407017159674745E-4</v>
      </c>
      <c r="U256" s="66">
        <f>+R256/'סכום נכסי הקרן'!$C$42</f>
        <v>8.1875605899771868E-5</v>
      </c>
    </row>
    <row r="257" spans="2:21" ht="13.5" thickBot="1" x14ac:dyDescent="0.25">
      <c r="B257" s="62" t="s">
        <v>781</v>
      </c>
      <c r="C257" s="14" t="s">
        <v>782</v>
      </c>
      <c r="D257" s="14" t="s">
        <v>162</v>
      </c>
      <c r="E257" s="14" t="s">
        <v>253</v>
      </c>
      <c r="F257" s="22">
        <v>1737</v>
      </c>
      <c r="G257" s="14" t="s">
        <v>366</v>
      </c>
      <c r="H257" s="14" t="s">
        <v>361</v>
      </c>
      <c r="I257" s="14" t="s">
        <v>96</v>
      </c>
      <c r="J257" s="58" t="s">
        <v>2744</v>
      </c>
      <c r="K257" s="24">
        <v>2.84</v>
      </c>
      <c r="L257" s="14" t="s">
        <v>49</v>
      </c>
      <c r="M257" s="13">
        <v>3.49E-2</v>
      </c>
      <c r="N257" s="13">
        <v>6.3200000000000006E-2</v>
      </c>
      <c r="O257" s="24">
        <v>15872924</v>
      </c>
      <c r="P257" s="26">
        <v>92.66</v>
      </c>
      <c r="Q257" s="24">
        <v>0</v>
      </c>
      <c r="R257" s="24">
        <v>14707.85138</v>
      </c>
      <c r="S257" s="13">
        <v>1.6787821242000001E-2</v>
      </c>
      <c r="T257" s="13">
        <f t="shared" si="4"/>
        <v>3.4383807501493268E-3</v>
      </c>
      <c r="U257" s="66">
        <f>+R257/'סכום נכסי הקרן'!$C$42</f>
        <v>7.950952376559199E-4</v>
      </c>
    </row>
    <row r="258" spans="2:21" ht="13.5" thickBot="1" x14ac:dyDescent="0.25">
      <c r="B258" s="62" t="s">
        <v>783</v>
      </c>
      <c r="C258" s="14" t="s">
        <v>784</v>
      </c>
      <c r="D258" s="14" t="s">
        <v>162</v>
      </c>
      <c r="E258" s="14" t="s">
        <v>253</v>
      </c>
      <c r="F258" s="22">
        <v>1527</v>
      </c>
      <c r="G258" s="14" t="s">
        <v>393</v>
      </c>
      <c r="H258" s="14" t="s">
        <v>361</v>
      </c>
      <c r="I258" s="14" t="s">
        <v>96</v>
      </c>
      <c r="J258" s="58" t="s">
        <v>2744</v>
      </c>
      <c r="K258" s="24">
        <v>0.08</v>
      </c>
      <c r="L258" s="14" t="s">
        <v>49</v>
      </c>
      <c r="M258" s="13">
        <v>3.85E-2</v>
      </c>
      <c r="N258" s="13">
        <v>7.2499999999999995E-2</v>
      </c>
      <c r="O258" s="24">
        <v>1340000</v>
      </c>
      <c r="P258" s="26">
        <v>101.34</v>
      </c>
      <c r="Q258" s="24">
        <v>0</v>
      </c>
      <c r="R258" s="24">
        <v>1357.9559999999999</v>
      </c>
      <c r="S258" s="13">
        <v>3.3598190710000001E-3</v>
      </c>
      <c r="T258" s="13">
        <f t="shared" si="4"/>
        <v>3.1746103827911935E-4</v>
      </c>
      <c r="U258" s="66">
        <f>+R258/'סכום נכסי הקרן'!$C$42</f>
        <v>7.3410066545442771E-5</v>
      </c>
    </row>
    <row r="259" spans="2:21" ht="13.5" thickBot="1" x14ac:dyDescent="0.25">
      <c r="B259" s="62" t="s">
        <v>785</v>
      </c>
      <c r="C259" s="14" t="s">
        <v>786</v>
      </c>
      <c r="D259" s="14" t="s">
        <v>162</v>
      </c>
      <c r="E259" s="14" t="s">
        <v>253</v>
      </c>
      <c r="F259" s="22">
        <v>1662</v>
      </c>
      <c r="G259" s="14" t="s">
        <v>366</v>
      </c>
      <c r="H259" s="14" t="s">
        <v>361</v>
      </c>
      <c r="I259" s="14" t="s">
        <v>96</v>
      </c>
      <c r="J259" s="58" t="s">
        <v>2744</v>
      </c>
      <c r="K259" s="24">
        <v>2.29</v>
      </c>
      <c r="L259" s="14" t="s">
        <v>49</v>
      </c>
      <c r="M259" s="13">
        <v>0.09</v>
      </c>
      <c r="N259" s="13">
        <v>7.7200000000000005E-2</v>
      </c>
      <c r="O259" s="24">
        <v>12961500</v>
      </c>
      <c r="P259" s="26">
        <v>103.22</v>
      </c>
      <c r="Q259" s="24">
        <v>0</v>
      </c>
      <c r="R259" s="24">
        <v>13378.8603</v>
      </c>
      <c r="S259" s="13">
        <v>3.6004166666000002E-2</v>
      </c>
      <c r="T259" s="13">
        <f t="shared" si="4"/>
        <v>3.1276910900127036E-3</v>
      </c>
      <c r="U259" s="66">
        <f>+R259/'סכום נכסי הקרן'!$C$42</f>
        <v>7.2325099261329716E-4</v>
      </c>
    </row>
    <row r="260" spans="2:21" ht="13.5" thickBot="1" x14ac:dyDescent="0.25">
      <c r="B260" s="62" t="s">
        <v>785</v>
      </c>
      <c r="C260" s="14" t="s">
        <v>787</v>
      </c>
      <c r="D260" s="14" t="s">
        <v>162</v>
      </c>
      <c r="E260" s="14" t="s">
        <v>253</v>
      </c>
      <c r="F260" s="22">
        <v>1662</v>
      </c>
      <c r="G260" s="14" t="s">
        <v>366</v>
      </c>
      <c r="H260" s="14" t="s">
        <v>361</v>
      </c>
      <c r="I260" s="14" t="s">
        <v>96</v>
      </c>
      <c r="J260" s="58" t="s">
        <v>2744</v>
      </c>
      <c r="K260" s="24">
        <v>2.294</v>
      </c>
      <c r="L260" s="14" t="s">
        <v>49</v>
      </c>
      <c r="M260" s="13">
        <v>0.09</v>
      </c>
      <c r="N260" s="13">
        <v>7.7200000000000005E-2</v>
      </c>
      <c r="O260" s="24">
        <v>2330000</v>
      </c>
      <c r="P260" s="26">
        <v>101.68689999999999</v>
      </c>
      <c r="Q260" s="24">
        <v>0</v>
      </c>
      <c r="R260" s="24">
        <v>2369.3047700000002</v>
      </c>
      <c r="S260" s="13">
        <v>6.4722222219999997E-3</v>
      </c>
      <c r="T260" s="13">
        <f t="shared" si="4"/>
        <v>5.5389272721934307E-4</v>
      </c>
      <c r="U260" s="66">
        <f>+R260/'סכום נכסי הקרן'!$C$42</f>
        <v>1.2808281036508914E-4</v>
      </c>
    </row>
    <row r="261" spans="2:21" ht="13.5" thickBot="1" x14ac:dyDescent="0.25">
      <c r="B261" s="62" t="s">
        <v>785</v>
      </c>
      <c r="C261" s="14" t="s">
        <v>787</v>
      </c>
      <c r="D261" s="14" t="s">
        <v>162</v>
      </c>
      <c r="E261" s="14" t="s">
        <v>253</v>
      </c>
      <c r="F261" s="22">
        <v>1662</v>
      </c>
      <c r="G261" s="14" t="s">
        <v>366</v>
      </c>
      <c r="H261" s="14" t="s">
        <v>361</v>
      </c>
      <c r="I261" s="14" t="s">
        <v>96</v>
      </c>
      <c r="J261" s="58" t="s">
        <v>2744</v>
      </c>
      <c r="K261" s="24">
        <v>2.294</v>
      </c>
      <c r="L261" s="14" t="s">
        <v>49</v>
      </c>
      <c r="M261" s="13">
        <v>0.09</v>
      </c>
      <c r="N261" s="13">
        <v>7.7200000000000005E-2</v>
      </c>
      <c r="O261" s="24">
        <v>7170000</v>
      </c>
      <c r="P261" s="26">
        <v>102.95359999999999</v>
      </c>
      <c r="Q261" s="24">
        <v>0</v>
      </c>
      <c r="R261" s="24">
        <v>7381.7731199999998</v>
      </c>
      <c r="S261" s="13">
        <v>1.9916666666000001E-2</v>
      </c>
      <c r="T261" s="13">
        <f t="shared" si="4"/>
        <v>1.7257005079811824E-3</v>
      </c>
      <c r="U261" s="66">
        <f>+R261/'סכום נכסי הקרן'!$C$42</f>
        <v>3.9905302967295015E-4</v>
      </c>
    </row>
    <row r="262" spans="2:21" ht="13.5" thickBot="1" x14ac:dyDescent="0.25">
      <c r="B262" s="62" t="s">
        <v>788</v>
      </c>
      <c r="C262" s="14" t="s">
        <v>789</v>
      </c>
      <c r="D262" s="14" t="s">
        <v>162</v>
      </c>
      <c r="E262" s="14" t="s">
        <v>253</v>
      </c>
      <c r="F262" s="22">
        <v>777</v>
      </c>
      <c r="G262" s="14" t="s">
        <v>457</v>
      </c>
      <c r="H262" s="14" t="s">
        <v>361</v>
      </c>
      <c r="I262" s="14" t="s">
        <v>96</v>
      </c>
      <c r="J262" s="58" t="s">
        <v>2744</v>
      </c>
      <c r="K262" s="24">
        <v>3.03</v>
      </c>
      <c r="L262" s="14" t="s">
        <v>49</v>
      </c>
      <c r="M262" s="13">
        <v>5.0900000000000001E-2</v>
      </c>
      <c r="N262" s="13">
        <v>4.19E-2</v>
      </c>
      <c r="O262" s="24">
        <v>211961.4</v>
      </c>
      <c r="P262" s="26">
        <v>103.81</v>
      </c>
      <c r="Q262" s="24">
        <v>0</v>
      </c>
      <c r="R262" s="24">
        <v>220.03712999999999</v>
      </c>
      <c r="S262" s="13">
        <v>3.4217195399999998E-4</v>
      </c>
      <c r="T262" s="13">
        <f t="shared" si="4"/>
        <v>5.1439969888389288E-5</v>
      </c>
      <c r="U262" s="66">
        <f>+R262/'סכום נכסי הקרן'!$C$42</f>
        <v>1.1895039571067282E-5</v>
      </c>
    </row>
    <row r="263" spans="2:21" ht="13.5" thickBot="1" x14ac:dyDescent="0.25">
      <c r="B263" s="62" t="s">
        <v>790</v>
      </c>
      <c r="C263" s="14" t="s">
        <v>791</v>
      </c>
      <c r="D263" s="14" t="s">
        <v>162</v>
      </c>
      <c r="E263" s="14" t="s">
        <v>253</v>
      </c>
      <c r="F263" s="22">
        <v>141</v>
      </c>
      <c r="G263" s="14" t="s">
        <v>319</v>
      </c>
      <c r="H263" s="14" t="s">
        <v>361</v>
      </c>
      <c r="I263" s="14" t="s">
        <v>96</v>
      </c>
      <c r="J263" s="58" t="s">
        <v>2744</v>
      </c>
      <c r="K263" s="24">
        <v>3.63</v>
      </c>
      <c r="L263" s="14" t="s">
        <v>49</v>
      </c>
      <c r="M263" s="13">
        <v>4.5600000000000002E-2</v>
      </c>
      <c r="N263" s="13">
        <v>5.0900000000000001E-2</v>
      </c>
      <c r="O263" s="24">
        <v>8093004.3700000001</v>
      </c>
      <c r="P263" s="26">
        <v>98.58</v>
      </c>
      <c r="Q263" s="24">
        <v>0</v>
      </c>
      <c r="R263" s="24">
        <v>7978.0837099999999</v>
      </c>
      <c r="S263" s="13">
        <v>1.5678917854E-2</v>
      </c>
      <c r="T263" s="13">
        <f t="shared" si="4"/>
        <v>1.8651051566135638E-3</v>
      </c>
      <c r="U263" s="66">
        <f>+R263/'סכום נכסי הקרן'!$C$42</f>
        <v>4.3128912575680873E-4</v>
      </c>
    </row>
    <row r="264" spans="2:21" ht="13.5" thickBot="1" x14ac:dyDescent="0.25">
      <c r="B264" s="62" t="s">
        <v>792</v>
      </c>
      <c r="C264" s="14" t="s">
        <v>793</v>
      </c>
      <c r="D264" s="14" t="s">
        <v>162</v>
      </c>
      <c r="E264" s="14" t="s">
        <v>253</v>
      </c>
      <c r="F264" s="22">
        <v>390</v>
      </c>
      <c r="G264" s="14" t="s">
        <v>254</v>
      </c>
      <c r="H264" s="14" t="s">
        <v>465</v>
      </c>
      <c r="I264" s="14" t="s">
        <v>96</v>
      </c>
      <c r="J264" s="58" t="s">
        <v>2744</v>
      </c>
      <c r="K264" s="24">
        <v>1.55</v>
      </c>
      <c r="L264" s="14" t="s">
        <v>49</v>
      </c>
      <c r="M264" s="13">
        <v>3.85E-2</v>
      </c>
      <c r="N264" s="13">
        <v>5.16E-2</v>
      </c>
      <c r="O264" s="24">
        <v>4085587</v>
      </c>
      <c r="P264" s="26">
        <v>101.22</v>
      </c>
      <c r="Q264" s="24">
        <v>0</v>
      </c>
      <c r="R264" s="24">
        <v>4135.4311600000001</v>
      </c>
      <c r="S264" s="13">
        <v>4.2632984159999996E-3</v>
      </c>
      <c r="T264" s="13">
        <f t="shared" si="4"/>
        <v>9.6677526354714224E-4</v>
      </c>
      <c r="U264" s="66">
        <f>+R264/'סכום נכסי הקרן'!$C$42</f>
        <v>2.2355825715243913E-4</v>
      </c>
    </row>
    <row r="265" spans="2:21" ht="13.5" thickBot="1" x14ac:dyDescent="0.25">
      <c r="B265" s="62" t="s">
        <v>794</v>
      </c>
      <c r="C265" s="14" t="s">
        <v>795</v>
      </c>
      <c r="D265" s="14" t="s">
        <v>162</v>
      </c>
      <c r="E265" s="14" t="s">
        <v>253</v>
      </c>
      <c r="F265" s="22">
        <v>390</v>
      </c>
      <c r="G265" s="14" t="s">
        <v>254</v>
      </c>
      <c r="H265" s="14" t="s">
        <v>465</v>
      </c>
      <c r="I265" s="14" t="s">
        <v>96</v>
      </c>
      <c r="J265" s="58" t="s">
        <v>2744</v>
      </c>
      <c r="K265" s="24">
        <v>1.55</v>
      </c>
      <c r="L265" s="14" t="s">
        <v>49</v>
      </c>
      <c r="M265" s="13">
        <v>6.9900000000000004E-2</v>
      </c>
      <c r="N265" s="13">
        <v>6.0900000000000003E-2</v>
      </c>
      <c r="O265" s="24">
        <v>3743743</v>
      </c>
      <c r="P265" s="26">
        <v>102.21</v>
      </c>
      <c r="Q265" s="24">
        <v>0</v>
      </c>
      <c r="R265" s="24">
        <v>3826.4797199999998</v>
      </c>
      <c r="S265" s="13">
        <v>2.6752813680000001E-3</v>
      </c>
      <c r="T265" s="13">
        <f t="shared" si="4"/>
        <v>8.9454903168084536E-4</v>
      </c>
      <c r="U265" s="66">
        <f>+R265/'סכום נכסי הקרן'!$C$42</f>
        <v>2.0685657773888641E-4</v>
      </c>
    </row>
    <row r="266" spans="2:21" ht="13.5" thickBot="1" x14ac:dyDescent="0.25">
      <c r="B266" s="62" t="s">
        <v>796</v>
      </c>
      <c r="C266" s="14" t="s">
        <v>797</v>
      </c>
      <c r="D266" s="14" t="s">
        <v>162</v>
      </c>
      <c r="E266" s="14" t="s">
        <v>253</v>
      </c>
      <c r="F266" s="22">
        <v>390</v>
      </c>
      <c r="G266" s="14" t="s">
        <v>254</v>
      </c>
      <c r="H266" s="14" t="s">
        <v>465</v>
      </c>
      <c r="I266" s="14" t="s">
        <v>96</v>
      </c>
      <c r="J266" s="58" t="s">
        <v>2744</v>
      </c>
      <c r="K266" s="24">
        <v>4.92</v>
      </c>
      <c r="L266" s="14" t="s">
        <v>49</v>
      </c>
      <c r="M266" s="13">
        <v>2.6599999999999999E-2</v>
      </c>
      <c r="N266" s="13">
        <v>5.5899999999999998E-2</v>
      </c>
      <c r="O266" s="24">
        <v>104372</v>
      </c>
      <c r="P266" s="26">
        <v>88.93</v>
      </c>
      <c r="Q266" s="24">
        <v>0</v>
      </c>
      <c r="R266" s="24">
        <v>92.818020000000004</v>
      </c>
      <c r="S266" s="13">
        <v>6.4929926500000002E-4</v>
      </c>
      <c r="T266" s="13">
        <f t="shared" si="4"/>
        <v>2.1698865795513307E-5</v>
      </c>
      <c r="U266" s="66">
        <f>+R266/'סכום נכסי הקרן'!$C$42</f>
        <v>5.0176714303086691E-6</v>
      </c>
    </row>
    <row r="267" spans="2:21" ht="13.5" thickBot="1" x14ac:dyDescent="0.25">
      <c r="B267" s="62" t="s">
        <v>798</v>
      </c>
      <c r="C267" s="14" t="s">
        <v>799</v>
      </c>
      <c r="D267" s="14" t="s">
        <v>162</v>
      </c>
      <c r="E267" s="14" t="s">
        <v>253</v>
      </c>
      <c r="F267" s="22">
        <v>390</v>
      </c>
      <c r="G267" s="14" t="s">
        <v>254</v>
      </c>
      <c r="H267" s="14" t="s">
        <v>465</v>
      </c>
      <c r="I267" s="14" t="s">
        <v>96</v>
      </c>
      <c r="J267" s="58" t="s">
        <v>2744</v>
      </c>
      <c r="K267" s="24">
        <v>4.96</v>
      </c>
      <c r="L267" s="14" t="s">
        <v>49</v>
      </c>
      <c r="M267" s="13">
        <v>2.41E-2</v>
      </c>
      <c r="N267" s="13">
        <v>5.5500000000000001E-2</v>
      </c>
      <c r="O267" s="24">
        <v>1969843</v>
      </c>
      <c r="P267" s="26">
        <v>87.72</v>
      </c>
      <c r="Q267" s="24">
        <v>0</v>
      </c>
      <c r="R267" s="24">
        <v>1727.9462799999999</v>
      </c>
      <c r="S267" s="13">
        <v>1.1185272989999999E-3</v>
      </c>
      <c r="T267" s="13">
        <f t="shared" si="4"/>
        <v>4.0395684406515525E-4</v>
      </c>
      <c r="U267" s="66">
        <f>+R267/'סכום נכסי הקרן'!$C$42</f>
        <v>9.3411459135458213E-5</v>
      </c>
    </row>
    <row r="268" spans="2:21" ht="13.5" thickBot="1" x14ac:dyDescent="0.25">
      <c r="B268" s="62" t="s">
        <v>800</v>
      </c>
      <c r="C268" s="14" t="s">
        <v>801</v>
      </c>
      <c r="D268" s="14" t="s">
        <v>162</v>
      </c>
      <c r="E268" s="14" t="s">
        <v>253</v>
      </c>
      <c r="F268" s="22">
        <v>390</v>
      </c>
      <c r="G268" s="14" t="s">
        <v>254</v>
      </c>
      <c r="H268" s="14" t="s">
        <v>465</v>
      </c>
      <c r="I268" s="14" t="s">
        <v>96</v>
      </c>
      <c r="J268" s="58" t="s">
        <v>2744</v>
      </c>
      <c r="K268" s="24">
        <v>6.7</v>
      </c>
      <c r="L268" s="14" t="s">
        <v>49</v>
      </c>
      <c r="M268" s="13">
        <v>4.9399999999999999E-2</v>
      </c>
      <c r="N268" s="13">
        <v>6.1199999999999997E-2</v>
      </c>
      <c r="O268" s="24">
        <v>625000</v>
      </c>
      <c r="P268" s="26">
        <v>96.55</v>
      </c>
      <c r="Q268" s="24">
        <v>0</v>
      </c>
      <c r="R268" s="24">
        <v>603.4375</v>
      </c>
      <c r="S268" s="13">
        <v>6.9630047200000002E-4</v>
      </c>
      <c r="T268" s="13">
        <f t="shared" si="4"/>
        <v>1.4107076759965428E-4</v>
      </c>
      <c r="U268" s="66">
        <f>+R268/'סכום נכסי הקרן'!$C$42</f>
        <v>3.2621371407479788E-5</v>
      </c>
    </row>
    <row r="269" spans="2:21" ht="13.5" thickBot="1" x14ac:dyDescent="0.25">
      <c r="B269" s="62" t="s">
        <v>802</v>
      </c>
      <c r="C269" s="14" t="s">
        <v>803</v>
      </c>
      <c r="D269" s="14" t="s">
        <v>162</v>
      </c>
      <c r="E269" s="14" t="s">
        <v>253</v>
      </c>
      <c r="F269" s="22">
        <v>694</v>
      </c>
      <c r="G269" s="14" t="s">
        <v>550</v>
      </c>
      <c r="H269" s="14" t="s">
        <v>465</v>
      </c>
      <c r="I269" s="14" t="s">
        <v>96</v>
      </c>
      <c r="J269" s="58" t="s">
        <v>2744</v>
      </c>
      <c r="K269" s="24">
        <v>2.9980000000000002</v>
      </c>
      <c r="L269" s="14" t="s">
        <v>49</v>
      </c>
      <c r="M269" s="13">
        <v>2.0400000000000001E-2</v>
      </c>
      <c r="N269" s="13">
        <v>4.7899999999999998E-2</v>
      </c>
      <c r="O269" s="24">
        <v>11295000</v>
      </c>
      <c r="P269" s="26">
        <v>92.341300000000004</v>
      </c>
      <c r="Q269" s="24">
        <v>0</v>
      </c>
      <c r="R269" s="24">
        <v>10429.94983</v>
      </c>
      <c r="S269" s="13">
        <v>2.5093695961000001E-2</v>
      </c>
      <c r="T269" s="13">
        <f t="shared" si="4"/>
        <v>2.4382989597828831E-3</v>
      </c>
      <c r="U269" s="66">
        <f>+R269/'סכום נכסי הקרן'!$C$42</f>
        <v>5.6383513978798246E-4</v>
      </c>
    </row>
    <row r="270" spans="2:21" ht="13.5" thickBot="1" x14ac:dyDescent="0.25">
      <c r="B270" s="62" t="s">
        <v>804</v>
      </c>
      <c r="C270" s="14" t="s">
        <v>805</v>
      </c>
      <c r="D270" s="14" t="s">
        <v>162</v>
      </c>
      <c r="E270" s="14" t="s">
        <v>253</v>
      </c>
      <c r="F270" s="22">
        <v>230</v>
      </c>
      <c r="G270" s="14" t="s">
        <v>470</v>
      </c>
      <c r="H270" s="14" t="s">
        <v>465</v>
      </c>
      <c r="I270" s="14" t="s">
        <v>96</v>
      </c>
      <c r="J270" s="58" t="s">
        <v>2744</v>
      </c>
      <c r="K270" s="24">
        <v>8.52</v>
      </c>
      <c r="L270" s="14" t="s">
        <v>49</v>
      </c>
      <c r="M270" s="13">
        <v>2.7900000000000001E-2</v>
      </c>
      <c r="N270" s="13">
        <v>5.0099999999999999E-2</v>
      </c>
      <c r="O270" s="24">
        <v>10675000</v>
      </c>
      <c r="P270" s="26">
        <v>83.51</v>
      </c>
      <c r="Q270" s="24">
        <v>0</v>
      </c>
      <c r="R270" s="24">
        <v>8914.6924999999992</v>
      </c>
      <c r="S270" s="13">
        <v>2.4823272253E-2</v>
      </c>
      <c r="T270" s="13">
        <f t="shared" si="4"/>
        <v>2.0840642384503463E-3</v>
      </c>
      <c r="U270" s="66">
        <f>+R270/'סכום נכסי הקרן'!$C$42</f>
        <v>4.8192148321238651E-4</v>
      </c>
    </row>
    <row r="271" spans="2:21" ht="13.5" thickBot="1" x14ac:dyDescent="0.25">
      <c r="B271" s="62" t="s">
        <v>806</v>
      </c>
      <c r="C271" s="14" t="s">
        <v>807</v>
      </c>
      <c r="D271" s="14" t="s">
        <v>162</v>
      </c>
      <c r="E271" s="14" t="s">
        <v>253</v>
      </c>
      <c r="F271" s="22">
        <v>230</v>
      </c>
      <c r="G271" s="14" t="s">
        <v>470</v>
      </c>
      <c r="H271" s="14" t="s">
        <v>465</v>
      </c>
      <c r="I271" s="14" t="s">
        <v>96</v>
      </c>
      <c r="J271" s="58" t="s">
        <v>2744</v>
      </c>
      <c r="K271" s="24">
        <v>1.39</v>
      </c>
      <c r="L271" s="14" t="s">
        <v>49</v>
      </c>
      <c r="M271" s="13">
        <v>3.6499999999999998E-2</v>
      </c>
      <c r="N271" s="13">
        <v>4.2500000000000003E-2</v>
      </c>
      <c r="O271" s="24">
        <v>215183.33</v>
      </c>
      <c r="P271" s="26">
        <v>99.54</v>
      </c>
      <c r="Q271" s="24">
        <v>0</v>
      </c>
      <c r="R271" s="24">
        <v>214.19349</v>
      </c>
      <c r="S271" s="13">
        <v>2.02053698E-4</v>
      </c>
      <c r="T271" s="13">
        <f t="shared" si="4"/>
        <v>5.0073851971660477E-5</v>
      </c>
      <c r="U271" s="66">
        <f>+R271/'סכום נכסי הקרן'!$C$42</f>
        <v>1.1579136845745099E-5</v>
      </c>
    </row>
    <row r="272" spans="2:21" ht="13.5" thickBot="1" x14ac:dyDescent="0.25">
      <c r="B272" s="62" t="s">
        <v>808</v>
      </c>
      <c r="C272" s="14" t="s">
        <v>809</v>
      </c>
      <c r="D272" s="14" t="s">
        <v>162</v>
      </c>
      <c r="E272" s="14" t="s">
        <v>253</v>
      </c>
      <c r="F272" s="22">
        <v>1367</v>
      </c>
      <c r="G272" s="14" t="s">
        <v>393</v>
      </c>
      <c r="H272" s="14" t="s">
        <v>465</v>
      </c>
      <c r="I272" s="14" t="s">
        <v>96</v>
      </c>
      <c r="J272" s="58" t="s">
        <v>2744</v>
      </c>
      <c r="K272" s="24">
        <v>7.95</v>
      </c>
      <c r="L272" s="14" t="s">
        <v>49</v>
      </c>
      <c r="M272" s="13">
        <v>2.63E-2</v>
      </c>
      <c r="N272" s="13">
        <v>5.2400000000000002E-2</v>
      </c>
      <c r="O272" s="24">
        <v>4228380</v>
      </c>
      <c r="P272" s="26">
        <v>81.86</v>
      </c>
      <c r="Q272" s="24">
        <v>0</v>
      </c>
      <c r="R272" s="24">
        <v>3461.35187</v>
      </c>
      <c r="S272" s="13">
        <v>6.0954717649999999E-3</v>
      </c>
      <c r="T272" s="13">
        <f t="shared" si="4"/>
        <v>8.091899579217379E-4</v>
      </c>
      <c r="U272" s="66">
        <f>+R272/'סכום נכסי הקרן'!$C$42</f>
        <v>1.8711804440931282E-4</v>
      </c>
    </row>
    <row r="273" spans="2:21" ht="13.5" thickBot="1" x14ac:dyDescent="0.25">
      <c r="B273" s="62" t="s">
        <v>810</v>
      </c>
      <c r="C273" s="14" t="s">
        <v>811</v>
      </c>
      <c r="D273" s="14" t="s">
        <v>162</v>
      </c>
      <c r="E273" s="14" t="s">
        <v>253</v>
      </c>
      <c r="F273" s="22">
        <v>1367</v>
      </c>
      <c r="G273" s="14" t="s">
        <v>393</v>
      </c>
      <c r="H273" s="14" t="s">
        <v>465</v>
      </c>
      <c r="I273" s="14" t="s">
        <v>96</v>
      </c>
      <c r="J273" s="58" t="s">
        <v>2744</v>
      </c>
      <c r="K273" s="24">
        <v>5.34</v>
      </c>
      <c r="L273" s="14" t="s">
        <v>49</v>
      </c>
      <c r="M273" s="13">
        <v>4.3799999999999999E-2</v>
      </c>
      <c r="N273" s="13">
        <v>4.82E-2</v>
      </c>
      <c r="O273" s="24">
        <v>95000</v>
      </c>
      <c r="P273" s="26">
        <v>98.03</v>
      </c>
      <c r="Q273" s="24">
        <v>0</v>
      </c>
      <c r="R273" s="24">
        <v>93.128500000000003</v>
      </c>
      <c r="S273" s="13">
        <v>1.9000000000000001E-4</v>
      </c>
      <c r="T273" s="13">
        <f t="shared" si="4"/>
        <v>2.1771449371980367E-5</v>
      </c>
      <c r="U273" s="66">
        <f>+R273/'סכום נכסי הקרן'!$C$42</f>
        <v>5.0344557425110002E-6</v>
      </c>
    </row>
    <row r="274" spans="2:21" ht="13.5" thickBot="1" x14ac:dyDescent="0.25">
      <c r="B274" s="62" t="s">
        <v>812</v>
      </c>
      <c r="C274" s="14" t="s">
        <v>813</v>
      </c>
      <c r="D274" s="14" t="s">
        <v>162</v>
      </c>
      <c r="E274" s="14" t="s">
        <v>253</v>
      </c>
      <c r="F274" s="22">
        <v>2072</v>
      </c>
      <c r="G274" s="14" t="s">
        <v>500</v>
      </c>
      <c r="H274" s="14" t="s">
        <v>465</v>
      </c>
      <c r="I274" s="14" t="s">
        <v>96</v>
      </c>
      <c r="J274" s="58" t="s">
        <v>2744</v>
      </c>
      <c r="K274" s="24">
        <v>2.46</v>
      </c>
      <c r="L274" s="14" t="s">
        <v>49</v>
      </c>
      <c r="M274" s="13">
        <v>2.18E-2</v>
      </c>
      <c r="N274" s="13">
        <v>4.8300000000000003E-2</v>
      </c>
      <c r="O274" s="24">
        <v>308487.37</v>
      </c>
      <c r="P274" s="26">
        <v>94.16</v>
      </c>
      <c r="Q274" s="24">
        <v>0</v>
      </c>
      <c r="R274" s="24">
        <v>290.47170999999997</v>
      </c>
      <c r="S274" s="13">
        <v>7.7181633699999999E-4</v>
      </c>
      <c r="T274" s="13">
        <f t="shared" si="4"/>
        <v>6.7906066652609698E-5</v>
      </c>
      <c r="U274" s="66">
        <f>+R274/'סכום נכסי הקרן'!$C$42</f>
        <v>1.5702679292015761E-5</v>
      </c>
    </row>
    <row r="275" spans="2:21" ht="13.5" thickBot="1" x14ac:dyDescent="0.25">
      <c r="B275" s="62" t="s">
        <v>814</v>
      </c>
      <c r="C275" s="14" t="s">
        <v>815</v>
      </c>
      <c r="D275" s="14" t="s">
        <v>162</v>
      </c>
      <c r="E275" s="14" t="s">
        <v>253</v>
      </c>
      <c r="F275" s="22">
        <v>2072</v>
      </c>
      <c r="G275" s="14" t="s">
        <v>500</v>
      </c>
      <c r="H275" s="14" t="s">
        <v>465</v>
      </c>
      <c r="I275" s="14" t="s">
        <v>96</v>
      </c>
      <c r="J275" s="58" t="s">
        <v>2744</v>
      </c>
      <c r="K275" s="24">
        <v>3.22</v>
      </c>
      <c r="L275" s="14" t="s">
        <v>49</v>
      </c>
      <c r="M275" s="13">
        <v>4.6800000000000001E-2</v>
      </c>
      <c r="N275" s="13">
        <v>5.1799999999999999E-2</v>
      </c>
      <c r="O275" s="24">
        <v>8090154.6500000004</v>
      </c>
      <c r="P275" s="26">
        <v>99.36</v>
      </c>
      <c r="Q275" s="24">
        <v>0</v>
      </c>
      <c r="R275" s="24">
        <v>8038.3776600000001</v>
      </c>
      <c r="S275" s="13">
        <v>1.7256530052999999E-2</v>
      </c>
      <c r="T275" s="13">
        <f t="shared" si="4"/>
        <v>1.8792005911997724E-3</v>
      </c>
      <c r="U275" s="66">
        <f>+R275/'סכום נכסי הקרן'!$C$42</f>
        <v>4.3454857074750626E-4</v>
      </c>
    </row>
    <row r="276" spans="2:21" ht="13.5" thickBot="1" x14ac:dyDescent="0.25">
      <c r="B276" s="62" t="s">
        <v>816</v>
      </c>
      <c r="C276" s="14" t="s">
        <v>817</v>
      </c>
      <c r="D276" s="14" t="s">
        <v>162</v>
      </c>
      <c r="E276" s="14" t="s">
        <v>253</v>
      </c>
      <c r="F276" s="22">
        <v>613</v>
      </c>
      <c r="G276" s="14" t="s">
        <v>254</v>
      </c>
      <c r="H276" s="14" t="s">
        <v>481</v>
      </c>
      <c r="I276" s="14" t="s">
        <v>300</v>
      </c>
      <c r="J276" s="58" t="s">
        <v>2744</v>
      </c>
      <c r="K276" s="24">
        <v>1.57</v>
      </c>
      <c r="L276" s="14" t="s">
        <v>49</v>
      </c>
      <c r="M276" s="13">
        <v>5.0500000000000003E-2</v>
      </c>
      <c r="N276" s="13">
        <v>4.41E-2</v>
      </c>
      <c r="O276" s="24">
        <v>833333.34</v>
      </c>
      <c r="P276" s="26">
        <v>102.77</v>
      </c>
      <c r="Q276" s="24">
        <v>0</v>
      </c>
      <c r="R276" s="24">
        <v>856.41666999999995</v>
      </c>
      <c r="S276" s="13">
        <v>2.2479174830000001E-3</v>
      </c>
      <c r="T276" s="13">
        <f t="shared" si="4"/>
        <v>2.0021188113440049E-4</v>
      </c>
      <c r="U276" s="66">
        <f>+R276/'סכום נכסי הקרן'!$C$42</f>
        <v>4.6297232557849077E-5</v>
      </c>
    </row>
    <row r="277" spans="2:21" ht="13.5" thickBot="1" x14ac:dyDescent="0.25">
      <c r="B277" s="62" t="s">
        <v>818</v>
      </c>
      <c r="C277" s="14" t="s">
        <v>819</v>
      </c>
      <c r="D277" s="14" t="s">
        <v>162</v>
      </c>
      <c r="E277" s="14" t="s">
        <v>253</v>
      </c>
      <c r="F277" s="22">
        <v>224</v>
      </c>
      <c r="G277" s="14" t="s">
        <v>393</v>
      </c>
      <c r="H277" s="14" t="s">
        <v>465</v>
      </c>
      <c r="I277" s="14" t="s">
        <v>96</v>
      </c>
      <c r="J277" s="58" t="s">
        <v>2744</v>
      </c>
      <c r="K277" s="24">
        <v>3.88</v>
      </c>
      <c r="L277" s="14" t="s">
        <v>49</v>
      </c>
      <c r="M277" s="13">
        <v>2.8000000000000001E-2</v>
      </c>
      <c r="N277" s="13">
        <v>4.0899999999999999E-2</v>
      </c>
      <c r="O277" s="24">
        <v>3823000</v>
      </c>
      <c r="P277" s="26">
        <v>97.6</v>
      </c>
      <c r="Q277" s="24">
        <v>0</v>
      </c>
      <c r="R277" s="24">
        <v>3731.248</v>
      </c>
      <c r="S277" s="13">
        <v>2.5486666666E-2</v>
      </c>
      <c r="T277" s="13">
        <f t="shared" si="4"/>
        <v>8.7228589450386289E-4</v>
      </c>
      <c r="U277" s="66">
        <f>+R277/'סכום נכסי הקרן'!$C$42</f>
        <v>2.0170842352590972E-4</v>
      </c>
    </row>
    <row r="278" spans="2:21" ht="13.5" thickBot="1" x14ac:dyDescent="0.25">
      <c r="B278" s="62" t="s">
        <v>820</v>
      </c>
      <c r="C278" s="14" t="s">
        <v>821</v>
      </c>
      <c r="D278" s="14" t="s">
        <v>162</v>
      </c>
      <c r="E278" s="14" t="s">
        <v>253</v>
      </c>
      <c r="F278" s="22">
        <v>224</v>
      </c>
      <c r="G278" s="14" t="s">
        <v>393</v>
      </c>
      <c r="H278" s="14" t="s">
        <v>465</v>
      </c>
      <c r="I278" s="14" t="s">
        <v>96</v>
      </c>
      <c r="J278" s="58" t="s">
        <v>2744</v>
      </c>
      <c r="K278" s="24">
        <v>3.73</v>
      </c>
      <c r="L278" s="14" t="s">
        <v>49</v>
      </c>
      <c r="M278" s="13">
        <v>4.7E-2</v>
      </c>
      <c r="N278" s="13">
        <v>4.5400000000000003E-2</v>
      </c>
      <c r="O278" s="24">
        <v>13600818</v>
      </c>
      <c r="P278" s="26">
        <v>104.73</v>
      </c>
      <c r="Q278" s="24">
        <v>0</v>
      </c>
      <c r="R278" s="24">
        <v>14244.136689999999</v>
      </c>
      <c r="S278" s="13">
        <v>1.5127147146999999E-2</v>
      </c>
      <c r="T278" s="13">
        <f t="shared" si="4"/>
        <v>3.3299741839920433E-3</v>
      </c>
      <c r="U278" s="66">
        <f>+R278/'סכום נכסי הקרן'!$C$42</f>
        <v>7.7002717488289967E-4</v>
      </c>
    </row>
    <row r="279" spans="2:21" ht="13.5" thickBot="1" x14ac:dyDescent="0.25">
      <c r="B279" s="62" t="s">
        <v>822</v>
      </c>
      <c r="C279" s="14" t="s">
        <v>823</v>
      </c>
      <c r="D279" s="14" t="s">
        <v>162</v>
      </c>
      <c r="E279" s="14" t="s">
        <v>253</v>
      </c>
      <c r="F279" s="22">
        <v>224</v>
      </c>
      <c r="G279" s="14" t="s">
        <v>393</v>
      </c>
      <c r="H279" s="14" t="s">
        <v>465</v>
      </c>
      <c r="I279" s="14" t="s">
        <v>96</v>
      </c>
      <c r="J279" s="58" t="s">
        <v>2744</v>
      </c>
      <c r="K279" s="24">
        <v>5.82</v>
      </c>
      <c r="L279" s="14" t="s">
        <v>49</v>
      </c>
      <c r="M279" s="13">
        <v>5.2499999999999998E-2</v>
      </c>
      <c r="N279" s="13">
        <v>5.11E-2</v>
      </c>
      <c r="O279" s="24">
        <v>697000</v>
      </c>
      <c r="P279" s="26">
        <v>101.5</v>
      </c>
      <c r="Q279" s="24">
        <v>0</v>
      </c>
      <c r="R279" s="24">
        <v>707.45500000000004</v>
      </c>
      <c r="S279" s="13">
        <v>1.3940000000000001E-3</v>
      </c>
      <c r="T279" s="13">
        <f t="shared" si="4"/>
        <v>1.6538783203266853E-4</v>
      </c>
      <c r="U279" s="66">
        <f>+R279/'סכום נכסי הקרן'!$C$42</f>
        <v>3.8244478192155139E-5</v>
      </c>
    </row>
    <row r="280" spans="2:21" ht="13.5" thickBot="1" x14ac:dyDescent="0.25">
      <c r="B280" s="62" t="s">
        <v>824</v>
      </c>
      <c r="C280" s="14" t="s">
        <v>825</v>
      </c>
      <c r="D280" s="14" t="s">
        <v>162</v>
      </c>
      <c r="E280" s="14" t="s">
        <v>253</v>
      </c>
      <c r="F280" s="22">
        <v>1324</v>
      </c>
      <c r="G280" s="14" t="s">
        <v>393</v>
      </c>
      <c r="H280" s="14" t="s">
        <v>465</v>
      </c>
      <c r="I280" s="14" t="s">
        <v>96</v>
      </c>
      <c r="J280" s="58" t="s">
        <v>2744</v>
      </c>
      <c r="K280" s="24">
        <v>7.35</v>
      </c>
      <c r="L280" s="14" t="s">
        <v>49</v>
      </c>
      <c r="M280" s="13">
        <v>2.5000000000000001E-2</v>
      </c>
      <c r="N280" s="13">
        <v>5.28E-2</v>
      </c>
      <c r="O280" s="24">
        <v>10393331</v>
      </c>
      <c r="P280" s="26">
        <v>82.64</v>
      </c>
      <c r="Q280" s="24">
        <v>0</v>
      </c>
      <c r="R280" s="24">
        <v>8589.0487400000002</v>
      </c>
      <c r="S280" s="13">
        <v>7.7931632250000001E-3</v>
      </c>
      <c r="T280" s="13">
        <f t="shared" si="4"/>
        <v>2.0079356995590155E-3</v>
      </c>
      <c r="U280" s="66">
        <f>+R280/'סכום נכסי הקרן'!$C$42</f>
        <v>4.6431742969982195E-4</v>
      </c>
    </row>
    <row r="281" spans="2:21" ht="13.5" thickBot="1" x14ac:dyDescent="0.25">
      <c r="B281" s="62" t="s">
        <v>826</v>
      </c>
      <c r="C281" s="14" t="s">
        <v>827</v>
      </c>
      <c r="D281" s="14" t="s">
        <v>162</v>
      </c>
      <c r="E281" s="14" t="s">
        <v>253</v>
      </c>
      <c r="F281" s="22">
        <v>1324</v>
      </c>
      <c r="G281" s="14" t="s">
        <v>393</v>
      </c>
      <c r="H281" s="14" t="s">
        <v>465</v>
      </c>
      <c r="I281" s="14" t="s">
        <v>96</v>
      </c>
      <c r="J281" s="58" t="s">
        <v>2744</v>
      </c>
      <c r="K281" s="24">
        <v>0.56999999999999995</v>
      </c>
      <c r="L281" s="14" t="s">
        <v>49</v>
      </c>
      <c r="M281" s="13">
        <v>3.9199999999999999E-2</v>
      </c>
      <c r="N281" s="13">
        <v>4.2299999999999997E-2</v>
      </c>
      <c r="O281" s="24">
        <v>10934630</v>
      </c>
      <c r="P281" s="26">
        <v>101.49</v>
      </c>
      <c r="Q281" s="24">
        <v>0</v>
      </c>
      <c r="R281" s="24">
        <v>11097.555990000001</v>
      </c>
      <c r="S281" s="13">
        <v>1.1391972112E-2</v>
      </c>
      <c r="T281" s="13">
        <f t="shared" si="4"/>
        <v>2.5943709862072564E-3</v>
      </c>
      <c r="U281" s="66">
        <f>+R281/'סכום נכסי הקרן'!$C$42</f>
        <v>5.9992542005608222E-4</v>
      </c>
    </row>
    <row r="282" spans="2:21" ht="13.5" thickBot="1" x14ac:dyDescent="0.25">
      <c r="B282" s="62" t="s">
        <v>828</v>
      </c>
      <c r="C282" s="14" t="s">
        <v>829</v>
      </c>
      <c r="D282" s="14" t="s">
        <v>162</v>
      </c>
      <c r="E282" s="14" t="s">
        <v>253</v>
      </c>
      <c r="F282" s="22">
        <v>445</v>
      </c>
      <c r="G282" s="14" t="s">
        <v>830</v>
      </c>
      <c r="H282" s="14" t="s">
        <v>481</v>
      </c>
      <c r="I282" s="14" t="s">
        <v>300</v>
      </c>
      <c r="J282" s="58" t="s">
        <v>2744</v>
      </c>
      <c r="K282" s="24">
        <v>2.81</v>
      </c>
      <c r="L282" s="14" t="s">
        <v>49</v>
      </c>
      <c r="M282" s="13">
        <v>4.1000000000000002E-2</v>
      </c>
      <c r="N282" s="13">
        <v>4.41E-2</v>
      </c>
      <c r="O282" s="24">
        <v>2971520</v>
      </c>
      <c r="P282" s="26">
        <v>100.96</v>
      </c>
      <c r="Q282" s="24">
        <v>0</v>
      </c>
      <c r="R282" s="24">
        <v>3000.0465899999999</v>
      </c>
      <c r="S282" s="13">
        <v>6.7281309460000003E-3</v>
      </c>
      <c r="T282" s="13">
        <f t="shared" si="4"/>
        <v>7.0134666023577462E-4</v>
      </c>
      <c r="U282" s="66">
        <f>+R282/'סכום נכסי הקרן'!$C$42</f>
        <v>1.6218023250482981E-4</v>
      </c>
    </row>
    <row r="283" spans="2:21" ht="13.5" thickBot="1" x14ac:dyDescent="0.25">
      <c r="B283" s="62" t="s">
        <v>831</v>
      </c>
      <c r="C283" s="14" t="s">
        <v>832</v>
      </c>
      <c r="D283" s="14" t="s">
        <v>162</v>
      </c>
      <c r="E283" s="14" t="s">
        <v>253</v>
      </c>
      <c r="F283" s="22">
        <v>1431</v>
      </c>
      <c r="G283" s="14" t="s">
        <v>393</v>
      </c>
      <c r="H283" s="14" t="s">
        <v>481</v>
      </c>
      <c r="I283" s="14" t="s">
        <v>300</v>
      </c>
      <c r="J283" s="58" t="s">
        <v>2744</v>
      </c>
      <c r="K283" s="24">
        <v>7.61</v>
      </c>
      <c r="L283" s="14" t="s">
        <v>49</v>
      </c>
      <c r="M283" s="13">
        <v>5.28E-2</v>
      </c>
      <c r="N283" s="13">
        <v>5.1799999999999999E-2</v>
      </c>
      <c r="O283" s="24">
        <v>2183000</v>
      </c>
      <c r="P283" s="26">
        <v>101.2</v>
      </c>
      <c r="Q283" s="24">
        <v>36.315510000000003</v>
      </c>
      <c r="R283" s="24">
        <v>2245.5115099999998</v>
      </c>
      <c r="S283" s="13">
        <v>7.2766666660000002E-3</v>
      </c>
      <c r="T283" s="13">
        <f t="shared" si="4"/>
        <v>5.2495251350729558E-4</v>
      </c>
      <c r="U283" s="66">
        <f>+R283/'סכום נכסי הקרן'!$C$42</f>
        <v>1.2139064106470142E-4</v>
      </c>
    </row>
    <row r="284" spans="2:21" ht="13.5" thickBot="1" x14ac:dyDescent="0.25">
      <c r="B284" s="62" t="s">
        <v>833</v>
      </c>
      <c r="C284" s="14" t="s">
        <v>834</v>
      </c>
      <c r="D284" s="14" t="s">
        <v>162</v>
      </c>
      <c r="E284" s="14" t="s">
        <v>253</v>
      </c>
      <c r="F284" s="22">
        <v>1665</v>
      </c>
      <c r="G284" s="14" t="s">
        <v>366</v>
      </c>
      <c r="H284" s="14" t="s">
        <v>465</v>
      </c>
      <c r="I284" s="14" t="s">
        <v>96</v>
      </c>
      <c r="J284" s="58" t="s">
        <v>2744</v>
      </c>
      <c r="K284" s="24">
        <v>3.87</v>
      </c>
      <c r="L284" s="14" t="s">
        <v>49</v>
      </c>
      <c r="M284" s="13">
        <v>4.4999999999999998E-2</v>
      </c>
      <c r="N284" s="13">
        <v>6.59E-2</v>
      </c>
      <c r="O284" s="24">
        <v>14810229.68</v>
      </c>
      <c r="P284" s="26">
        <v>93.55</v>
      </c>
      <c r="Q284" s="24">
        <v>0</v>
      </c>
      <c r="R284" s="24">
        <v>13854.969870000001</v>
      </c>
      <c r="S284" s="13">
        <v>1.8020568603000001E-2</v>
      </c>
      <c r="T284" s="13">
        <f t="shared" si="4"/>
        <v>3.2389953137333728E-3</v>
      </c>
      <c r="U284" s="66">
        <f>+R284/'סכום נכסי הקרן'!$C$42</f>
        <v>7.4898911315374335E-4</v>
      </c>
    </row>
    <row r="285" spans="2:21" ht="13.5" thickBot="1" x14ac:dyDescent="0.25">
      <c r="B285" s="62" t="s">
        <v>835</v>
      </c>
      <c r="C285" s="14" t="s">
        <v>836</v>
      </c>
      <c r="D285" s="14" t="s">
        <v>162</v>
      </c>
      <c r="E285" s="14" t="s">
        <v>253</v>
      </c>
      <c r="F285" s="22">
        <v>1665</v>
      </c>
      <c r="G285" s="14" t="s">
        <v>366</v>
      </c>
      <c r="H285" s="14" t="s">
        <v>465</v>
      </c>
      <c r="I285" s="14" t="s">
        <v>96</v>
      </c>
      <c r="J285" s="58" t="s">
        <v>2744</v>
      </c>
      <c r="K285" s="24">
        <v>1.1200000000000001</v>
      </c>
      <c r="L285" s="14" t="s">
        <v>49</v>
      </c>
      <c r="M285" s="13">
        <v>5.8000000000000003E-2</v>
      </c>
      <c r="N285" s="13">
        <v>5.5599999999999997E-2</v>
      </c>
      <c r="O285" s="24">
        <v>1162498.78</v>
      </c>
      <c r="P285" s="26">
        <v>100.85</v>
      </c>
      <c r="Q285" s="24">
        <v>0</v>
      </c>
      <c r="R285" s="24">
        <v>1172.3800200000001</v>
      </c>
      <c r="S285" s="13">
        <v>4.9656802779999999E-3</v>
      </c>
      <c r="T285" s="13">
        <f t="shared" si="4"/>
        <v>2.7407734743017801E-4</v>
      </c>
      <c r="U285" s="66">
        <f>+R285/'סכום נכסי הקרן'!$C$42</f>
        <v>6.3377970482657412E-5</v>
      </c>
    </row>
    <row r="286" spans="2:21" ht="13.5" thickBot="1" x14ac:dyDescent="0.25">
      <c r="B286" s="62" t="s">
        <v>837</v>
      </c>
      <c r="C286" s="14" t="s">
        <v>838</v>
      </c>
      <c r="D286" s="14" t="s">
        <v>162</v>
      </c>
      <c r="E286" s="14" t="s">
        <v>253</v>
      </c>
      <c r="F286" s="22">
        <v>256</v>
      </c>
      <c r="G286" s="14" t="s">
        <v>830</v>
      </c>
      <c r="H286" s="14" t="s">
        <v>465</v>
      </c>
      <c r="I286" s="14" t="s">
        <v>96</v>
      </c>
      <c r="J286" s="58" t="s">
        <v>2744</v>
      </c>
      <c r="K286" s="24">
        <v>2.06</v>
      </c>
      <c r="L286" s="14" t="s">
        <v>49</v>
      </c>
      <c r="M286" s="13">
        <v>2.29E-2</v>
      </c>
      <c r="N286" s="13">
        <v>4.2599999999999999E-2</v>
      </c>
      <c r="O286" s="24">
        <v>7554663.79</v>
      </c>
      <c r="P286" s="26">
        <v>96.33</v>
      </c>
      <c r="Q286" s="24">
        <v>0</v>
      </c>
      <c r="R286" s="24">
        <v>7277.4076299999997</v>
      </c>
      <c r="S286" s="13">
        <v>1.8324824924000001E-2</v>
      </c>
      <c r="T286" s="13">
        <f t="shared" si="4"/>
        <v>1.7013020909368091E-3</v>
      </c>
      <c r="U286" s="66">
        <f>+R286/'סכום נכסי הקרן'!$C$42</f>
        <v>3.9341111081405653E-4</v>
      </c>
    </row>
    <row r="287" spans="2:21" ht="13.5" thickBot="1" x14ac:dyDescent="0.25">
      <c r="B287" s="62" t="s">
        <v>839</v>
      </c>
      <c r="C287" s="14" t="s">
        <v>840</v>
      </c>
      <c r="D287" s="14" t="s">
        <v>162</v>
      </c>
      <c r="E287" s="14" t="s">
        <v>253</v>
      </c>
      <c r="F287" s="22">
        <v>256</v>
      </c>
      <c r="G287" s="14" t="s">
        <v>830</v>
      </c>
      <c r="H287" s="14" t="s">
        <v>465</v>
      </c>
      <c r="I287" s="14" t="s">
        <v>96</v>
      </c>
      <c r="J287" s="58" t="s">
        <v>2744</v>
      </c>
      <c r="K287" s="24">
        <v>0.5</v>
      </c>
      <c r="L287" s="14" t="s">
        <v>49</v>
      </c>
      <c r="M287" s="13">
        <v>2.8000000000000001E-2</v>
      </c>
      <c r="N287" s="13">
        <v>4.8899999999999999E-2</v>
      </c>
      <c r="O287" s="24">
        <v>482237.68</v>
      </c>
      <c r="P287" s="27">
        <v>99</v>
      </c>
      <c r="Q287" s="24">
        <v>6.7513300000000003</v>
      </c>
      <c r="R287" s="24">
        <v>484.16663</v>
      </c>
      <c r="S287" s="13">
        <v>1.4095953909E-2</v>
      </c>
      <c r="T287" s="13">
        <f t="shared" si="4"/>
        <v>1.1318779184296269E-4</v>
      </c>
      <c r="U287" s="66">
        <f>+R287/'סכום נכסי הקרן'!$C$42</f>
        <v>2.6173679064257436E-5</v>
      </c>
    </row>
    <row r="288" spans="2:21" ht="13.5" thickBot="1" x14ac:dyDescent="0.25">
      <c r="B288" s="62" t="s">
        <v>841</v>
      </c>
      <c r="C288" s="14" t="s">
        <v>842</v>
      </c>
      <c r="D288" s="14" t="s">
        <v>162</v>
      </c>
      <c r="E288" s="14" t="s">
        <v>253</v>
      </c>
      <c r="F288" s="22">
        <v>1527</v>
      </c>
      <c r="G288" s="14" t="s">
        <v>393</v>
      </c>
      <c r="H288" s="14" t="s">
        <v>481</v>
      </c>
      <c r="I288" s="14" t="s">
        <v>300</v>
      </c>
      <c r="J288" s="58" t="s">
        <v>2744</v>
      </c>
      <c r="K288" s="24">
        <v>1.53</v>
      </c>
      <c r="L288" s="14" t="s">
        <v>49</v>
      </c>
      <c r="M288" s="13">
        <v>3.61E-2</v>
      </c>
      <c r="N288" s="13">
        <v>4.41E-2</v>
      </c>
      <c r="O288" s="24">
        <v>60372</v>
      </c>
      <c r="P288" s="26">
        <v>100.37</v>
      </c>
      <c r="Q288" s="24">
        <v>0</v>
      </c>
      <c r="R288" s="24">
        <v>60.595379999999999</v>
      </c>
      <c r="S288" s="13">
        <v>7.8660586319218202E-5</v>
      </c>
      <c r="T288" s="13">
        <f t="shared" si="4"/>
        <v>1.4165902466440581E-5</v>
      </c>
      <c r="U288" s="66">
        <f>+R288/'סכום נכסי הקרן'!$C$42</f>
        <v>3.2757400667962674E-6</v>
      </c>
    </row>
    <row r="289" spans="2:21" ht="13.5" thickBot="1" x14ac:dyDescent="0.25">
      <c r="B289" s="62" t="s">
        <v>843</v>
      </c>
      <c r="C289" s="14" t="s">
        <v>844</v>
      </c>
      <c r="D289" s="14" t="s">
        <v>162</v>
      </c>
      <c r="E289" s="14" t="s">
        <v>253</v>
      </c>
      <c r="F289" s="22">
        <v>1527</v>
      </c>
      <c r="G289" s="14" t="s">
        <v>393</v>
      </c>
      <c r="H289" s="14" t="s">
        <v>481</v>
      </c>
      <c r="I289" s="14" t="s">
        <v>300</v>
      </c>
      <c r="J289" s="58" t="s">
        <v>2744</v>
      </c>
      <c r="K289" s="24">
        <v>5.63</v>
      </c>
      <c r="L289" s="14" t="s">
        <v>49</v>
      </c>
      <c r="M289" s="13">
        <v>4.6899999999999997E-2</v>
      </c>
      <c r="N289" s="13">
        <v>4.99E-2</v>
      </c>
      <c r="O289" s="24">
        <v>3799787</v>
      </c>
      <c r="P289" s="26">
        <v>98.93</v>
      </c>
      <c r="Q289" s="24">
        <v>0</v>
      </c>
      <c r="R289" s="24">
        <v>3759.1292800000001</v>
      </c>
      <c r="S289" s="13">
        <v>7.5995740000000004E-3</v>
      </c>
      <c r="T289" s="13">
        <f t="shared" ref="T289:T352" si="5">+R289/$R$11</f>
        <v>8.788039408156366E-4</v>
      </c>
      <c r="U289" s="66">
        <f>+R289/'סכום נכסי הקרן'!$C$42</f>
        <v>2.0321566427610496E-4</v>
      </c>
    </row>
    <row r="290" spans="2:21" ht="13.5" thickBot="1" x14ac:dyDescent="0.25">
      <c r="B290" s="62" t="s">
        <v>845</v>
      </c>
      <c r="C290" s="14" t="s">
        <v>846</v>
      </c>
      <c r="D290" s="14" t="s">
        <v>162</v>
      </c>
      <c r="E290" s="14" t="s">
        <v>253</v>
      </c>
      <c r="F290" s="22">
        <v>1527</v>
      </c>
      <c r="G290" s="14" t="s">
        <v>393</v>
      </c>
      <c r="H290" s="14" t="s">
        <v>481</v>
      </c>
      <c r="I290" s="14" t="s">
        <v>300</v>
      </c>
      <c r="J290" s="58" t="s">
        <v>2744</v>
      </c>
      <c r="K290" s="24">
        <v>4.97</v>
      </c>
      <c r="L290" s="14" t="s">
        <v>49</v>
      </c>
      <c r="M290" s="13">
        <v>2.6200000000000001E-2</v>
      </c>
      <c r="N290" s="13">
        <v>4.7100000000000003E-2</v>
      </c>
      <c r="O290" s="24">
        <v>3786256</v>
      </c>
      <c r="P290" s="26">
        <v>90.92</v>
      </c>
      <c r="Q290" s="24">
        <v>0</v>
      </c>
      <c r="R290" s="24">
        <v>3442.46396</v>
      </c>
      <c r="S290" s="13">
        <v>2.9274549020000002E-3</v>
      </c>
      <c r="T290" s="13">
        <f t="shared" si="5"/>
        <v>8.0477436896338975E-4</v>
      </c>
      <c r="U290" s="66">
        <f>+R290/'סכום נכסי הקרן'!$C$42</f>
        <v>1.8609697838802469E-4</v>
      </c>
    </row>
    <row r="291" spans="2:21" ht="13.5" thickBot="1" x14ac:dyDescent="0.25">
      <c r="B291" s="62" t="s">
        <v>847</v>
      </c>
      <c r="C291" s="14" t="s">
        <v>848</v>
      </c>
      <c r="D291" s="14" t="s">
        <v>162</v>
      </c>
      <c r="E291" s="14" t="s">
        <v>253</v>
      </c>
      <c r="F291" s="22">
        <v>1527</v>
      </c>
      <c r="G291" s="14" t="s">
        <v>393</v>
      </c>
      <c r="H291" s="14" t="s">
        <v>481</v>
      </c>
      <c r="I291" s="14" t="s">
        <v>300</v>
      </c>
      <c r="J291" s="58" t="s">
        <v>2744</v>
      </c>
      <c r="K291" s="24">
        <v>4.16</v>
      </c>
      <c r="L291" s="14" t="s">
        <v>49</v>
      </c>
      <c r="M291" s="13">
        <v>6.5000000000000002E-2</v>
      </c>
      <c r="N291" s="13">
        <v>5.45E-2</v>
      </c>
      <c r="O291" s="24">
        <v>2891000</v>
      </c>
      <c r="P291" s="26">
        <v>105.99</v>
      </c>
      <c r="Q291" s="24">
        <v>0</v>
      </c>
      <c r="R291" s="24">
        <v>3064.1709000000001</v>
      </c>
      <c r="S291" s="13">
        <v>1.4455000000000001E-2</v>
      </c>
      <c r="T291" s="13">
        <f t="shared" si="5"/>
        <v>7.1633755098004929E-4</v>
      </c>
      <c r="U291" s="66">
        <f>+R291/'סכום נכסי הקרן'!$C$42</f>
        <v>1.6564674383824608E-4</v>
      </c>
    </row>
    <row r="292" spans="2:21" ht="13.5" thickBot="1" x14ac:dyDescent="0.25">
      <c r="B292" s="62" t="s">
        <v>849</v>
      </c>
      <c r="C292" s="14" t="s">
        <v>850</v>
      </c>
      <c r="D292" s="14" t="s">
        <v>162</v>
      </c>
      <c r="E292" s="14" t="s">
        <v>253</v>
      </c>
      <c r="F292" s="22">
        <v>1662</v>
      </c>
      <c r="G292" s="14" t="s">
        <v>366</v>
      </c>
      <c r="H292" s="14" t="s">
        <v>465</v>
      </c>
      <c r="I292" s="14" t="s">
        <v>96</v>
      </c>
      <c r="J292" s="58" t="s">
        <v>2744</v>
      </c>
      <c r="K292" s="24">
        <v>0.99</v>
      </c>
      <c r="L292" s="14" t="s">
        <v>49</v>
      </c>
      <c r="M292" s="13">
        <v>3.9300000000000002E-2</v>
      </c>
      <c r="N292" s="13">
        <v>0.1255</v>
      </c>
      <c r="O292" s="24">
        <v>400000</v>
      </c>
      <c r="P292" s="26">
        <v>93.76</v>
      </c>
      <c r="Q292" s="24">
        <v>0</v>
      </c>
      <c r="R292" s="24">
        <v>375.04</v>
      </c>
      <c r="S292" s="13">
        <v>3.4350100100000001E-4</v>
      </c>
      <c r="T292" s="13">
        <f t="shared" si="5"/>
        <v>8.7676322204991141E-5</v>
      </c>
      <c r="U292" s="66">
        <f>+R292/'סכום נכסי הקרן'!$C$42</f>
        <v>2.0274376605135114E-5</v>
      </c>
    </row>
    <row r="293" spans="2:21" ht="13.5" thickBot="1" x14ac:dyDescent="0.25">
      <c r="B293" s="62" t="s">
        <v>851</v>
      </c>
      <c r="C293" s="14" t="s">
        <v>852</v>
      </c>
      <c r="D293" s="14" t="s">
        <v>162</v>
      </c>
      <c r="E293" s="14" t="s">
        <v>253</v>
      </c>
      <c r="F293" s="22">
        <v>1585</v>
      </c>
      <c r="G293" s="14" t="s">
        <v>500</v>
      </c>
      <c r="H293" s="14" t="s">
        <v>465</v>
      </c>
      <c r="I293" s="14" t="s">
        <v>96</v>
      </c>
      <c r="J293" s="58" t="s">
        <v>2744</v>
      </c>
      <c r="K293" s="24">
        <v>1.37</v>
      </c>
      <c r="L293" s="14" t="s">
        <v>49</v>
      </c>
      <c r="M293" s="13">
        <v>2.75E-2</v>
      </c>
      <c r="N293" s="13">
        <v>4.9399999999999999E-2</v>
      </c>
      <c r="O293" s="24">
        <v>1126000</v>
      </c>
      <c r="P293" s="26">
        <v>98.05</v>
      </c>
      <c r="Q293" s="24">
        <v>0</v>
      </c>
      <c r="R293" s="24">
        <v>1104.0429999999999</v>
      </c>
      <c r="S293" s="13">
        <v>4.1705605010000004E-3</v>
      </c>
      <c r="T293" s="13">
        <f t="shared" si="5"/>
        <v>2.5810161528414308E-4</v>
      </c>
      <c r="U293" s="66">
        <f>+R293/'סכום נכסי הקרן'!$C$42</f>
        <v>5.9683723256887755E-5</v>
      </c>
    </row>
    <row r="294" spans="2:21" ht="13.5" thickBot="1" x14ac:dyDescent="0.25">
      <c r="B294" s="62" t="s">
        <v>853</v>
      </c>
      <c r="C294" s="14" t="s">
        <v>854</v>
      </c>
      <c r="D294" s="14" t="s">
        <v>162</v>
      </c>
      <c r="E294" s="14" t="s">
        <v>253</v>
      </c>
      <c r="F294" s="22">
        <v>1585</v>
      </c>
      <c r="G294" s="14" t="s">
        <v>500</v>
      </c>
      <c r="H294" s="14" t="s">
        <v>465</v>
      </c>
      <c r="I294" s="14" t="s">
        <v>96</v>
      </c>
      <c r="J294" s="58" t="s">
        <v>2744</v>
      </c>
      <c r="K294" s="24">
        <v>2.29</v>
      </c>
      <c r="L294" s="14" t="s">
        <v>49</v>
      </c>
      <c r="M294" s="13">
        <v>2.3E-2</v>
      </c>
      <c r="N294" s="13">
        <v>4.9500000000000002E-2</v>
      </c>
      <c r="O294" s="24">
        <v>12341161.300000001</v>
      </c>
      <c r="P294" s="26">
        <v>95.03</v>
      </c>
      <c r="Q294" s="24">
        <v>0</v>
      </c>
      <c r="R294" s="24">
        <v>11727.80558</v>
      </c>
      <c r="S294" s="13">
        <v>1.4698649991E-2</v>
      </c>
      <c r="T294" s="13">
        <f t="shared" si="5"/>
        <v>2.7417098463885796E-3</v>
      </c>
      <c r="U294" s="66">
        <f>+R294/'סכום נכסי הקרן'!$C$42</f>
        <v>6.3399623261712094E-4</v>
      </c>
    </row>
    <row r="295" spans="2:21" ht="13.5" thickBot="1" x14ac:dyDescent="0.25">
      <c r="B295" s="62" t="s">
        <v>855</v>
      </c>
      <c r="C295" s="14" t="s">
        <v>856</v>
      </c>
      <c r="D295" s="14" t="s">
        <v>162</v>
      </c>
      <c r="E295" s="14" t="s">
        <v>253</v>
      </c>
      <c r="F295" s="22">
        <v>1585</v>
      </c>
      <c r="G295" s="14" t="s">
        <v>500</v>
      </c>
      <c r="H295" s="14" t="s">
        <v>465</v>
      </c>
      <c r="I295" s="14" t="s">
        <v>96</v>
      </c>
      <c r="J295" s="58" t="s">
        <v>2744</v>
      </c>
      <c r="K295" s="24">
        <v>2.37</v>
      </c>
      <c r="L295" s="14" t="s">
        <v>49</v>
      </c>
      <c r="M295" s="13">
        <v>2.1499999999999998E-2</v>
      </c>
      <c r="N295" s="13">
        <v>5.1799999999999999E-2</v>
      </c>
      <c r="O295" s="24">
        <v>18475877.02</v>
      </c>
      <c r="P295" s="26">
        <v>93.26</v>
      </c>
      <c r="Q295" s="24">
        <v>161.47815</v>
      </c>
      <c r="R295" s="24">
        <v>17392.08106</v>
      </c>
      <c r="S295" s="13">
        <v>1.7929057772E-2</v>
      </c>
      <c r="T295" s="13">
        <f t="shared" si="5"/>
        <v>4.0658961786259702E-3</v>
      </c>
      <c r="U295" s="66">
        <f>+R295/'סכום נכסי הקרן'!$C$42</f>
        <v>9.4020264867074853E-4</v>
      </c>
    </row>
    <row r="296" spans="2:21" ht="13.5" thickBot="1" x14ac:dyDescent="0.25">
      <c r="B296" s="62" t="s">
        <v>857</v>
      </c>
      <c r="C296" s="14" t="s">
        <v>858</v>
      </c>
      <c r="D296" s="14" t="s">
        <v>162</v>
      </c>
      <c r="E296" s="14" t="s">
        <v>253</v>
      </c>
      <c r="F296" s="22">
        <v>258</v>
      </c>
      <c r="G296" s="14" t="s">
        <v>500</v>
      </c>
      <c r="H296" s="14" t="s">
        <v>465</v>
      </c>
      <c r="I296" s="14" t="s">
        <v>96</v>
      </c>
      <c r="J296" s="58" t="s">
        <v>2744</v>
      </c>
      <c r="K296" s="24">
        <v>2.13</v>
      </c>
      <c r="L296" s="14" t="s">
        <v>49</v>
      </c>
      <c r="M296" s="13">
        <v>1.7500000000000002E-2</v>
      </c>
      <c r="N296" s="13">
        <v>4.4699999999999997E-2</v>
      </c>
      <c r="O296" s="24">
        <v>459733.88</v>
      </c>
      <c r="P296" s="26">
        <v>95.29</v>
      </c>
      <c r="Q296" s="24">
        <v>0</v>
      </c>
      <c r="R296" s="24">
        <v>438.08040999999997</v>
      </c>
      <c r="S296" s="13">
        <v>3.3985328460000002E-3</v>
      </c>
      <c r="T296" s="13">
        <f t="shared" si="5"/>
        <v>1.0241382033610979E-4</v>
      </c>
      <c r="U296" s="66">
        <f>+R296/'סכום נכסי הקרן'!$C$42</f>
        <v>2.3682293130524741E-5</v>
      </c>
    </row>
    <row r="297" spans="2:21" ht="13.5" thickBot="1" x14ac:dyDescent="0.25">
      <c r="B297" s="62" t="s">
        <v>859</v>
      </c>
      <c r="C297" s="14" t="s">
        <v>860</v>
      </c>
      <c r="D297" s="14" t="s">
        <v>162</v>
      </c>
      <c r="E297" s="14" t="s">
        <v>253</v>
      </c>
      <c r="F297" s="22">
        <v>1382</v>
      </c>
      <c r="G297" s="14" t="s">
        <v>319</v>
      </c>
      <c r="H297" s="14" t="s">
        <v>537</v>
      </c>
      <c r="I297" s="14" t="s">
        <v>96</v>
      </c>
      <c r="J297" s="58" t="s">
        <v>2744</v>
      </c>
      <c r="K297" s="24">
        <v>1.46</v>
      </c>
      <c r="L297" s="14" t="s">
        <v>49</v>
      </c>
      <c r="M297" s="13">
        <v>3.2500000000000001E-2</v>
      </c>
      <c r="N297" s="13">
        <v>5.74E-2</v>
      </c>
      <c r="O297" s="24">
        <v>1062289.02</v>
      </c>
      <c r="P297" s="26">
        <v>97.29</v>
      </c>
      <c r="Q297" s="24">
        <v>0</v>
      </c>
      <c r="R297" s="24">
        <v>1033.50099</v>
      </c>
      <c r="S297" s="13">
        <v>2.0066100260000001E-3</v>
      </c>
      <c r="T297" s="13">
        <f t="shared" si="5"/>
        <v>2.41610403686053E-4</v>
      </c>
      <c r="U297" s="66">
        <f>+R297/'סכום נכסי הקרן'!$C$42</f>
        <v>5.5870275952005067E-5</v>
      </c>
    </row>
    <row r="298" spans="2:21" ht="13.5" thickBot="1" x14ac:dyDescent="0.25">
      <c r="B298" s="62" t="s">
        <v>861</v>
      </c>
      <c r="C298" s="14" t="s">
        <v>862</v>
      </c>
      <c r="D298" s="14" t="s">
        <v>162</v>
      </c>
      <c r="E298" s="14" t="s">
        <v>253</v>
      </c>
      <c r="F298" s="22">
        <v>1382</v>
      </c>
      <c r="G298" s="14" t="s">
        <v>319</v>
      </c>
      <c r="H298" s="14" t="s">
        <v>537</v>
      </c>
      <c r="I298" s="14" t="s">
        <v>96</v>
      </c>
      <c r="J298" s="58" t="s">
        <v>2744</v>
      </c>
      <c r="K298" s="24">
        <v>2.17</v>
      </c>
      <c r="L298" s="14" t="s">
        <v>49</v>
      </c>
      <c r="M298" s="13">
        <v>5.7000000000000002E-2</v>
      </c>
      <c r="N298" s="13">
        <v>5.6500000000000002E-2</v>
      </c>
      <c r="O298" s="24">
        <v>5892764.9699999997</v>
      </c>
      <c r="P298" s="26">
        <v>100.54</v>
      </c>
      <c r="Q298" s="24">
        <v>0</v>
      </c>
      <c r="R298" s="24">
        <v>5924.5859</v>
      </c>
      <c r="S298" s="13">
        <v>1.0534395592E-2</v>
      </c>
      <c r="T298" s="13">
        <f t="shared" si="5"/>
        <v>1.385041335056387E-3</v>
      </c>
      <c r="U298" s="66">
        <f>+R298/'סכום נכסי הקרן'!$C$42</f>
        <v>3.2027859899230314E-4</v>
      </c>
    </row>
    <row r="299" spans="2:21" ht="13.5" thickBot="1" x14ac:dyDescent="0.25">
      <c r="B299" s="62" t="s">
        <v>863</v>
      </c>
      <c r="C299" s="14" t="s">
        <v>864</v>
      </c>
      <c r="D299" s="14" t="s">
        <v>162</v>
      </c>
      <c r="E299" s="14" t="s">
        <v>253</v>
      </c>
      <c r="F299" s="22">
        <v>1636</v>
      </c>
      <c r="G299" s="14" t="s">
        <v>319</v>
      </c>
      <c r="H299" s="14" t="s">
        <v>537</v>
      </c>
      <c r="I299" s="14" t="s">
        <v>96</v>
      </c>
      <c r="J299" s="58" t="s">
        <v>2744</v>
      </c>
      <c r="K299" s="24">
        <v>1.93</v>
      </c>
      <c r="L299" s="14" t="s">
        <v>49</v>
      </c>
      <c r="M299" s="13">
        <v>2.8000000000000001E-2</v>
      </c>
      <c r="N299" s="13">
        <v>5.4399999999999997E-2</v>
      </c>
      <c r="O299" s="24">
        <v>2401909.77</v>
      </c>
      <c r="P299" s="26">
        <v>95.26</v>
      </c>
      <c r="Q299" s="24">
        <v>0</v>
      </c>
      <c r="R299" s="24">
        <v>2288.0592499999998</v>
      </c>
      <c r="S299" s="13">
        <v>9.2163452439999998E-3</v>
      </c>
      <c r="T299" s="13">
        <f t="shared" si="5"/>
        <v>5.3489926415078483E-4</v>
      </c>
      <c r="U299" s="66">
        <f>+R299/'סכום נכסי הקרן'!$C$42</f>
        <v>1.2369073946609158E-4</v>
      </c>
    </row>
    <row r="300" spans="2:21" ht="13.5" thickBot="1" x14ac:dyDescent="0.25">
      <c r="B300" s="62" t="s">
        <v>865</v>
      </c>
      <c r="C300" s="14" t="s">
        <v>866</v>
      </c>
      <c r="D300" s="14" t="s">
        <v>162</v>
      </c>
      <c r="E300" s="14" t="s">
        <v>253</v>
      </c>
      <c r="F300" s="22">
        <v>1636</v>
      </c>
      <c r="G300" s="14" t="s">
        <v>319</v>
      </c>
      <c r="H300" s="14" t="s">
        <v>537</v>
      </c>
      <c r="I300" s="14" t="s">
        <v>96</v>
      </c>
      <c r="J300" s="58" t="s">
        <v>2744</v>
      </c>
      <c r="K300" s="24">
        <v>3.19</v>
      </c>
      <c r="L300" s="14" t="s">
        <v>49</v>
      </c>
      <c r="M300" s="13">
        <v>5.6500000000000002E-2</v>
      </c>
      <c r="N300" s="13">
        <v>6.0199999999999997E-2</v>
      </c>
      <c r="O300" s="24">
        <v>7121722.3200000003</v>
      </c>
      <c r="P300" s="26">
        <v>100.53</v>
      </c>
      <c r="Q300" s="24">
        <v>0</v>
      </c>
      <c r="R300" s="24">
        <v>7159.4674500000001</v>
      </c>
      <c r="S300" s="13">
        <v>1.6865632174999999E-2</v>
      </c>
      <c r="T300" s="13">
        <f t="shared" si="5"/>
        <v>1.6737302020113755E-3</v>
      </c>
      <c r="U300" s="66">
        <f>+R300/'סכום נכסי הקרן'!$C$42</f>
        <v>3.870353545581974E-4</v>
      </c>
    </row>
    <row r="301" spans="2:21" ht="13.5" thickBot="1" x14ac:dyDescent="0.25">
      <c r="B301" s="62" t="s">
        <v>867</v>
      </c>
      <c r="C301" s="14" t="s">
        <v>868</v>
      </c>
      <c r="D301" s="14" t="s">
        <v>162</v>
      </c>
      <c r="E301" s="14" t="s">
        <v>253</v>
      </c>
      <c r="F301" s="22">
        <v>2063</v>
      </c>
      <c r="G301" s="14" t="s">
        <v>550</v>
      </c>
      <c r="H301" s="14" t="s">
        <v>537</v>
      </c>
      <c r="I301" s="14" t="s">
        <v>96</v>
      </c>
      <c r="J301" s="58" t="s">
        <v>2744</v>
      </c>
      <c r="K301" s="24">
        <v>1.48</v>
      </c>
      <c r="L301" s="14" t="s">
        <v>49</v>
      </c>
      <c r="M301" s="13">
        <v>3.9E-2</v>
      </c>
      <c r="N301" s="13">
        <v>5.2299999999999999E-2</v>
      </c>
      <c r="O301" s="24">
        <v>3152861</v>
      </c>
      <c r="P301" s="26">
        <v>99.15</v>
      </c>
      <c r="Q301" s="24">
        <v>0</v>
      </c>
      <c r="R301" s="24">
        <v>3126.0616799999998</v>
      </c>
      <c r="S301" s="13">
        <v>3.2816313949999999E-3</v>
      </c>
      <c r="T301" s="13">
        <f t="shared" si="5"/>
        <v>7.3080629023132429E-4</v>
      </c>
      <c r="U301" s="66">
        <f>+R301/'סכום נכסי הקרן'!$C$42</f>
        <v>1.6899251224189785E-4</v>
      </c>
    </row>
    <row r="302" spans="2:21" ht="13.5" thickBot="1" x14ac:dyDescent="0.25">
      <c r="B302" s="62" t="s">
        <v>869</v>
      </c>
      <c r="C302" s="14" t="s">
        <v>870</v>
      </c>
      <c r="D302" s="14" t="s">
        <v>162</v>
      </c>
      <c r="E302" s="14" t="s">
        <v>253</v>
      </c>
      <c r="F302" s="22">
        <v>739</v>
      </c>
      <c r="G302" s="14" t="s">
        <v>550</v>
      </c>
      <c r="H302" s="14" t="s">
        <v>537</v>
      </c>
      <c r="I302" s="14" t="s">
        <v>96</v>
      </c>
      <c r="J302" s="58" t="s">
        <v>2744</v>
      </c>
      <c r="K302" s="24">
        <v>3.14</v>
      </c>
      <c r="L302" s="14" t="s">
        <v>49</v>
      </c>
      <c r="M302" s="13">
        <v>0.04</v>
      </c>
      <c r="N302" s="13">
        <v>4.7399999999999998E-2</v>
      </c>
      <c r="O302" s="24">
        <v>2322097</v>
      </c>
      <c r="P302" s="26">
        <v>99.77</v>
      </c>
      <c r="Q302" s="24">
        <v>0</v>
      </c>
      <c r="R302" s="24">
        <v>2316.7561799999999</v>
      </c>
      <c r="S302" s="13">
        <v>2.999106444E-3</v>
      </c>
      <c r="T302" s="13">
        <f t="shared" si="5"/>
        <v>5.4160799196908179E-4</v>
      </c>
      <c r="U302" s="66">
        <f>+R302/'סכום נכסי הקרן'!$C$42</f>
        <v>1.2524207363373023E-4</v>
      </c>
    </row>
    <row r="303" spans="2:21" ht="13.5" thickBot="1" x14ac:dyDescent="0.25">
      <c r="B303" s="62" t="s">
        <v>871</v>
      </c>
      <c r="C303" s="14" t="s">
        <v>872</v>
      </c>
      <c r="D303" s="14" t="s">
        <v>162</v>
      </c>
      <c r="E303" s="14" t="s">
        <v>253</v>
      </c>
      <c r="F303" s="22">
        <v>1761</v>
      </c>
      <c r="G303" s="14" t="s">
        <v>567</v>
      </c>
      <c r="H303" s="14" t="s">
        <v>537</v>
      </c>
      <c r="I303" s="14" t="s">
        <v>96</v>
      </c>
      <c r="J303" s="58" t="s">
        <v>2744</v>
      </c>
      <c r="K303" s="24">
        <v>1.42</v>
      </c>
      <c r="L303" s="14" t="s">
        <v>49</v>
      </c>
      <c r="M303" s="13">
        <v>4.7500000000000001E-2</v>
      </c>
      <c r="N303" s="13">
        <v>6.93E-2</v>
      </c>
      <c r="O303" s="24">
        <v>11491747.26</v>
      </c>
      <c r="P303" s="26">
        <v>98.47</v>
      </c>
      <c r="Q303" s="24">
        <v>0</v>
      </c>
      <c r="R303" s="24">
        <v>11315.92353</v>
      </c>
      <c r="S303" s="13">
        <v>1.3873707995E-2</v>
      </c>
      <c r="T303" s="13">
        <f t="shared" si="5"/>
        <v>2.6454206417004071E-3</v>
      </c>
      <c r="U303" s="66">
        <f>+R303/'סכום נכסי הקרן'!$C$42</f>
        <v>6.1173020286404099E-4</v>
      </c>
    </row>
    <row r="304" spans="2:21" ht="13.5" thickBot="1" x14ac:dyDescent="0.25">
      <c r="B304" s="62" t="s">
        <v>873</v>
      </c>
      <c r="C304" s="14" t="s">
        <v>874</v>
      </c>
      <c r="D304" s="14" t="s">
        <v>162</v>
      </c>
      <c r="E304" s="14" t="s">
        <v>253</v>
      </c>
      <c r="F304" s="22">
        <v>259</v>
      </c>
      <c r="G304" s="14" t="s">
        <v>332</v>
      </c>
      <c r="H304" s="14" t="s">
        <v>537</v>
      </c>
      <c r="I304" s="14" t="s">
        <v>96</v>
      </c>
      <c r="J304" s="58" t="s">
        <v>2744</v>
      </c>
      <c r="K304" s="24">
        <v>0.5</v>
      </c>
      <c r="L304" s="14" t="s">
        <v>49</v>
      </c>
      <c r="M304" s="13">
        <v>5.8999999999999997E-2</v>
      </c>
      <c r="N304" s="13">
        <v>5.0799999999999998E-2</v>
      </c>
      <c r="O304" s="24">
        <v>1250000</v>
      </c>
      <c r="P304" s="26">
        <v>100.45</v>
      </c>
      <c r="Q304" s="24">
        <v>0</v>
      </c>
      <c r="R304" s="24">
        <v>1255.625</v>
      </c>
      <c r="S304" s="13">
        <v>4.7505627159999996E-3</v>
      </c>
      <c r="T304" s="13">
        <f t="shared" si="5"/>
        <v>2.9353824143729201E-4</v>
      </c>
      <c r="U304" s="66">
        <f>+R304/'סכום נכסי הקרן'!$C$42</f>
        <v>6.7878130665589747E-5</v>
      </c>
    </row>
    <row r="305" spans="2:21" ht="13.5" thickBot="1" x14ac:dyDescent="0.25">
      <c r="B305" s="62" t="s">
        <v>875</v>
      </c>
      <c r="C305" s="14" t="s">
        <v>876</v>
      </c>
      <c r="D305" s="14" t="s">
        <v>162</v>
      </c>
      <c r="E305" s="14" t="s">
        <v>253</v>
      </c>
      <c r="F305" s="22">
        <v>259</v>
      </c>
      <c r="G305" s="14" t="s">
        <v>332</v>
      </c>
      <c r="H305" s="14" t="s">
        <v>537</v>
      </c>
      <c r="I305" s="14" t="s">
        <v>96</v>
      </c>
      <c r="J305" s="58" t="s">
        <v>2744</v>
      </c>
      <c r="K305" s="24">
        <v>3.77</v>
      </c>
      <c r="L305" s="14" t="s">
        <v>49</v>
      </c>
      <c r="M305" s="13">
        <v>0.05</v>
      </c>
      <c r="N305" s="13">
        <v>5.4300000000000001E-2</v>
      </c>
      <c r="O305" s="24">
        <v>7623389.7000000002</v>
      </c>
      <c r="P305" s="26">
        <v>100.01</v>
      </c>
      <c r="Q305" s="24">
        <v>0</v>
      </c>
      <c r="R305" s="24">
        <v>7624.1520399999999</v>
      </c>
      <c r="S305" s="13">
        <v>7.3661363160000002E-3</v>
      </c>
      <c r="T305" s="13">
        <f t="shared" si="5"/>
        <v>1.7823635100226122E-3</v>
      </c>
      <c r="U305" s="66">
        <f>+R305/'סכום נכסי הקרן'!$C$42</f>
        <v>4.1215584938611655E-4</v>
      </c>
    </row>
    <row r="306" spans="2:21" ht="13.5" thickBot="1" x14ac:dyDescent="0.25">
      <c r="B306" s="62" t="s">
        <v>877</v>
      </c>
      <c r="C306" s="14" t="s">
        <v>878</v>
      </c>
      <c r="D306" s="14" t="s">
        <v>162</v>
      </c>
      <c r="E306" s="14" t="s">
        <v>253</v>
      </c>
      <c r="F306" s="22">
        <v>1193</v>
      </c>
      <c r="G306" s="14" t="s">
        <v>533</v>
      </c>
      <c r="H306" s="14" t="s">
        <v>534</v>
      </c>
      <c r="I306" s="14" t="s">
        <v>300</v>
      </c>
      <c r="J306" s="58" t="s">
        <v>2744</v>
      </c>
      <c r="K306" s="24">
        <v>0.82</v>
      </c>
      <c r="L306" s="14" t="s">
        <v>49</v>
      </c>
      <c r="M306" s="13">
        <v>3.0499999999999999E-2</v>
      </c>
      <c r="N306" s="13">
        <v>4.8399999999999999E-2</v>
      </c>
      <c r="O306" s="24">
        <v>1101409</v>
      </c>
      <c r="P306" s="26">
        <v>98.63</v>
      </c>
      <c r="Q306" s="24">
        <v>0</v>
      </c>
      <c r="R306" s="24">
        <v>1086.3197</v>
      </c>
      <c r="S306" s="13">
        <v>1.6408694421E-2</v>
      </c>
      <c r="T306" s="13">
        <f t="shared" si="5"/>
        <v>2.539582872089092E-4</v>
      </c>
      <c r="U306" s="66">
        <f>+R306/'סכום נכסי הקרן'!$C$42</f>
        <v>5.8725615164722152E-5</v>
      </c>
    </row>
    <row r="307" spans="2:21" ht="13.5" thickBot="1" x14ac:dyDescent="0.25">
      <c r="B307" s="62" t="s">
        <v>879</v>
      </c>
      <c r="C307" s="14" t="s">
        <v>880</v>
      </c>
      <c r="D307" s="14" t="s">
        <v>162</v>
      </c>
      <c r="E307" s="14" t="s">
        <v>253</v>
      </c>
      <c r="F307" s="22">
        <v>1193</v>
      </c>
      <c r="G307" s="14" t="s">
        <v>533</v>
      </c>
      <c r="H307" s="14" t="s">
        <v>534</v>
      </c>
      <c r="I307" s="14" t="s">
        <v>300</v>
      </c>
      <c r="J307" s="58" t="s">
        <v>2744</v>
      </c>
      <c r="K307" s="24">
        <v>1.02</v>
      </c>
      <c r="L307" s="14" t="s">
        <v>49</v>
      </c>
      <c r="M307" s="13">
        <v>4.1700000000000001E-2</v>
      </c>
      <c r="N307" s="13">
        <v>5.1299999999999998E-2</v>
      </c>
      <c r="O307" s="24">
        <v>1441687.5</v>
      </c>
      <c r="P307" s="26">
        <v>99.12</v>
      </c>
      <c r="Q307" s="24">
        <v>0</v>
      </c>
      <c r="R307" s="24">
        <v>1429.00065</v>
      </c>
      <c r="S307" s="13">
        <v>7.5367023379999997E-3</v>
      </c>
      <c r="T307" s="13">
        <f t="shared" si="5"/>
        <v>3.3406975634743427E-4</v>
      </c>
      <c r="U307" s="66">
        <f>+R307/'סכום נכסי הקרן'!$C$42</f>
        <v>7.7250686185694508E-5</v>
      </c>
    </row>
    <row r="308" spans="2:21" ht="13.5" thickBot="1" x14ac:dyDescent="0.25">
      <c r="B308" s="62" t="s">
        <v>881</v>
      </c>
      <c r="C308" s="14" t="s">
        <v>882</v>
      </c>
      <c r="D308" s="14" t="s">
        <v>162</v>
      </c>
      <c r="E308" s="14" t="s">
        <v>253</v>
      </c>
      <c r="F308" s="22">
        <v>1772</v>
      </c>
      <c r="G308" s="14" t="s">
        <v>366</v>
      </c>
      <c r="H308" s="14" t="s">
        <v>537</v>
      </c>
      <c r="I308" s="14" t="s">
        <v>96</v>
      </c>
      <c r="J308" s="58" t="s">
        <v>2744</v>
      </c>
      <c r="K308" s="24">
        <v>2.34</v>
      </c>
      <c r="L308" s="14" t="s">
        <v>49</v>
      </c>
      <c r="M308" s="13">
        <v>4.3499999999999997E-2</v>
      </c>
      <c r="N308" s="13">
        <v>6.7400000000000002E-2</v>
      </c>
      <c r="O308" s="24">
        <v>12060490</v>
      </c>
      <c r="P308" s="26">
        <v>96.61</v>
      </c>
      <c r="Q308" s="24">
        <v>0</v>
      </c>
      <c r="R308" s="24">
        <v>11651.63939</v>
      </c>
      <c r="S308" s="13">
        <v>2.4866989690000001E-2</v>
      </c>
      <c r="T308" s="13">
        <f t="shared" si="5"/>
        <v>2.723903821923012E-3</v>
      </c>
      <c r="U308" s="66">
        <f>+R308/'סכום נכסי הקרן'!$C$42</f>
        <v>6.298787464272792E-4</v>
      </c>
    </row>
    <row r="309" spans="2:21" ht="13.5" thickBot="1" x14ac:dyDescent="0.25">
      <c r="B309" s="62" t="s">
        <v>883</v>
      </c>
      <c r="C309" s="14" t="s">
        <v>884</v>
      </c>
      <c r="D309" s="14" t="s">
        <v>162</v>
      </c>
      <c r="E309" s="14" t="s">
        <v>253</v>
      </c>
      <c r="F309" s="22">
        <v>576</v>
      </c>
      <c r="G309" s="14" t="s">
        <v>550</v>
      </c>
      <c r="H309" s="14" t="s">
        <v>537</v>
      </c>
      <c r="I309" s="14" t="s">
        <v>96</v>
      </c>
      <c r="J309" s="58" t="s">
        <v>2744</v>
      </c>
      <c r="K309" s="24">
        <v>1.72</v>
      </c>
      <c r="L309" s="14" t="s">
        <v>49</v>
      </c>
      <c r="M309" s="13">
        <v>3.5999999999999997E-2</v>
      </c>
      <c r="N309" s="13">
        <v>4.6899999999999997E-2</v>
      </c>
      <c r="O309" s="24">
        <v>1912311.6</v>
      </c>
      <c r="P309" s="26">
        <v>99.16</v>
      </c>
      <c r="Q309" s="24">
        <v>0</v>
      </c>
      <c r="R309" s="24">
        <v>1896.24818</v>
      </c>
      <c r="S309" s="13">
        <v>6.2811379290000002E-3</v>
      </c>
      <c r="T309" s="13">
        <f t="shared" si="5"/>
        <v>4.4330222485683667E-4</v>
      </c>
      <c r="U309" s="66">
        <f>+R309/'סכום נכסי הקרן'!$C$42</f>
        <v>1.025097315969551E-4</v>
      </c>
    </row>
    <row r="310" spans="2:21" ht="13.5" thickBot="1" x14ac:dyDescent="0.25">
      <c r="B310" s="62" t="s">
        <v>885</v>
      </c>
      <c r="C310" s="14" t="s">
        <v>886</v>
      </c>
      <c r="D310" s="14" t="s">
        <v>162</v>
      </c>
      <c r="E310" s="14" t="s">
        <v>253</v>
      </c>
      <c r="F310" s="22">
        <v>576</v>
      </c>
      <c r="G310" s="14" t="s">
        <v>550</v>
      </c>
      <c r="H310" s="14" t="s">
        <v>537</v>
      </c>
      <c r="I310" s="14" t="s">
        <v>96</v>
      </c>
      <c r="J310" s="58" t="s">
        <v>2744</v>
      </c>
      <c r="K310" s="24">
        <v>2.89</v>
      </c>
      <c r="L310" s="14" t="s">
        <v>49</v>
      </c>
      <c r="M310" s="13">
        <v>2.1999999999999999E-2</v>
      </c>
      <c r="N310" s="13">
        <v>4.7E-2</v>
      </c>
      <c r="O310" s="24">
        <v>7851318.4900000002</v>
      </c>
      <c r="P310" s="26">
        <v>93.24</v>
      </c>
      <c r="Q310" s="24">
        <v>0</v>
      </c>
      <c r="R310" s="24">
        <v>7320.5693600000004</v>
      </c>
      <c r="S310" s="13">
        <v>6.7917980010000004E-3</v>
      </c>
      <c r="T310" s="13">
        <f t="shared" si="5"/>
        <v>1.7113923792964638E-3</v>
      </c>
      <c r="U310" s="66">
        <f>+R310/'סכום נכסי הקרן'!$C$42</f>
        <v>3.9574440104696285E-4</v>
      </c>
    </row>
    <row r="311" spans="2:21" ht="13.5" thickBot="1" x14ac:dyDescent="0.25">
      <c r="B311" s="62" t="s">
        <v>887</v>
      </c>
      <c r="C311" s="14" t="s">
        <v>888</v>
      </c>
      <c r="D311" s="14" t="s">
        <v>162</v>
      </c>
      <c r="E311" s="14" t="s">
        <v>253</v>
      </c>
      <c r="F311" s="22">
        <v>576</v>
      </c>
      <c r="G311" s="14" t="s">
        <v>550</v>
      </c>
      <c r="H311" s="14" t="s">
        <v>537</v>
      </c>
      <c r="I311" s="14" t="s">
        <v>96</v>
      </c>
      <c r="J311" s="58" t="s">
        <v>2744</v>
      </c>
      <c r="K311" s="24">
        <v>4.28</v>
      </c>
      <c r="L311" s="14" t="s">
        <v>49</v>
      </c>
      <c r="M311" s="13">
        <v>2.7400000000000001E-2</v>
      </c>
      <c r="N311" s="13">
        <v>4.8399999999999999E-2</v>
      </c>
      <c r="O311" s="24">
        <v>976413</v>
      </c>
      <c r="P311" s="26">
        <v>92.75</v>
      </c>
      <c r="Q311" s="24">
        <v>0</v>
      </c>
      <c r="R311" s="24">
        <v>905.62306000000001</v>
      </c>
      <c r="S311" s="13">
        <v>1.3018839999999999E-3</v>
      </c>
      <c r="T311" s="13">
        <f t="shared" si="5"/>
        <v>2.1171528158284454E-4</v>
      </c>
      <c r="U311" s="66">
        <f>+R311/'סכום נכסי הקרן'!$C$42</f>
        <v>4.8957292504092561E-5</v>
      </c>
    </row>
    <row r="312" spans="2:21" ht="13.5" thickBot="1" x14ac:dyDescent="0.25">
      <c r="B312" s="62" t="s">
        <v>889</v>
      </c>
      <c r="C312" s="14" t="s">
        <v>890</v>
      </c>
      <c r="D312" s="14" t="s">
        <v>162</v>
      </c>
      <c r="E312" s="14" t="s">
        <v>253</v>
      </c>
      <c r="F312" s="22">
        <v>573</v>
      </c>
      <c r="G312" s="14" t="s">
        <v>533</v>
      </c>
      <c r="H312" s="14" t="s">
        <v>537</v>
      </c>
      <c r="I312" s="14" t="s">
        <v>96</v>
      </c>
      <c r="J312" s="58" t="s">
        <v>2744</v>
      </c>
      <c r="K312" s="24">
        <v>3.57</v>
      </c>
      <c r="L312" s="14" t="s">
        <v>49</v>
      </c>
      <c r="M312" s="13">
        <v>0.05</v>
      </c>
      <c r="N312" s="13">
        <v>5.3999999999999999E-2</v>
      </c>
      <c r="O312" s="24">
        <v>12000000</v>
      </c>
      <c r="P312" s="26">
        <v>98.87</v>
      </c>
      <c r="Q312" s="24">
        <v>0</v>
      </c>
      <c r="R312" s="24">
        <v>11864.4</v>
      </c>
      <c r="S312" s="13">
        <v>4.0632512782000002E-2</v>
      </c>
      <c r="T312" s="13">
        <f t="shared" si="5"/>
        <v>2.7736426972293535E-3</v>
      </c>
      <c r="U312" s="66">
        <f>+R312/'סכום נכסי הקרן'!$C$42</f>
        <v>6.4138042287213378E-4</v>
      </c>
    </row>
    <row r="313" spans="2:21" ht="13.5" thickBot="1" x14ac:dyDescent="0.25">
      <c r="B313" s="62" t="s">
        <v>891</v>
      </c>
      <c r="C313" s="14" t="s">
        <v>892</v>
      </c>
      <c r="D313" s="14" t="s">
        <v>162</v>
      </c>
      <c r="E313" s="14" t="s">
        <v>253</v>
      </c>
      <c r="F313" s="22">
        <v>1630</v>
      </c>
      <c r="G313" s="14" t="s">
        <v>366</v>
      </c>
      <c r="H313" s="14" t="s">
        <v>537</v>
      </c>
      <c r="I313" s="14" t="s">
        <v>96</v>
      </c>
      <c r="J313" s="58" t="s">
        <v>2744</v>
      </c>
      <c r="K313" s="24">
        <v>1.86</v>
      </c>
      <c r="L313" s="14" t="s">
        <v>49</v>
      </c>
      <c r="M313" s="13">
        <v>3.95E-2</v>
      </c>
      <c r="N313" s="13">
        <v>6.13E-2</v>
      </c>
      <c r="O313" s="24">
        <v>201223.5</v>
      </c>
      <c r="P313" s="26">
        <v>96.6</v>
      </c>
      <c r="Q313" s="24">
        <v>0</v>
      </c>
      <c r="R313" s="24">
        <v>194.3819</v>
      </c>
      <c r="S313" s="13">
        <v>6.4106488800000003E-4</v>
      </c>
      <c r="T313" s="13">
        <f t="shared" si="5"/>
        <v>4.5442326405765693E-5</v>
      </c>
      <c r="U313" s="66">
        <f>+R313/'סכום נכסי הקרן'!$C$42</f>
        <v>1.0508137387536565E-5</v>
      </c>
    </row>
    <row r="314" spans="2:21" ht="13.5" thickBot="1" x14ac:dyDescent="0.25">
      <c r="B314" s="62" t="s">
        <v>893</v>
      </c>
      <c r="C314" s="14" t="s">
        <v>894</v>
      </c>
      <c r="D314" s="14" t="s">
        <v>162</v>
      </c>
      <c r="E314" s="14" t="s">
        <v>253</v>
      </c>
      <c r="F314" s="22">
        <v>1597</v>
      </c>
      <c r="G314" s="14" t="s">
        <v>393</v>
      </c>
      <c r="H314" s="14" t="s">
        <v>534</v>
      </c>
      <c r="I314" s="14" t="s">
        <v>300</v>
      </c>
      <c r="J314" s="58" t="s">
        <v>2744</v>
      </c>
      <c r="K314" s="24">
        <v>3.93</v>
      </c>
      <c r="L314" s="14" t="s">
        <v>49</v>
      </c>
      <c r="M314" s="13">
        <v>3.2599999999999997E-2</v>
      </c>
      <c r="N314" s="13">
        <v>4.7699999999999999E-2</v>
      </c>
      <c r="O314" s="24">
        <v>13239339</v>
      </c>
      <c r="P314" s="26">
        <v>96.74</v>
      </c>
      <c r="Q314" s="24">
        <v>0</v>
      </c>
      <c r="R314" s="24">
        <v>12807.73655</v>
      </c>
      <c r="S314" s="13">
        <v>1.3431258248999999E-2</v>
      </c>
      <c r="T314" s="13">
        <f t="shared" si="5"/>
        <v>2.9941745853094108E-3</v>
      </c>
      <c r="U314" s="66">
        <f>+R314/'סכום נכסי הקרן'!$C$42</f>
        <v>6.9237647790650037E-4</v>
      </c>
    </row>
    <row r="315" spans="2:21" ht="13.5" thickBot="1" x14ac:dyDescent="0.25">
      <c r="B315" s="62" t="s">
        <v>895</v>
      </c>
      <c r="C315" s="14" t="s">
        <v>896</v>
      </c>
      <c r="D315" s="14" t="s">
        <v>162</v>
      </c>
      <c r="E315" s="14" t="s">
        <v>253</v>
      </c>
      <c r="F315" s="22">
        <v>1597</v>
      </c>
      <c r="G315" s="14" t="s">
        <v>393</v>
      </c>
      <c r="H315" s="14" t="s">
        <v>534</v>
      </c>
      <c r="I315" s="14" t="s">
        <v>300</v>
      </c>
      <c r="J315" s="58" t="s">
        <v>2744</v>
      </c>
      <c r="K315" s="24">
        <v>5.16</v>
      </c>
      <c r="L315" s="14" t="s">
        <v>49</v>
      </c>
      <c r="M315" s="13">
        <v>5.1700000000000003E-2</v>
      </c>
      <c r="N315" s="13">
        <v>5.0799999999999998E-2</v>
      </c>
      <c r="O315" s="24">
        <v>2017025</v>
      </c>
      <c r="P315" s="26">
        <v>101.22</v>
      </c>
      <c r="Q315" s="24">
        <v>0</v>
      </c>
      <c r="R315" s="24">
        <v>2041.6327000000001</v>
      </c>
      <c r="S315" s="13">
        <v>3.305438747E-3</v>
      </c>
      <c r="T315" s="13">
        <f t="shared" si="5"/>
        <v>4.7729001287714911E-4</v>
      </c>
      <c r="U315" s="66">
        <f>+R315/'סכום נכסי הקרן'!$C$42</f>
        <v>1.1036910795957455E-4</v>
      </c>
    </row>
    <row r="316" spans="2:21" ht="13.5" thickBot="1" x14ac:dyDescent="0.25">
      <c r="B316" s="62" t="s">
        <v>897</v>
      </c>
      <c r="C316" s="14" t="s">
        <v>898</v>
      </c>
      <c r="D316" s="14" t="s">
        <v>162</v>
      </c>
      <c r="E316" s="14" t="s">
        <v>253</v>
      </c>
      <c r="F316" s="22">
        <v>238</v>
      </c>
      <c r="G316" s="14" t="s">
        <v>319</v>
      </c>
      <c r="H316" s="14" t="s">
        <v>537</v>
      </c>
      <c r="I316" s="14" t="s">
        <v>96</v>
      </c>
      <c r="J316" s="58" t="s">
        <v>2744</v>
      </c>
      <c r="K316" s="24">
        <v>0.74</v>
      </c>
      <c r="L316" s="14" t="s">
        <v>49</v>
      </c>
      <c r="M316" s="13">
        <v>2.9499999999999998E-2</v>
      </c>
      <c r="N316" s="13">
        <v>5.4600000000000003E-2</v>
      </c>
      <c r="O316" s="24">
        <v>1000</v>
      </c>
      <c r="P316" s="26">
        <v>98.25</v>
      </c>
      <c r="Q316" s="24">
        <v>0</v>
      </c>
      <c r="R316" s="24">
        <v>0.98250000000000004</v>
      </c>
      <c r="S316" s="13">
        <v>2.7964331718607601E-5</v>
      </c>
      <c r="T316" s="13">
        <f t="shared" si="5"/>
        <v>2.2968746418089749E-7</v>
      </c>
      <c r="U316" s="66">
        <f>+R316/'סכום נכסי הקרן'!$C$42</f>
        <v>5.311320129731562E-8</v>
      </c>
    </row>
    <row r="317" spans="2:21" ht="13.5" thickBot="1" x14ac:dyDescent="0.25">
      <c r="B317" s="62" t="s">
        <v>899</v>
      </c>
      <c r="C317" s="14" t="s">
        <v>900</v>
      </c>
      <c r="D317" s="14" t="s">
        <v>162</v>
      </c>
      <c r="E317" s="14" t="s">
        <v>253</v>
      </c>
      <c r="F317" s="22">
        <v>238</v>
      </c>
      <c r="G317" s="14" t="s">
        <v>319</v>
      </c>
      <c r="H317" s="14" t="s">
        <v>537</v>
      </c>
      <c r="I317" s="14" t="s">
        <v>96</v>
      </c>
      <c r="J317" s="58" t="s">
        <v>2744</v>
      </c>
      <c r="K317" s="24">
        <v>2.61</v>
      </c>
      <c r="L317" s="14" t="s">
        <v>49</v>
      </c>
      <c r="M317" s="13">
        <v>2.3900000000000001E-2</v>
      </c>
      <c r="N317" s="13">
        <v>4.6600000000000003E-2</v>
      </c>
      <c r="O317" s="24">
        <v>347222.42</v>
      </c>
      <c r="P317" s="26">
        <v>94.44</v>
      </c>
      <c r="Q317" s="24">
        <v>0</v>
      </c>
      <c r="R317" s="24">
        <v>327.91685000000001</v>
      </c>
      <c r="S317" s="13">
        <v>1.867507811E-3</v>
      </c>
      <c r="T317" s="13">
        <f t="shared" si="5"/>
        <v>7.6659938665331022E-5</v>
      </c>
      <c r="U317" s="66">
        <f>+R317/'סכום נכסי הקרן'!$C$42</f>
        <v>1.772693502578285E-5</v>
      </c>
    </row>
    <row r="318" spans="2:21" ht="13.5" thickBot="1" x14ac:dyDescent="0.25">
      <c r="B318" s="62" t="s">
        <v>901</v>
      </c>
      <c r="C318" s="14" t="s">
        <v>902</v>
      </c>
      <c r="D318" s="14" t="s">
        <v>162</v>
      </c>
      <c r="E318" s="14" t="s">
        <v>253</v>
      </c>
      <c r="F318" s="22">
        <v>1654</v>
      </c>
      <c r="G318" s="14" t="s">
        <v>366</v>
      </c>
      <c r="H318" s="14" t="s">
        <v>537</v>
      </c>
      <c r="I318" s="14" t="s">
        <v>96</v>
      </c>
      <c r="J318" s="58" t="s">
        <v>2744</v>
      </c>
      <c r="K318" s="24">
        <v>2.19</v>
      </c>
      <c r="L318" s="14" t="s">
        <v>49</v>
      </c>
      <c r="M318" s="13">
        <v>5.7000000000000002E-2</v>
      </c>
      <c r="N318" s="13">
        <v>6.6199999999999995E-2</v>
      </c>
      <c r="O318" s="24">
        <v>1283802.04</v>
      </c>
      <c r="P318" s="26">
        <v>100.63</v>
      </c>
      <c r="Q318" s="24">
        <v>0</v>
      </c>
      <c r="R318" s="24">
        <v>1291.8899899999999</v>
      </c>
      <c r="S318" s="13">
        <v>5.8225797979999999E-3</v>
      </c>
      <c r="T318" s="13">
        <f t="shared" si="5"/>
        <v>3.0201621964761829E-4</v>
      </c>
      <c r="U318" s="66">
        <f>+R318/'סכום נכסי הקרן'!$C$42</f>
        <v>6.9838588389676396E-5</v>
      </c>
    </row>
    <row r="319" spans="2:21" ht="13.5" thickBot="1" x14ac:dyDescent="0.25">
      <c r="B319" s="62" t="s">
        <v>903</v>
      </c>
      <c r="C319" s="14" t="s">
        <v>904</v>
      </c>
      <c r="D319" s="14" t="s">
        <v>162</v>
      </c>
      <c r="E319" s="14" t="s">
        <v>253</v>
      </c>
      <c r="F319" s="22">
        <v>2066</v>
      </c>
      <c r="G319" s="14" t="s">
        <v>470</v>
      </c>
      <c r="H319" s="14" t="s">
        <v>537</v>
      </c>
      <c r="I319" s="14" t="s">
        <v>96</v>
      </c>
      <c r="J319" s="58" t="s">
        <v>2744</v>
      </c>
      <c r="K319" s="24">
        <v>1.55</v>
      </c>
      <c r="L319" s="14" t="s">
        <v>49</v>
      </c>
      <c r="M319" s="13">
        <v>3.5499999999999997E-2</v>
      </c>
      <c r="N319" s="13">
        <v>4.8899999999999999E-2</v>
      </c>
      <c r="O319" s="24">
        <v>1094341.71</v>
      </c>
      <c r="P319" s="26">
        <v>98.03</v>
      </c>
      <c r="Q319" s="24">
        <v>19.424569999999999</v>
      </c>
      <c r="R319" s="24">
        <v>1092.20775</v>
      </c>
      <c r="S319" s="13">
        <v>2.7999113459999999E-3</v>
      </c>
      <c r="T319" s="13">
        <f t="shared" si="5"/>
        <v>2.5533478723279758E-4</v>
      </c>
      <c r="U319" s="66">
        <f>+R319/'סכום נכסי הקרן'!$C$42</f>
        <v>5.9043918660802211E-5</v>
      </c>
    </row>
    <row r="320" spans="2:21" ht="13.5" thickBot="1" x14ac:dyDescent="0.25">
      <c r="B320" s="62" t="s">
        <v>905</v>
      </c>
      <c r="C320" s="14" t="s">
        <v>906</v>
      </c>
      <c r="D320" s="14" t="s">
        <v>162</v>
      </c>
      <c r="E320" s="14" t="s">
        <v>253</v>
      </c>
      <c r="F320" s="22">
        <v>1628</v>
      </c>
      <c r="G320" s="14" t="s">
        <v>366</v>
      </c>
      <c r="H320" s="14" t="s">
        <v>537</v>
      </c>
      <c r="I320" s="14" t="s">
        <v>96</v>
      </c>
      <c r="J320" s="58" t="s">
        <v>2744</v>
      </c>
      <c r="K320" s="24">
        <v>0.9</v>
      </c>
      <c r="L320" s="14" t="s">
        <v>49</v>
      </c>
      <c r="M320" s="13">
        <v>3.9E-2</v>
      </c>
      <c r="N320" s="13">
        <v>6.13E-2</v>
      </c>
      <c r="O320" s="24">
        <v>4984112.75</v>
      </c>
      <c r="P320" s="26">
        <v>98.47</v>
      </c>
      <c r="Q320" s="24">
        <v>0</v>
      </c>
      <c r="R320" s="24">
        <v>4907.8558199999998</v>
      </c>
      <c r="S320" s="13">
        <v>1.2597703928E-2</v>
      </c>
      <c r="T320" s="13">
        <f t="shared" si="5"/>
        <v>1.1473516110547166E-3</v>
      </c>
      <c r="U320" s="66">
        <f>+R320/'סכום נכסי הקרן'!$C$42</f>
        <v>2.6531494565482138E-4</v>
      </c>
    </row>
    <row r="321" spans="2:21" ht="13.5" thickBot="1" x14ac:dyDescent="0.25">
      <c r="B321" s="62" t="s">
        <v>907</v>
      </c>
      <c r="C321" s="14" t="s">
        <v>908</v>
      </c>
      <c r="D321" s="14" t="s">
        <v>162</v>
      </c>
      <c r="E321" s="14" t="s">
        <v>253</v>
      </c>
      <c r="F321" s="22">
        <v>1363</v>
      </c>
      <c r="G321" s="14" t="s">
        <v>332</v>
      </c>
      <c r="H321" s="14" t="s">
        <v>537</v>
      </c>
      <c r="I321" s="14" t="s">
        <v>96</v>
      </c>
      <c r="J321" s="58" t="s">
        <v>2744</v>
      </c>
      <c r="K321" s="24">
        <v>4.51</v>
      </c>
      <c r="L321" s="14" t="s">
        <v>49</v>
      </c>
      <c r="M321" s="13">
        <v>2.4299999999999999E-2</v>
      </c>
      <c r="N321" s="13">
        <v>4.9099999999999998E-2</v>
      </c>
      <c r="O321" s="24">
        <v>9167249</v>
      </c>
      <c r="P321" s="26">
        <v>89.9</v>
      </c>
      <c r="Q321" s="24">
        <v>0</v>
      </c>
      <c r="R321" s="24">
        <v>8241.3568500000001</v>
      </c>
      <c r="S321" s="13">
        <v>6.2591527460000001E-3</v>
      </c>
      <c r="T321" s="13">
        <f t="shared" si="5"/>
        <v>1.9266527799352356E-3</v>
      </c>
      <c r="U321" s="66">
        <f>+R321/'סכום נכסי הקרן'!$C$42</f>
        <v>4.4552147108097809E-4</v>
      </c>
    </row>
    <row r="322" spans="2:21" ht="13.5" thickBot="1" x14ac:dyDescent="0.25">
      <c r="B322" s="62" t="s">
        <v>909</v>
      </c>
      <c r="C322" s="14" t="s">
        <v>910</v>
      </c>
      <c r="D322" s="14" t="s">
        <v>162</v>
      </c>
      <c r="E322" s="14" t="s">
        <v>253</v>
      </c>
      <c r="F322" s="22">
        <v>2095</v>
      </c>
      <c r="G322" s="14" t="s">
        <v>470</v>
      </c>
      <c r="H322" s="14" t="s">
        <v>537</v>
      </c>
      <c r="I322" s="14" t="s">
        <v>96</v>
      </c>
      <c r="J322" s="58" t="s">
        <v>2744</v>
      </c>
      <c r="K322" s="24">
        <v>0.48</v>
      </c>
      <c r="L322" s="14" t="s">
        <v>49</v>
      </c>
      <c r="M322" s="13">
        <v>2.1600000000000001E-2</v>
      </c>
      <c r="N322" s="13">
        <v>5.0700000000000002E-2</v>
      </c>
      <c r="O322" s="24">
        <v>6000002.4000000004</v>
      </c>
      <c r="P322" s="26">
        <v>98.7</v>
      </c>
      <c r="Q322" s="24">
        <v>0</v>
      </c>
      <c r="R322" s="24">
        <v>5922.0023700000002</v>
      </c>
      <c r="S322" s="13">
        <v>4.6911097047999999E-2</v>
      </c>
      <c r="T322" s="13">
        <f t="shared" si="5"/>
        <v>1.3844373610570637E-3</v>
      </c>
      <c r="U322" s="66">
        <f>+R322/'סכום נכסי הקרן'!$C$42</f>
        <v>3.2013893532925207E-4</v>
      </c>
    </row>
    <row r="323" spans="2:21" ht="13.5" thickBot="1" x14ac:dyDescent="0.25">
      <c r="B323" s="62" t="s">
        <v>911</v>
      </c>
      <c r="C323" s="14" t="s">
        <v>912</v>
      </c>
      <c r="D323" s="14" t="s">
        <v>162</v>
      </c>
      <c r="E323" s="14" t="s">
        <v>253</v>
      </c>
      <c r="F323" s="22">
        <v>2095</v>
      </c>
      <c r="G323" s="14" t="s">
        <v>470</v>
      </c>
      <c r="H323" s="14" t="s">
        <v>537</v>
      </c>
      <c r="I323" s="14" t="s">
        <v>96</v>
      </c>
      <c r="J323" s="58" t="s">
        <v>2744</v>
      </c>
      <c r="K323" s="24">
        <v>2.4500000000000002</v>
      </c>
      <c r="L323" s="14" t="s">
        <v>49</v>
      </c>
      <c r="M323" s="13">
        <v>0.04</v>
      </c>
      <c r="N323" s="13">
        <v>4.5999999999999999E-2</v>
      </c>
      <c r="O323" s="24">
        <v>25883461.34</v>
      </c>
      <c r="P323" s="26">
        <v>100.63</v>
      </c>
      <c r="Q323" s="24">
        <v>0</v>
      </c>
      <c r="R323" s="24">
        <v>26046.527150000002</v>
      </c>
      <c r="S323" s="13">
        <v>3.8026576111E-2</v>
      </c>
      <c r="T323" s="13">
        <f t="shared" si="5"/>
        <v>6.0891203784248331E-3</v>
      </c>
      <c r="U323" s="66">
        <f>+R323/'סכום נכסי הקרן'!$C$42</f>
        <v>1.4080554092762816E-3</v>
      </c>
    </row>
    <row r="324" spans="2:21" ht="13.5" thickBot="1" x14ac:dyDescent="0.25">
      <c r="B324" s="62" t="s">
        <v>913</v>
      </c>
      <c r="C324" s="14" t="s">
        <v>914</v>
      </c>
      <c r="D324" s="14" t="s">
        <v>162</v>
      </c>
      <c r="E324" s="14" t="s">
        <v>253</v>
      </c>
      <c r="F324" s="22">
        <v>2095</v>
      </c>
      <c r="G324" s="14" t="s">
        <v>470</v>
      </c>
      <c r="H324" s="14" t="s">
        <v>537</v>
      </c>
      <c r="I324" s="14" t="s">
        <v>96</v>
      </c>
      <c r="J324" s="58" t="s">
        <v>2744</v>
      </c>
      <c r="K324" s="24">
        <v>4.1500000000000004</v>
      </c>
      <c r="L324" s="14" t="s">
        <v>49</v>
      </c>
      <c r="M324" s="13">
        <v>2.0799999999999999E-2</v>
      </c>
      <c r="N324" s="13">
        <v>4.8500000000000001E-2</v>
      </c>
      <c r="O324" s="24">
        <v>1215621</v>
      </c>
      <c r="P324" s="26">
        <v>90.31</v>
      </c>
      <c r="Q324" s="24">
        <v>0</v>
      </c>
      <c r="R324" s="24">
        <v>1097.8273300000001</v>
      </c>
      <c r="S324" s="13">
        <v>6.1269058039999996E-3</v>
      </c>
      <c r="T324" s="13">
        <f t="shared" si="5"/>
        <v>2.5664852471876366E-4</v>
      </c>
      <c r="U324" s="66">
        <f>+R324/'סכום נכסי הקרן'!$C$42</f>
        <v>5.9347708873266713E-5</v>
      </c>
    </row>
    <row r="325" spans="2:21" ht="13.5" thickBot="1" x14ac:dyDescent="0.25">
      <c r="B325" s="62" t="s">
        <v>915</v>
      </c>
      <c r="C325" s="14" t="s">
        <v>916</v>
      </c>
      <c r="D325" s="14" t="s">
        <v>162</v>
      </c>
      <c r="E325" s="14" t="s">
        <v>253</v>
      </c>
      <c r="F325" s="22">
        <v>1633</v>
      </c>
      <c r="G325" s="14" t="s">
        <v>917</v>
      </c>
      <c r="H325" s="14" t="s">
        <v>537</v>
      </c>
      <c r="I325" s="14" t="s">
        <v>96</v>
      </c>
      <c r="J325" s="58" t="s">
        <v>2744</v>
      </c>
      <c r="K325" s="24">
        <v>3.26</v>
      </c>
      <c r="L325" s="14" t="s">
        <v>49</v>
      </c>
      <c r="M325" s="13">
        <v>2.6200000000000001E-2</v>
      </c>
      <c r="N325" s="13">
        <v>4.8899999999999999E-2</v>
      </c>
      <c r="O325" s="24">
        <v>2873000</v>
      </c>
      <c r="P325" s="26">
        <v>93.06</v>
      </c>
      <c r="Q325" s="24">
        <v>37.636299999999999</v>
      </c>
      <c r="R325" s="24">
        <v>2711.2501000000002</v>
      </c>
      <c r="S325" s="13">
        <v>5.7382726240000001E-3</v>
      </c>
      <c r="T325" s="13">
        <f t="shared" si="5"/>
        <v>6.338322241518623E-4</v>
      </c>
      <c r="U325" s="66">
        <f>+R325/'סכום נכסי הקרן'!$C$42</f>
        <v>1.4656811432943218E-4</v>
      </c>
    </row>
    <row r="326" spans="2:21" ht="13.5" thickBot="1" x14ac:dyDescent="0.25">
      <c r="B326" s="62" t="s">
        <v>918</v>
      </c>
      <c r="C326" s="14" t="s">
        <v>919</v>
      </c>
      <c r="D326" s="14" t="s">
        <v>162</v>
      </c>
      <c r="E326" s="14" t="s">
        <v>253</v>
      </c>
      <c r="F326" s="22">
        <v>1633</v>
      </c>
      <c r="G326" s="14" t="s">
        <v>917</v>
      </c>
      <c r="H326" s="14" t="s">
        <v>537</v>
      </c>
      <c r="I326" s="14" t="s">
        <v>96</v>
      </c>
      <c r="J326" s="58" t="s">
        <v>2744</v>
      </c>
      <c r="K326" s="24">
        <v>6.24</v>
      </c>
      <c r="L326" s="14" t="s">
        <v>49</v>
      </c>
      <c r="M326" s="13">
        <v>2.3400000000000001E-2</v>
      </c>
      <c r="N326" s="13">
        <v>5.2499999999999998E-2</v>
      </c>
      <c r="O326" s="24">
        <v>928666.67</v>
      </c>
      <c r="P326" s="26">
        <v>83.69</v>
      </c>
      <c r="Q326" s="24">
        <v>0</v>
      </c>
      <c r="R326" s="24">
        <v>777.20114000000001</v>
      </c>
      <c r="S326" s="13">
        <v>9.4201183699999999E-4</v>
      </c>
      <c r="T326" s="13">
        <f t="shared" si="5"/>
        <v>1.8169298626473555E-4</v>
      </c>
      <c r="U326" s="66">
        <f>+R326/'סכום נכסי הקרן'!$C$42</f>
        <v>4.20149013713213E-5</v>
      </c>
    </row>
    <row r="327" spans="2:21" ht="13.5" thickBot="1" x14ac:dyDescent="0.25">
      <c r="B327" s="62" t="s">
        <v>920</v>
      </c>
      <c r="C327" s="14" t="s">
        <v>921</v>
      </c>
      <c r="D327" s="14" t="s">
        <v>162</v>
      </c>
      <c r="E327" s="14" t="s">
        <v>253</v>
      </c>
      <c r="F327" s="22">
        <v>715</v>
      </c>
      <c r="G327" s="14" t="s">
        <v>533</v>
      </c>
      <c r="H327" s="14" t="s">
        <v>587</v>
      </c>
      <c r="I327" s="14" t="s">
        <v>300</v>
      </c>
      <c r="J327" s="58" t="s">
        <v>2744</v>
      </c>
      <c r="K327" s="24">
        <v>2.09</v>
      </c>
      <c r="L327" s="14" t="s">
        <v>49</v>
      </c>
      <c r="M327" s="13">
        <v>2.9499999999999998E-2</v>
      </c>
      <c r="N327" s="13">
        <v>5.3499999999999999E-2</v>
      </c>
      <c r="O327" s="24">
        <v>5486486.4900000002</v>
      </c>
      <c r="P327" s="26">
        <v>95.31</v>
      </c>
      <c r="Q327" s="24">
        <v>0</v>
      </c>
      <c r="R327" s="24">
        <v>5229.1702699999996</v>
      </c>
      <c r="S327" s="13">
        <v>1.7726751778999999E-2</v>
      </c>
      <c r="T327" s="13">
        <f t="shared" si="5"/>
        <v>1.2224680499607521E-3</v>
      </c>
      <c r="U327" s="66">
        <f>+R327/'סכום נכסי הקרן'!$C$42</f>
        <v>2.8268495996788622E-4</v>
      </c>
    </row>
    <row r="328" spans="2:21" ht="13.5" thickBot="1" x14ac:dyDescent="0.25">
      <c r="B328" s="62" t="s">
        <v>922</v>
      </c>
      <c r="C328" s="14" t="s">
        <v>923</v>
      </c>
      <c r="D328" s="14" t="s">
        <v>162</v>
      </c>
      <c r="E328" s="14" t="s">
        <v>253</v>
      </c>
      <c r="F328" s="22">
        <v>715</v>
      </c>
      <c r="G328" s="14" t="s">
        <v>533</v>
      </c>
      <c r="H328" s="14" t="s">
        <v>587</v>
      </c>
      <c r="I328" s="14" t="s">
        <v>300</v>
      </c>
      <c r="J328" s="58" t="s">
        <v>2744</v>
      </c>
      <c r="K328" s="24">
        <v>2.97</v>
      </c>
      <c r="L328" s="14" t="s">
        <v>49</v>
      </c>
      <c r="M328" s="13">
        <v>2.5499999999999998E-2</v>
      </c>
      <c r="N328" s="13">
        <v>5.5300000000000002E-2</v>
      </c>
      <c r="O328" s="24">
        <v>1250000</v>
      </c>
      <c r="P328" s="26">
        <v>91.82</v>
      </c>
      <c r="Q328" s="24">
        <v>0</v>
      </c>
      <c r="R328" s="24">
        <v>1147.75</v>
      </c>
      <c r="S328" s="13">
        <v>2.146696663E-3</v>
      </c>
      <c r="T328" s="13">
        <f t="shared" si="5"/>
        <v>2.683193760952927E-4</v>
      </c>
      <c r="U328" s="66">
        <f>+R328/'סכום נכסי הקרן'!$C$42</f>
        <v>6.204649037047736E-5</v>
      </c>
    </row>
    <row r="329" spans="2:21" ht="13.5" thickBot="1" x14ac:dyDescent="0.25">
      <c r="B329" s="62" t="s">
        <v>924</v>
      </c>
      <c r="C329" s="14" t="s">
        <v>925</v>
      </c>
      <c r="D329" s="14" t="s">
        <v>162</v>
      </c>
      <c r="E329" s="14" t="s">
        <v>253</v>
      </c>
      <c r="F329" s="22">
        <v>720</v>
      </c>
      <c r="G329" s="14" t="s">
        <v>683</v>
      </c>
      <c r="H329" s="14" t="s">
        <v>587</v>
      </c>
      <c r="I329" s="14" t="s">
        <v>300</v>
      </c>
      <c r="J329" s="58" t="s">
        <v>2744</v>
      </c>
      <c r="K329" s="24">
        <v>4.45</v>
      </c>
      <c r="L329" s="14" t="s">
        <v>49</v>
      </c>
      <c r="M329" s="13">
        <v>1.4999999999999999E-2</v>
      </c>
      <c r="N329" s="13">
        <v>5.33E-2</v>
      </c>
      <c r="O329" s="24">
        <v>7878596</v>
      </c>
      <c r="P329" s="26">
        <v>85.17</v>
      </c>
      <c r="Q329" s="24">
        <v>0</v>
      </c>
      <c r="R329" s="24">
        <v>6710.20021</v>
      </c>
      <c r="S329" s="13">
        <v>2.0412456926000001E-2</v>
      </c>
      <c r="T329" s="13">
        <f t="shared" si="5"/>
        <v>1.5687011403369218E-3</v>
      </c>
      <c r="U329" s="66">
        <f>+R329/'סכום נכסי הקרן'!$C$42</f>
        <v>3.6274830992266617E-4</v>
      </c>
    </row>
    <row r="330" spans="2:21" ht="13.5" thickBot="1" x14ac:dyDescent="0.25">
      <c r="B330" s="62" t="s">
        <v>926</v>
      </c>
      <c r="C330" s="14" t="s">
        <v>927</v>
      </c>
      <c r="D330" s="14" t="s">
        <v>162</v>
      </c>
      <c r="E330" s="14" t="s">
        <v>253</v>
      </c>
      <c r="F330" s="22">
        <v>720</v>
      </c>
      <c r="G330" s="14" t="s">
        <v>683</v>
      </c>
      <c r="H330" s="14" t="s">
        <v>587</v>
      </c>
      <c r="I330" s="14" t="s">
        <v>300</v>
      </c>
      <c r="J330" s="58" t="s">
        <v>2744</v>
      </c>
      <c r="K330" s="24">
        <v>2.21</v>
      </c>
      <c r="L330" s="14" t="s">
        <v>49</v>
      </c>
      <c r="M330" s="13">
        <v>3.4500000000000003E-2</v>
      </c>
      <c r="N330" s="13">
        <v>5.04E-2</v>
      </c>
      <c r="O330" s="24">
        <v>21445000</v>
      </c>
      <c r="P330" s="26">
        <v>97.85</v>
      </c>
      <c r="Q330" s="24">
        <v>0</v>
      </c>
      <c r="R330" s="24">
        <v>20983.932499999999</v>
      </c>
      <c r="S330" s="13">
        <v>2.9440390643000001E-2</v>
      </c>
      <c r="T330" s="13">
        <f t="shared" si="5"/>
        <v>4.9055941419522851E-3</v>
      </c>
      <c r="U330" s="66">
        <f>+R330/'סכום נכסי הקרן'!$C$42</f>
        <v>1.1343754003885836E-3</v>
      </c>
    </row>
    <row r="331" spans="2:21" ht="13.5" thickBot="1" x14ac:dyDescent="0.25">
      <c r="B331" s="62" t="s">
        <v>928</v>
      </c>
      <c r="C331" s="14" t="s">
        <v>929</v>
      </c>
      <c r="D331" s="14" t="s">
        <v>162</v>
      </c>
      <c r="E331" s="14" t="s">
        <v>253</v>
      </c>
      <c r="F331" s="22">
        <v>720</v>
      </c>
      <c r="G331" s="14" t="s">
        <v>683</v>
      </c>
      <c r="H331" s="14" t="s">
        <v>587</v>
      </c>
      <c r="I331" s="14" t="s">
        <v>300</v>
      </c>
      <c r="J331" s="58" t="s">
        <v>2744</v>
      </c>
      <c r="K331" s="24">
        <v>4.58</v>
      </c>
      <c r="L331" s="14" t="s">
        <v>49</v>
      </c>
      <c r="M331" s="13">
        <v>7.4999999999999997E-3</v>
      </c>
      <c r="N331" s="13">
        <v>5.4100000000000002E-2</v>
      </c>
      <c r="O331" s="24">
        <v>26353000</v>
      </c>
      <c r="P331" s="26">
        <v>81.5</v>
      </c>
      <c r="Q331" s="24">
        <v>0</v>
      </c>
      <c r="R331" s="24">
        <v>21477.695</v>
      </c>
      <c r="S331" s="13">
        <v>4.9582087517000002E-2</v>
      </c>
      <c r="T331" s="13">
        <f t="shared" si="5"/>
        <v>5.0210252427488455E-3</v>
      </c>
      <c r="U331" s="66">
        <f>+R331/'סכום נכסי הקרן'!$C$42</f>
        <v>1.1610678248726201E-3</v>
      </c>
    </row>
    <row r="332" spans="2:21" ht="13.5" thickBot="1" x14ac:dyDescent="0.25">
      <c r="B332" s="62" t="s">
        <v>930</v>
      </c>
      <c r="C332" s="14" t="s">
        <v>931</v>
      </c>
      <c r="D332" s="14" t="s">
        <v>162</v>
      </c>
      <c r="E332" s="14" t="s">
        <v>253</v>
      </c>
      <c r="F332" s="22">
        <v>1581</v>
      </c>
      <c r="G332" s="14" t="s">
        <v>683</v>
      </c>
      <c r="H332" s="14" t="s">
        <v>603</v>
      </c>
      <c r="I332" s="14" t="s">
        <v>96</v>
      </c>
      <c r="J332" s="58" t="s">
        <v>2744</v>
      </c>
      <c r="K332" s="24">
        <v>3.06</v>
      </c>
      <c r="L332" s="14" t="s">
        <v>49</v>
      </c>
      <c r="M332" s="13">
        <v>2.0500000000000001E-2</v>
      </c>
      <c r="N332" s="13">
        <v>4.9399999999999999E-2</v>
      </c>
      <c r="O332" s="24">
        <v>11666.67</v>
      </c>
      <c r="P332" s="26">
        <v>92.46</v>
      </c>
      <c r="Q332" s="24">
        <v>0</v>
      </c>
      <c r="R332" s="24">
        <v>10.787000000000001</v>
      </c>
      <c r="S332" s="13">
        <v>2.23734335195456E-5</v>
      </c>
      <c r="T332" s="13">
        <f t="shared" si="5"/>
        <v>2.5217696449051819E-6</v>
      </c>
      <c r="U332" s="66">
        <f>+R332/'סכום נכסי הקרן'!$C$42</f>
        <v>5.8313699989225809E-7</v>
      </c>
    </row>
    <row r="333" spans="2:21" ht="13.5" thickBot="1" x14ac:dyDescent="0.25">
      <c r="B333" s="62" t="s">
        <v>932</v>
      </c>
      <c r="C333" s="14" t="s">
        <v>933</v>
      </c>
      <c r="D333" s="14" t="s">
        <v>162</v>
      </c>
      <c r="E333" s="14" t="s">
        <v>253</v>
      </c>
      <c r="F333" s="22">
        <v>1581</v>
      </c>
      <c r="G333" s="14" t="s">
        <v>683</v>
      </c>
      <c r="H333" s="14" t="s">
        <v>603</v>
      </c>
      <c r="I333" s="14" t="s">
        <v>96</v>
      </c>
      <c r="J333" s="58" t="s">
        <v>2744</v>
      </c>
      <c r="K333" s="24">
        <v>3.56</v>
      </c>
      <c r="L333" s="14" t="s">
        <v>49</v>
      </c>
      <c r="M333" s="13">
        <v>2.5000000000000001E-3</v>
      </c>
      <c r="N333" s="13">
        <v>5.16E-2</v>
      </c>
      <c r="O333" s="24">
        <v>3280000</v>
      </c>
      <c r="P333" s="26">
        <v>84.4</v>
      </c>
      <c r="Q333" s="24">
        <v>0</v>
      </c>
      <c r="R333" s="24">
        <v>2768.32</v>
      </c>
      <c r="S333" s="13">
        <v>5.7888959089999999E-3</v>
      </c>
      <c r="T333" s="13">
        <f t="shared" si="5"/>
        <v>6.4717394487660265E-4</v>
      </c>
      <c r="U333" s="66">
        <f>+R333/'סכום נכסי הקרן'!$C$42</f>
        <v>1.4965326963397942E-4</v>
      </c>
    </row>
    <row r="334" spans="2:21" ht="13.5" thickBot="1" x14ac:dyDescent="0.25">
      <c r="B334" s="62" t="s">
        <v>934</v>
      </c>
      <c r="C334" s="14" t="s">
        <v>935</v>
      </c>
      <c r="D334" s="14" t="s">
        <v>162</v>
      </c>
      <c r="E334" s="14" t="s">
        <v>253</v>
      </c>
      <c r="F334" s="22">
        <v>1172</v>
      </c>
      <c r="G334" s="14" t="s">
        <v>366</v>
      </c>
      <c r="H334" s="14" t="s">
        <v>587</v>
      </c>
      <c r="I334" s="14" t="s">
        <v>300</v>
      </c>
      <c r="J334" s="58" t="s">
        <v>2744</v>
      </c>
      <c r="K334" s="24">
        <v>3</v>
      </c>
      <c r="L334" s="14" t="s">
        <v>49</v>
      </c>
      <c r="M334" s="13">
        <v>3.2500000000000001E-2</v>
      </c>
      <c r="N334" s="13">
        <v>5.6599999999999998E-2</v>
      </c>
      <c r="O334" s="24">
        <v>402324</v>
      </c>
      <c r="P334" s="26">
        <v>94.06</v>
      </c>
      <c r="Q334" s="24">
        <v>0</v>
      </c>
      <c r="R334" s="24">
        <v>378.42595</v>
      </c>
      <c r="S334" s="13">
        <v>1.172078063E-3</v>
      </c>
      <c r="T334" s="13">
        <f t="shared" si="5"/>
        <v>8.8467884820098828E-5</v>
      </c>
      <c r="U334" s="66">
        <f>+R334/'סכום נכסי הקרן'!$C$42</f>
        <v>2.0457418481911343E-5</v>
      </c>
    </row>
    <row r="335" spans="2:21" ht="13.5" thickBot="1" x14ac:dyDescent="0.25">
      <c r="B335" s="62" t="s">
        <v>936</v>
      </c>
      <c r="C335" s="14" t="s">
        <v>937</v>
      </c>
      <c r="D335" s="14" t="s">
        <v>162</v>
      </c>
      <c r="E335" s="14" t="s">
        <v>253</v>
      </c>
      <c r="F335" s="22">
        <v>1172</v>
      </c>
      <c r="G335" s="14" t="s">
        <v>366</v>
      </c>
      <c r="H335" s="14" t="s">
        <v>587</v>
      </c>
      <c r="I335" s="14" t="s">
        <v>300</v>
      </c>
      <c r="J335" s="58" t="s">
        <v>2744</v>
      </c>
      <c r="K335" s="24">
        <v>3.17</v>
      </c>
      <c r="L335" s="14" t="s">
        <v>49</v>
      </c>
      <c r="M335" s="13">
        <v>2.3E-2</v>
      </c>
      <c r="N335" s="13">
        <v>5.0299999999999997E-2</v>
      </c>
      <c r="O335" s="24">
        <v>13336650.029999999</v>
      </c>
      <c r="P335" s="26">
        <v>92.64</v>
      </c>
      <c r="Q335" s="24">
        <v>0</v>
      </c>
      <c r="R335" s="24">
        <v>12355.07259</v>
      </c>
      <c r="S335" s="13">
        <v>2.3605455928999999E-2</v>
      </c>
      <c r="T335" s="13">
        <f t="shared" si="5"/>
        <v>2.8883514432244406E-3</v>
      </c>
      <c r="U335" s="66">
        <f>+R335/'סכום נכסי הקרן'!$C$42</f>
        <v>6.6790580917620011E-4</v>
      </c>
    </row>
    <row r="336" spans="2:21" ht="13.5" thickBot="1" x14ac:dyDescent="0.25">
      <c r="B336" s="62" t="s">
        <v>938</v>
      </c>
      <c r="C336" s="14" t="s">
        <v>939</v>
      </c>
      <c r="D336" s="14" t="s">
        <v>162</v>
      </c>
      <c r="E336" s="14" t="s">
        <v>253</v>
      </c>
      <c r="F336" s="22">
        <v>1448</v>
      </c>
      <c r="G336" s="14" t="s">
        <v>533</v>
      </c>
      <c r="H336" s="14" t="s">
        <v>603</v>
      </c>
      <c r="I336" s="14" t="s">
        <v>96</v>
      </c>
      <c r="J336" s="58" t="s">
        <v>2744</v>
      </c>
      <c r="K336" s="24">
        <v>0.57999999999999996</v>
      </c>
      <c r="L336" s="14" t="s">
        <v>49</v>
      </c>
      <c r="M336" s="13">
        <v>3.4200000000000001E-2</v>
      </c>
      <c r="N336" s="13">
        <v>5.3400000000000003E-2</v>
      </c>
      <c r="O336" s="24">
        <v>9798</v>
      </c>
      <c r="P336" s="26">
        <v>100.37</v>
      </c>
      <c r="Q336" s="24">
        <v>0</v>
      </c>
      <c r="R336" s="24">
        <v>9.8342500000000008</v>
      </c>
      <c r="S336" s="13">
        <v>4.3927016056359999E-5</v>
      </c>
      <c r="T336" s="13">
        <f t="shared" si="5"/>
        <v>2.2990370937618232E-6</v>
      </c>
      <c r="U336" s="66">
        <f>+R336/'סכום נכסי הקרן'!$C$42</f>
        <v>5.3163206092430147E-7</v>
      </c>
    </row>
    <row r="337" spans="2:21" ht="13.5" thickBot="1" x14ac:dyDescent="0.25">
      <c r="B337" s="62" t="s">
        <v>940</v>
      </c>
      <c r="C337" s="14" t="s">
        <v>941</v>
      </c>
      <c r="D337" s="14" t="s">
        <v>162</v>
      </c>
      <c r="E337" s="14" t="s">
        <v>253</v>
      </c>
      <c r="F337" s="22">
        <v>1618</v>
      </c>
      <c r="G337" s="14" t="s">
        <v>533</v>
      </c>
      <c r="H337" s="14" t="s">
        <v>603</v>
      </c>
      <c r="I337" s="14" t="s">
        <v>96</v>
      </c>
      <c r="J337" s="58" t="s">
        <v>2744</v>
      </c>
      <c r="K337" s="24">
        <v>2.3199999999999998</v>
      </c>
      <c r="L337" s="14" t="s">
        <v>49</v>
      </c>
      <c r="M337" s="13">
        <v>4.2999999999999997E-2</v>
      </c>
      <c r="N337" s="13">
        <v>5.2299999999999999E-2</v>
      </c>
      <c r="O337" s="24">
        <v>1486000</v>
      </c>
      <c r="P337" s="26">
        <v>99.99</v>
      </c>
      <c r="Q337" s="24">
        <v>0</v>
      </c>
      <c r="R337" s="24">
        <v>1485.8514</v>
      </c>
      <c r="S337" s="13">
        <v>1.338575601E-3</v>
      </c>
      <c r="T337" s="13">
        <f t="shared" si="5"/>
        <v>3.4736024449428637E-4</v>
      </c>
      <c r="U337" s="66">
        <f>+R337/'סכום נכסי הקרן'!$C$42</f>
        <v>8.0323994408242473E-5</v>
      </c>
    </row>
    <row r="338" spans="2:21" ht="13.5" thickBot="1" x14ac:dyDescent="0.25">
      <c r="B338" s="62" t="s">
        <v>942</v>
      </c>
      <c r="C338" s="14" t="s">
        <v>943</v>
      </c>
      <c r="D338" s="14" t="s">
        <v>162</v>
      </c>
      <c r="E338" s="14" t="s">
        <v>253</v>
      </c>
      <c r="F338" s="22">
        <v>1618</v>
      </c>
      <c r="G338" s="14" t="s">
        <v>533</v>
      </c>
      <c r="H338" s="14" t="s">
        <v>603</v>
      </c>
      <c r="I338" s="14" t="s">
        <v>96</v>
      </c>
      <c r="J338" s="58" t="s">
        <v>2744</v>
      </c>
      <c r="K338" s="24">
        <v>0.84</v>
      </c>
      <c r="L338" s="14" t="s">
        <v>49</v>
      </c>
      <c r="M338" s="13">
        <v>4.2000000000000003E-2</v>
      </c>
      <c r="N338" s="13">
        <v>5.28E-2</v>
      </c>
      <c r="O338" s="24">
        <v>1205892</v>
      </c>
      <c r="P338" s="26">
        <v>99.77</v>
      </c>
      <c r="Q338" s="24">
        <v>0</v>
      </c>
      <c r="R338" s="24">
        <v>1203.1184499999999</v>
      </c>
      <c r="S338" s="13">
        <v>4.9951121390000002E-3</v>
      </c>
      <c r="T338" s="13">
        <f t="shared" si="5"/>
        <v>2.8126333423893321E-4</v>
      </c>
      <c r="U338" s="66">
        <f>+R338/'סכום נכסי הקרן'!$C$42</f>
        <v>6.5039666584594758E-5</v>
      </c>
    </row>
    <row r="339" spans="2:21" ht="13.5" thickBot="1" x14ac:dyDescent="0.25">
      <c r="B339" s="62" t="s">
        <v>944</v>
      </c>
      <c r="C339" s="14" t="s">
        <v>945</v>
      </c>
      <c r="D339" s="14" t="s">
        <v>162</v>
      </c>
      <c r="E339" s="14" t="s">
        <v>253</v>
      </c>
      <c r="F339" s="22">
        <v>1513</v>
      </c>
      <c r="G339" s="14" t="s">
        <v>366</v>
      </c>
      <c r="H339" s="14" t="s">
        <v>603</v>
      </c>
      <c r="I339" s="14" t="s">
        <v>96</v>
      </c>
      <c r="J339" s="58" t="s">
        <v>2744</v>
      </c>
      <c r="K339" s="24">
        <v>0.5</v>
      </c>
      <c r="L339" s="14" t="s">
        <v>49</v>
      </c>
      <c r="M339" s="13">
        <v>0.05</v>
      </c>
      <c r="N339" s="13">
        <v>5.74E-2</v>
      </c>
      <c r="O339" s="24">
        <v>117680.32000000001</v>
      </c>
      <c r="P339" s="26">
        <v>99.7</v>
      </c>
      <c r="Q339" s="24">
        <v>0</v>
      </c>
      <c r="R339" s="24">
        <v>117.32728</v>
      </c>
      <c r="S339" s="13">
        <v>4.5865561030000003E-3</v>
      </c>
      <c r="T339" s="13">
        <f t="shared" si="5"/>
        <v>2.7428606027930918E-5</v>
      </c>
      <c r="U339" s="66">
        <f>+R339/'סכום נכסי הקרן'!$C$42</f>
        <v>6.3426233489124811E-6</v>
      </c>
    </row>
    <row r="340" spans="2:21" ht="13.5" thickBot="1" x14ac:dyDescent="0.25">
      <c r="B340" s="62" t="s">
        <v>946</v>
      </c>
      <c r="C340" s="14" t="s">
        <v>947</v>
      </c>
      <c r="D340" s="14" t="s">
        <v>162</v>
      </c>
      <c r="E340" s="14" t="s">
        <v>253</v>
      </c>
      <c r="F340" s="22">
        <v>1513</v>
      </c>
      <c r="G340" s="14" t="s">
        <v>366</v>
      </c>
      <c r="H340" s="14" t="s">
        <v>603</v>
      </c>
      <c r="I340" s="14" t="s">
        <v>96</v>
      </c>
      <c r="J340" s="58" t="s">
        <v>2744</v>
      </c>
      <c r="K340" s="24">
        <v>2.66</v>
      </c>
      <c r="L340" s="14" t="s">
        <v>49</v>
      </c>
      <c r="M340" s="13">
        <v>6.8000000000000005E-2</v>
      </c>
      <c r="N340" s="13">
        <v>6.7900000000000002E-2</v>
      </c>
      <c r="O340" s="24">
        <v>7228659.8799999999</v>
      </c>
      <c r="P340" s="26">
        <v>100.32</v>
      </c>
      <c r="Q340" s="24">
        <v>0</v>
      </c>
      <c r="R340" s="24">
        <v>7251.7915899999998</v>
      </c>
      <c r="S340" s="13">
        <v>2.1395746340000001E-2</v>
      </c>
      <c r="T340" s="13">
        <f t="shared" si="5"/>
        <v>1.695313609237108E-3</v>
      </c>
      <c r="U340" s="66">
        <f>+R340/'סכום נכסי הקרן'!$C$42</f>
        <v>3.9202632721206155E-4</v>
      </c>
    </row>
    <row r="341" spans="2:21" ht="13.5" thickBot="1" x14ac:dyDescent="0.25">
      <c r="B341" s="62" t="s">
        <v>948</v>
      </c>
      <c r="C341" s="14" t="s">
        <v>949</v>
      </c>
      <c r="D341" s="14" t="s">
        <v>162</v>
      </c>
      <c r="E341" s="14" t="s">
        <v>253</v>
      </c>
      <c r="F341" s="22">
        <v>1072</v>
      </c>
      <c r="G341" s="14" t="s">
        <v>332</v>
      </c>
      <c r="H341" s="14" t="s">
        <v>587</v>
      </c>
      <c r="I341" s="14" t="s">
        <v>300</v>
      </c>
      <c r="J341" s="58" t="s">
        <v>2744</v>
      </c>
      <c r="K341" s="24">
        <v>2.13</v>
      </c>
      <c r="L341" s="14" t="s">
        <v>49</v>
      </c>
      <c r="M341" s="13">
        <v>3.2899999999999999E-2</v>
      </c>
      <c r="N341" s="13">
        <v>4.8500000000000001E-2</v>
      </c>
      <c r="O341" s="24">
        <v>1811852.34</v>
      </c>
      <c r="P341" s="26">
        <v>97.69</v>
      </c>
      <c r="Q341" s="24">
        <v>0</v>
      </c>
      <c r="R341" s="24">
        <v>1769.99855</v>
      </c>
      <c r="S341" s="13">
        <v>3.7185103319999999E-3</v>
      </c>
      <c r="T341" s="13">
        <f t="shared" si="5"/>
        <v>4.1378776443090631E-4</v>
      </c>
      <c r="U341" s="66">
        <f>+R341/'סכום נכסי הקרן'!$C$42</f>
        <v>9.5684772806215533E-5</v>
      </c>
    </row>
    <row r="342" spans="2:21" ht="13.5" thickBot="1" x14ac:dyDescent="0.25">
      <c r="B342" s="62" t="s">
        <v>950</v>
      </c>
      <c r="C342" s="14" t="s">
        <v>951</v>
      </c>
      <c r="D342" s="14" t="s">
        <v>162</v>
      </c>
      <c r="E342" s="14" t="s">
        <v>253</v>
      </c>
      <c r="F342" s="22">
        <v>704</v>
      </c>
      <c r="G342" s="14" t="s">
        <v>550</v>
      </c>
      <c r="H342" s="14" t="s">
        <v>603</v>
      </c>
      <c r="I342" s="14" t="s">
        <v>96</v>
      </c>
      <c r="J342" s="58" t="s">
        <v>2744</v>
      </c>
      <c r="K342" s="24">
        <v>1.47</v>
      </c>
      <c r="L342" s="14" t="s">
        <v>49</v>
      </c>
      <c r="M342" s="13">
        <v>2.63E-2</v>
      </c>
      <c r="N342" s="13">
        <v>5.3400000000000003E-2</v>
      </c>
      <c r="O342" s="24">
        <v>1888012.5</v>
      </c>
      <c r="P342" s="26">
        <v>96.69</v>
      </c>
      <c r="Q342" s="24">
        <v>0</v>
      </c>
      <c r="R342" s="24">
        <v>1825.51929</v>
      </c>
      <c r="S342" s="13">
        <v>2.6292509190999999E-2</v>
      </c>
      <c r="T342" s="13">
        <f t="shared" si="5"/>
        <v>4.2676732471594135E-4</v>
      </c>
      <c r="U342" s="66">
        <f>+R342/'סכום נכסי הקרן'!$C$42</f>
        <v>9.8686181701682126E-5</v>
      </c>
    </row>
    <row r="343" spans="2:21" ht="13.5" thickBot="1" x14ac:dyDescent="0.25">
      <c r="B343" s="62" t="s">
        <v>952</v>
      </c>
      <c r="C343" s="14" t="s">
        <v>953</v>
      </c>
      <c r="D343" s="14" t="s">
        <v>162</v>
      </c>
      <c r="E343" s="14" t="s">
        <v>253</v>
      </c>
      <c r="F343" s="22">
        <v>699</v>
      </c>
      <c r="G343" s="14" t="s">
        <v>254</v>
      </c>
      <c r="H343" s="14" t="s">
        <v>603</v>
      </c>
      <c r="I343" s="14" t="s">
        <v>96</v>
      </c>
      <c r="J343" s="58" t="s">
        <v>2744</v>
      </c>
      <c r="K343" s="24">
        <v>3.48</v>
      </c>
      <c r="L343" s="14" t="s">
        <v>49</v>
      </c>
      <c r="M343" s="13">
        <v>3.95E-2</v>
      </c>
      <c r="N343" s="13">
        <v>6.9199999999999998E-2</v>
      </c>
      <c r="O343" s="24">
        <v>14116</v>
      </c>
      <c r="P343" s="26">
        <v>90.72</v>
      </c>
      <c r="Q343" s="24">
        <v>0</v>
      </c>
      <c r="R343" s="24">
        <v>12.806039999999999</v>
      </c>
      <c r="S343" s="13">
        <v>1.10761224942001E-5</v>
      </c>
      <c r="T343" s="13">
        <f t="shared" si="5"/>
        <v>2.9937779682433997E-6</v>
      </c>
      <c r="U343" s="66">
        <f>+R343/'סכום נכסי הקרן'!$C$42</f>
        <v>6.9228476370633656E-7</v>
      </c>
    </row>
    <row r="344" spans="2:21" ht="13.5" thickBot="1" x14ac:dyDescent="0.25">
      <c r="B344" s="62" t="s">
        <v>954</v>
      </c>
      <c r="C344" s="14" t="s">
        <v>955</v>
      </c>
      <c r="D344" s="14" t="s">
        <v>162</v>
      </c>
      <c r="E344" s="14" t="s">
        <v>253</v>
      </c>
      <c r="F344" s="22">
        <v>1628</v>
      </c>
      <c r="G344" s="14" t="s">
        <v>366</v>
      </c>
      <c r="H344" s="14" t="s">
        <v>603</v>
      </c>
      <c r="I344" s="14" t="s">
        <v>96</v>
      </c>
      <c r="J344" s="58" t="s">
        <v>2744</v>
      </c>
      <c r="K344" s="24">
        <v>2.04</v>
      </c>
      <c r="L344" s="14" t="s">
        <v>49</v>
      </c>
      <c r="M344" s="13">
        <v>5.1499999999999997E-2</v>
      </c>
      <c r="N344" s="13">
        <v>7.1199999999999999E-2</v>
      </c>
      <c r="O344" s="24">
        <v>881882.41</v>
      </c>
      <c r="P344" s="26">
        <v>97.63</v>
      </c>
      <c r="Q344" s="24">
        <v>0</v>
      </c>
      <c r="R344" s="24">
        <v>860.98180000000002</v>
      </c>
      <c r="S344" s="13">
        <v>2.4440716499999999E-3</v>
      </c>
      <c r="T344" s="13">
        <f t="shared" si="5"/>
        <v>2.0127911078667138E-4</v>
      </c>
      <c r="U344" s="66">
        <f>+R344/'סכום נכסי הקרן'!$C$42</f>
        <v>4.6544020006844922E-5</v>
      </c>
    </row>
    <row r="345" spans="2:21" ht="13.5" thickBot="1" x14ac:dyDescent="0.25">
      <c r="B345" s="62" t="s">
        <v>956</v>
      </c>
      <c r="C345" s="14" t="s">
        <v>957</v>
      </c>
      <c r="D345" s="14" t="s">
        <v>162</v>
      </c>
      <c r="E345" s="14" t="s">
        <v>253</v>
      </c>
      <c r="F345" s="22">
        <v>1628</v>
      </c>
      <c r="G345" s="14" t="s">
        <v>366</v>
      </c>
      <c r="H345" s="14" t="s">
        <v>603</v>
      </c>
      <c r="I345" s="14" t="s">
        <v>96</v>
      </c>
      <c r="J345" s="58" t="s">
        <v>2744</v>
      </c>
      <c r="K345" s="24">
        <v>2.68</v>
      </c>
      <c r="L345" s="14" t="s">
        <v>49</v>
      </c>
      <c r="M345" s="13">
        <v>7.2400000000000006E-2</v>
      </c>
      <c r="N345" s="13">
        <v>7.5800000000000006E-2</v>
      </c>
      <c r="O345" s="24">
        <v>558500</v>
      </c>
      <c r="P345" s="26">
        <v>101.87</v>
      </c>
      <c r="Q345" s="24">
        <v>0</v>
      </c>
      <c r="R345" s="24">
        <v>568.94394999999997</v>
      </c>
      <c r="S345" s="13">
        <v>1.5536330249999999E-3</v>
      </c>
      <c r="T345" s="13">
        <f t="shared" si="5"/>
        <v>1.3300691413390669E-4</v>
      </c>
      <c r="U345" s="66">
        <f>+R345/'סכום נכסי הקרן'!$C$42</f>
        <v>3.0756676379887911E-5</v>
      </c>
    </row>
    <row r="346" spans="2:21" ht="13.5" thickBot="1" x14ac:dyDescent="0.25">
      <c r="B346" s="62" t="s">
        <v>958</v>
      </c>
      <c r="C346" s="14" t="s">
        <v>959</v>
      </c>
      <c r="D346" s="14" t="s">
        <v>162</v>
      </c>
      <c r="E346" s="14" t="s">
        <v>253</v>
      </c>
      <c r="F346" s="22">
        <v>1330</v>
      </c>
      <c r="G346" s="14" t="s">
        <v>533</v>
      </c>
      <c r="H346" s="14" t="s">
        <v>587</v>
      </c>
      <c r="I346" s="14" t="s">
        <v>300</v>
      </c>
      <c r="J346" s="58" t="s">
        <v>2744</v>
      </c>
      <c r="K346" s="24">
        <v>1.95</v>
      </c>
      <c r="L346" s="14" t="s">
        <v>49</v>
      </c>
      <c r="M346" s="13">
        <v>0.02</v>
      </c>
      <c r="N346" s="13">
        <v>5.1999999999999998E-2</v>
      </c>
      <c r="O346" s="24">
        <v>839000</v>
      </c>
      <c r="P346" s="26">
        <v>94.14</v>
      </c>
      <c r="Q346" s="24">
        <v>0</v>
      </c>
      <c r="R346" s="24">
        <v>789.83460000000002</v>
      </c>
      <c r="S346" s="13">
        <v>2.3971428570000002E-3</v>
      </c>
      <c r="T346" s="13">
        <f t="shared" si="5"/>
        <v>1.8464641872400356E-4</v>
      </c>
      <c r="U346" s="66">
        <f>+R346/'סכום נכסי הקרן'!$C$42</f>
        <v>4.2697856591740215E-5</v>
      </c>
    </row>
    <row r="347" spans="2:21" ht="13.5" thickBot="1" x14ac:dyDescent="0.25">
      <c r="B347" s="62" t="s">
        <v>960</v>
      </c>
      <c r="C347" s="14" t="s">
        <v>961</v>
      </c>
      <c r="D347" s="14" t="s">
        <v>162</v>
      </c>
      <c r="E347" s="14" t="s">
        <v>253</v>
      </c>
      <c r="F347" s="22">
        <v>1661</v>
      </c>
      <c r="G347" s="14" t="s">
        <v>366</v>
      </c>
      <c r="H347" s="14" t="s">
        <v>587</v>
      </c>
      <c r="I347" s="14" t="s">
        <v>300</v>
      </c>
      <c r="J347" s="58" t="s">
        <v>2744</v>
      </c>
      <c r="K347" s="24">
        <v>1.91</v>
      </c>
      <c r="L347" s="14" t="s">
        <v>49</v>
      </c>
      <c r="M347" s="13">
        <v>4.99E-2</v>
      </c>
      <c r="N347" s="13">
        <v>4.6800000000000001E-2</v>
      </c>
      <c r="O347" s="24">
        <v>3957925</v>
      </c>
      <c r="P347" s="26">
        <v>101.94</v>
      </c>
      <c r="Q347" s="24">
        <v>0</v>
      </c>
      <c r="R347" s="24">
        <v>4034.70874</v>
      </c>
      <c r="S347" s="13">
        <v>1.1348888888E-2</v>
      </c>
      <c r="T347" s="13">
        <f t="shared" si="5"/>
        <v>9.4322851826880813E-4</v>
      </c>
      <c r="U347" s="66">
        <f>+R347/'סכום נכסי הקרן'!$C$42</f>
        <v>2.1811327988158642E-4</v>
      </c>
    </row>
    <row r="348" spans="2:21" ht="13.5" thickBot="1" x14ac:dyDescent="0.25">
      <c r="B348" s="62" t="s">
        <v>962</v>
      </c>
      <c r="C348" s="14" t="s">
        <v>963</v>
      </c>
      <c r="D348" s="14" t="s">
        <v>162</v>
      </c>
      <c r="E348" s="14" t="s">
        <v>253</v>
      </c>
      <c r="F348" s="22">
        <v>1661</v>
      </c>
      <c r="G348" s="14" t="s">
        <v>366</v>
      </c>
      <c r="H348" s="14" t="s">
        <v>587</v>
      </c>
      <c r="I348" s="14" t="s">
        <v>300</v>
      </c>
      <c r="J348" s="58" t="s">
        <v>2744</v>
      </c>
      <c r="K348" s="24">
        <v>3.98</v>
      </c>
      <c r="L348" s="14" t="s">
        <v>49</v>
      </c>
      <c r="M348" s="13">
        <v>6.3700000000000007E-2</v>
      </c>
      <c r="N348" s="13">
        <v>5.8700000000000002E-2</v>
      </c>
      <c r="O348" s="24">
        <v>4711308</v>
      </c>
      <c r="P348" s="26">
        <v>102.3</v>
      </c>
      <c r="Q348" s="24">
        <v>0</v>
      </c>
      <c r="R348" s="24">
        <v>4819.6680800000004</v>
      </c>
      <c r="S348" s="13">
        <v>2.3933249343999999E-2</v>
      </c>
      <c r="T348" s="13">
        <f t="shared" si="5"/>
        <v>1.1267352055865801E-3</v>
      </c>
      <c r="U348" s="66">
        <f>+R348/'סכום נכסי הקרן'!$C$42</f>
        <v>2.6054758363286179E-4</v>
      </c>
    </row>
    <row r="349" spans="2:21" ht="13.5" thickBot="1" x14ac:dyDescent="0.25">
      <c r="B349" s="62" t="s">
        <v>964</v>
      </c>
      <c r="C349" s="14" t="s">
        <v>965</v>
      </c>
      <c r="D349" s="14" t="s">
        <v>162</v>
      </c>
      <c r="E349" s="14" t="s">
        <v>253</v>
      </c>
      <c r="F349" s="22">
        <v>1661</v>
      </c>
      <c r="G349" s="14" t="s">
        <v>366</v>
      </c>
      <c r="H349" s="14" t="s">
        <v>587</v>
      </c>
      <c r="I349" s="14" t="s">
        <v>300</v>
      </c>
      <c r="J349" s="58" t="s">
        <v>2744</v>
      </c>
      <c r="K349" s="24">
        <v>2.37</v>
      </c>
      <c r="L349" s="14" t="s">
        <v>49</v>
      </c>
      <c r="M349" s="13">
        <v>2.6499999999999999E-2</v>
      </c>
      <c r="N349" s="13">
        <v>5.28E-2</v>
      </c>
      <c r="O349" s="24">
        <v>1167428.57</v>
      </c>
      <c r="P349" s="26">
        <v>95.03</v>
      </c>
      <c r="Q349" s="24">
        <v>0</v>
      </c>
      <c r="R349" s="24">
        <v>1109.4073699999999</v>
      </c>
      <c r="S349" s="13">
        <v>1.8996444230000001E-3</v>
      </c>
      <c r="T349" s="13">
        <f t="shared" si="5"/>
        <v>2.5935569013628358E-4</v>
      </c>
      <c r="U349" s="66">
        <f>+R349/'סכום נכסי הקרן'!$C$42</f>
        <v>5.9973717011232061E-5</v>
      </c>
    </row>
    <row r="350" spans="2:21" ht="13.5" thickBot="1" x14ac:dyDescent="0.25">
      <c r="B350" s="62" t="s">
        <v>966</v>
      </c>
      <c r="C350" s="14" t="s">
        <v>967</v>
      </c>
      <c r="D350" s="14" t="s">
        <v>162</v>
      </c>
      <c r="E350" s="14" t="s">
        <v>253</v>
      </c>
      <c r="F350" s="22">
        <v>1621</v>
      </c>
      <c r="G350" s="14" t="s">
        <v>624</v>
      </c>
      <c r="H350" s="14" t="s">
        <v>587</v>
      </c>
      <c r="I350" s="14" t="s">
        <v>300</v>
      </c>
      <c r="J350" s="58" t="s">
        <v>2744</v>
      </c>
      <c r="K350" s="24">
        <v>1.69</v>
      </c>
      <c r="L350" s="14" t="s">
        <v>49</v>
      </c>
      <c r="M350" s="13">
        <v>3.2500000000000001E-2</v>
      </c>
      <c r="N350" s="13">
        <v>5.3600000000000002E-2</v>
      </c>
      <c r="O350" s="24">
        <v>3600584.9</v>
      </c>
      <c r="P350" s="26">
        <v>96.68</v>
      </c>
      <c r="Q350" s="24">
        <v>0</v>
      </c>
      <c r="R350" s="24">
        <v>3481.0454800000002</v>
      </c>
      <c r="S350" s="13">
        <v>1.1364865033E-2</v>
      </c>
      <c r="T350" s="13">
        <f t="shared" si="5"/>
        <v>8.1379390228964387E-4</v>
      </c>
      <c r="U350" s="66">
        <f>+R350/'סכום נכסי הקרן'!$C$42</f>
        <v>1.8818266595862663E-4</v>
      </c>
    </row>
    <row r="351" spans="2:21" ht="13.5" thickBot="1" x14ac:dyDescent="0.25">
      <c r="B351" s="62" t="s">
        <v>968</v>
      </c>
      <c r="C351" s="14" t="s">
        <v>969</v>
      </c>
      <c r="D351" s="14" t="s">
        <v>162</v>
      </c>
      <c r="E351" s="14" t="s">
        <v>253</v>
      </c>
      <c r="F351" s="22">
        <v>1621</v>
      </c>
      <c r="G351" s="14" t="s">
        <v>624</v>
      </c>
      <c r="H351" s="14" t="s">
        <v>587</v>
      </c>
      <c r="I351" s="14" t="s">
        <v>300</v>
      </c>
      <c r="J351" s="58" t="s">
        <v>2744</v>
      </c>
      <c r="K351" s="24">
        <v>3.54</v>
      </c>
      <c r="L351" s="14" t="s">
        <v>49</v>
      </c>
      <c r="M351" s="13">
        <v>2.1600000000000001E-2</v>
      </c>
      <c r="N351" s="13">
        <v>6.0499999999999998E-2</v>
      </c>
      <c r="O351" s="24">
        <v>376774.19</v>
      </c>
      <c r="P351" s="26">
        <v>87.98</v>
      </c>
      <c r="Q351" s="24">
        <v>0</v>
      </c>
      <c r="R351" s="24">
        <v>331.48593</v>
      </c>
      <c r="S351" s="13">
        <v>4.86028693E-4</v>
      </c>
      <c r="T351" s="13">
        <f t="shared" si="5"/>
        <v>7.7494313153533324E-5</v>
      </c>
      <c r="U351" s="66">
        <f>+R351/'סכום נכסי הקרן'!$C$42</f>
        <v>1.7919876770806997E-5</v>
      </c>
    </row>
    <row r="352" spans="2:21" ht="13.5" thickBot="1" x14ac:dyDescent="0.25">
      <c r="B352" s="62" t="s">
        <v>970</v>
      </c>
      <c r="C352" s="14" t="s">
        <v>971</v>
      </c>
      <c r="D352" s="14" t="s">
        <v>162</v>
      </c>
      <c r="E352" s="14" t="s">
        <v>253</v>
      </c>
      <c r="F352" s="22">
        <v>1621</v>
      </c>
      <c r="G352" s="14" t="s">
        <v>624</v>
      </c>
      <c r="H352" s="14" t="s">
        <v>587</v>
      </c>
      <c r="I352" s="14" t="s">
        <v>300</v>
      </c>
      <c r="J352" s="58" t="s">
        <v>2744</v>
      </c>
      <c r="K352" s="24">
        <v>2.7</v>
      </c>
      <c r="L352" s="14" t="s">
        <v>49</v>
      </c>
      <c r="M352" s="13">
        <v>0.04</v>
      </c>
      <c r="N352" s="13">
        <v>2.9100000000000001E-2</v>
      </c>
      <c r="O352" s="24">
        <v>200658.48</v>
      </c>
      <c r="P352" s="26">
        <v>103.5</v>
      </c>
      <c r="Q352" s="24">
        <v>0</v>
      </c>
      <c r="R352" s="24">
        <v>207.68153000000001</v>
      </c>
      <c r="S352" s="13">
        <v>1.5665879072E-2</v>
      </c>
      <c r="T352" s="13">
        <f t="shared" si="5"/>
        <v>4.8551495147998967E-5</v>
      </c>
      <c r="U352" s="66">
        <f>+R352/'סכום נכסי הקרן'!$C$42</f>
        <v>1.122710525050839E-5</v>
      </c>
    </row>
    <row r="353" spans="2:21" ht="13.5" thickBot="1" x14ac:dyDescent="0.25">
      <c r="B353" s="62" t="s">
        <v>972</v>
      </c>
      <c r="C353" s="14" t="s">
        <v>973</v>
      </c>
      <c r="D353" s="14" t="s">
        <v>162</v>
      </c>
      <c r="E353" s="14" t="s">
        <v>253</v>
      </c>
      <c r="F353" s="22">
        <v>2384</v>
      </c>
      <c r="G353" s="14" t="s">
        <v>533</v>
      </c>
      <c r="H353" s="14" t="s">
        <v>603</v>
      </c>
      <c r="I353" s="14" t="s">
        <v>96</v>
      </c>
      <c r="J353" s="58" t="s">
        <v>2744</v>
      </c>
      <c r="K353" s="24">
        <v>3.52</v>
      </c>
      <c r="L353" s="14" t="s">
        <v>49</v>
      </c>
      <c r="M353" s="13">
        <v>5.3400000000000003E-2</v>
      </c>
      <c r="N353" s="13">
        <v>5.6899999999999999E-2</v>
      </c>
      <c r="O353" s="24">
        <v>1493000</v>
      </c>
      <c r="P353" s="26">
        <v>99.52</v>
      </c>
      <c r="Q353" s="24">
        <v>0</v>
      </c>
      <c r="R353" s="24">
        <v>1485.8335999999999</v>
      </c>
      <c r="S353" s="13">
        <v>3.7325000000000001E-3</v>
      </c>
      <c r="T353" s="13">
        <f t="shared" ref="T353:T416" si="6">+R353/$R$11</f>
        <v>3.473560832353933E-4</v>
      </c>
      <c r="U353" s="66">
        <f>+R353/'סכום נכסי הקרן'!$C$42</f>
        <v>8.0323032153806754E-5</v>
      </c>
    </row>
    <row r="354" spans="2:21" ht="13.5" thickBot="1" x14ac:dyDescent="0.25">
      <c r="B354" s="62" t="s">
        <v>974</v>
      </c>
      <c r="C354" s="14" t="s">
        <v>975</v>
      </c>
      <c r="D354" s="14" t="s">
        <v>162</v>
      </c>
      <c r="E354" s="14" t="s">
        <v>253</v>
      </c>
      <c r="F354" s="22">
        <v>1068</v>
      </c>
      <c r="G354" s="14" t="s">
        <v>533</v>
      </c>
      <c r="H354" s="14" t="s">
        <v>603</v>
      </c>
      <c r="I354" s="14" t="s">
        <v>96</v>
      </c>
      <c r="J354" s="58" t="s">
        <v>2744</v>
      </c>
      <c r="K354" s="24">
        <v>3.99</v>
      </c>
      <c r="L354" s="14" t="s">
        <v>49</v>
      </c>
      <c r="M354" s="13">
        <v>2.8000000000000001E-2</v>
      </c>
      <c r="N354" s="13">
        <v>6.0400000000000002E-2</v>
      </c>
      <c r="O354" s="24">
        <v>11373696</v>
      </c>
      <c r="P354" s="26">
        <v>88.73</v>
      </c>
      <c r="Q354" s="24">
        <v>0</v>
      </c>
      <c r="R354" s="24">
        <v>10091.88046</v>
      </c>
      <c r="S354" s="13">
        <v>1.4603398134E-2</v>
      </c>
      <c r="T354" s="13">
        <f t="shared" si="6"/>
        <v>2.359265579312111E-3</v>
      </c>
      <c r="U354" s="66">
        <f>+R354/'סכום נכסי הקרן'!$C$42</f>
        <v>5.4555936726760927E-4</v>
      </c>
    </row>
    <row r="355" spans="2:21" ht="13.5" thickBot="1" x14ac:dyDescent="0.25">
      <c r="B355" s="62" t="s">
        <v>976</v>
      </c>
      <c r="C355" s="14" t="s">
        <v>977</v>
      </c>
      <c r="D355" s="14" t="s">
        <v>162</v>
      </c>
      <c r="E355" s="14" t="s">
        <v>253</v>
      </c>
      <c r="F355" s="22">
        <v>1068</v>
      </c>
      <c r="G355" s="14" t="s">
        <v>533</v>
      </c>
      <c r="H355" s="14" t="s">
        <v>603</v>
      </c>
      <c r="I355" s="14" t="s">
        <v>96</v>
      </c>
      <c r="J355" s="58" t="s">
        <v>2744</v>
      </c>
      <c r="K355" s="24">
        <v>0.73</v>
      </c>
      <c r="L355" s="14" t="s">
        <v>49</v>
      </c>
      <c r="M355" s="13">
        <v>6.2300000000000001E-2</v>
      </c>
      <c r="N355" s="13">
        <v>5.8799999999999998E-2</v>
      </c>
      <c r="O355" s="24">
        <v>302120</v>
      </c>
      <c r="P355" s="26">
        <v>101.86</v>
      </c>
      <c r="Q355" s="24">
        <v>0</v>
      </c>
      <c r="R355" s="24">
        <v>307.73943000000003</v>
      </c>
      <c r="S355" s="13">
        <v>9.49938053E-4</v>
      </c>
      <c r="T355" s="13">
        <f t="shared" si="6"/>
        <v>7.1942889878040515E-5</v>
      </c>
      <c r="U355" s="66">
        <f>+R355/'סכום נכסי הקרן'!$C$42</f>
        <v>1.6636159076550809E-5</v>
      </c>
    </row>
    <row r="356" spans="2:21" ht="13.5" thickBot="1" x14ac:dyDescent="0.25">
      <c r="B356" s="62" t="s">
        <v>978</v>
      </c>
      <c r="C356" s="14" t="s">
        <v>979</v>
      </c>
      <c r="D356" s="14" t="s">
        <v>162</v>
      </c>
      <c r="E356" s="14" t="s">
        <v>253</v>
      </c>
      <c r="F356" s="22">
        <v>373</v>
      </c>
      <c r="G356" s="14" t="s">
        <v>533</v>
      </c>
      <c r="H356" s="14" t="s">
        <v>633</v>
      </c>
      <c r="I356" s="14" t="s">
        <v>300</v>
      </c>
      <c r="J356" s="58" t="s">
        <v>2744</v>
      </c>
      <c r="K356" s="24">
        <v>0.99</v>
      </c>
      <c r="L356" s="14" t="s">
        <v>49</v>
      </c>
      <c r="M356" s="13">
        <v>4.7500000000000001E-2</v>
      </c>
      <c r="N356" s="13">
        <v>5.28E-2</v>
      </c>
      <c r="O356" s="24">
        <v>1492400</v>
      </c>
      <c r="P356" s="26">
        <v>99.56</v>
      </c>
      <c r="Q356" s="24">
        <v>0</v>
      </c>
      <c r="R356" s="24">
        <v>1485.8334400000001</v>
      </c>
      <c r="S356" s="13">
        <v>1.3567272727E-2</v>
      </c>
      <c r="T356" s="13">
        <f t="shared" si="6"/>
        <v>3.4735604583081901E-4</v>
      </c>
      <c r="U356" s="66">
        <f>+R356/'סכום נכסי הקרן'!$C$42</f>
        <v>8.0323023504328688E-5</v>
      </c>
    </row>
    <row r="357" spans="2:21" ht="13.5" thickBot="1" x14ac:dyDescent="0.25">
      <c r="B357" s="62" t="s">
        <v>980</v>
      </c>
      <c r="C357" s="14" t="s">
        <v>981</v>
      </c>
      <c r="D357" s="14" t="s">
        <v>162</v>
      </c>
      <c r="E357" s="14" t="s">
        <v>253</v>
      </c>
      <c r="F357" s="22">
        <v>373</v>
      </c>
      <c r="G357" s="14" t="s">
        <v>533</v>
      </c>
      <c r="H357" s="14" t="s">
        <v>633</v>
      </c>
      <c r="I357" s="14" t="s">
        <v>300</v>
      </c>
      <c r="J357" s="58" t="s">
        <v>2744</v>
      </c>
      <c r="K357" s="24">
        <v>1.89</v>
      </c>
      <c r="L357" s="14" t="s">
        <v>49</v>
      </c>
      <c r="M357" s="13">
        <v>3.5000000000000003E-2</v>
      </c>
      <c r="N357" s="13">
        <v>5.6300000000000003E-2</v>
      </c>
      <c r="O357" s="24">
        <v>4267200</v>
      </c>
      <c r="P357" s="26">
        <v>97.11</v>
      </c>
      <c r="Q357" s="24">
        <v>0</v>
      </c>
      <c r="R357" s="24">
        <v>4143.8779199999999</v>
      </c>
      <c r="S357" s="13">
        <v>1.9199999999999998E-2</v>
      </c>
      <c r="T357" s="13">
        <f t="shared" si="6"/>
        <v>9.6874993518576279E-4</v>
      </c>
      <c r="U357" s="66">
        <f>+R357/'סכום נכסי הקרן'!$C$42</f>
        <v>2.2401488256128401E-4</v>
      </c>
    </row>
    <row r="358" spans="2:21" ht="13.5" thickBot="1" x14ac:dyDescent="0.25">
      <c r="B358" s="62" t="s">
        <v>982</v>
      </c>
      <c r="C358" s="14" t="s">
        <v>983</v>
      </c>
      <c r="D358" s="14" t="s">
        <v>162</v>
      </c>
      <c r="E358" s="14" t="s">
        <v>253</v>
      </c>
      <c r="F358" s="22">
        <v>1682</v>
      </c>
      <c r="G358" s="14" t="s">
        <v>332</v>
      </c>
      <c r="H358" s="14" t="s">
        <v>636</v>
      </c>
      <c r="I358" s="14" t="s">
        <v>96</v>
      </c>
      <c r="J358" s="58" t="s">
        <v>2744</v>
      </c>
      <c r="K358" s="24">
        <v>3.54</v>
      </c>
      <c r="L358" s="14" t="s">
        <v>49</v>
      </c>
      <c r="M358" s="13">
        <v>2.5000000000000001E-2</v>
      </c>
      <c r="N358" s="13">
        <v>5.3900000000000003E-2</v>
      </c>
      <c r="O358" s="24">
        <v>5405700</v>
      </c>
      <c r="P358" s="26">
        <v>91.27</v>
      </c>
      <c r="Q358" s="24">
        <v>0</v>
      </c>
      <c r="R358" s="24">
        <v>4933.7823900000003</v>
      </c>
      <c r="S358" s="13">
        <v>6.3539135860000004E-3</v>
      </c>
      <c r="T358" s="13">
        <f t="shared" si="6"/>
        <v>1.1534126880198144E-3</v>
      </c>
      <c r="U358" s="66">
        <f>+R358/'סכום נכסי הקרן'!$C$42</f>
        <v>2.6671651627198064E-4</v>
      </c>
    </row>
    <row r="359" spans="2:21" ht="13.5" thickBot="1" x14ac:dyDescent="0.25">
      <c r="B359" s="62" t="s">
        <v>984</v>
      </c>
      <c r="C359" s="14" t="s">
        <v>985</v>
      </c>
      <c r="D359" s="14" t="s">
        <v>162</v>
      </c>
      <c r="E359" s="14" t="s">
        <v>253</v>
      </c>
      <c r="F359" s="22">
        <v>1696</v>
      </c>
      <c r="G359" s="14" t="s">
        <v>567</v>
      </c>
      <c r="H359" s="14" t="s">
        <v>633</v>
      </c>
      <c r="I359" s="14" t="s">
        <v>300</v>
      </c>
      <c r="J359" s="58" t="s">
        <v>2744</v>
      </c>
      <c r="K359" s="24">
        <v>0.01</v>
      </c>
      <c r="L359" s="14" t="s">
        <v>49</v>
      </c>
      <c r="M359" s="13">
        <v>3.61E-2</v>
      </c>
      <c r="N359" s="13">
        <v>0.47810000000000002</v>
      </c>
      <c r="O359" s="24">
        <v>790600</v>
      </c>
      <c r="P359" s="26">
        <v>101.37</v>
      </c>
      <c r="Q359" s="24">
        <v>0</v>
      </c>
      <c r="R359" s="24">
        <v>801.43122000000005</v>
      </c>
      <c r="S359" s="13">
        <v>1.9715710723000001E-2</v>
      </c>
      <c r="T359" s="13">
        <f t="shared" si="6"/>
        <v>1.8735746019053737E-4</v>
      </c>
      <c r="U359" s="66">
        <f>+R359/'סכום נכסי הקרן'!$C$42</f>
        <v>4.3324761031870986E-5</v>
      </c>
    </row>
    <row r="360" spans="2:21" ht="13.5" thickBot="1" x14ac:dyDescent="0.25">
      <c r="B360" s="62" t="s">
        <v>986</v>
      </c>
      <c r="C360" s="14" t="s">
        <v>987</v>
      </c>
      <c r="D360" s="14" t="s">
        <v>162</v>
      </c>
      <c r="E360" s="14" t="s">
        <v>253</v>
      </c>
      <c r="F360" s="22">
        <v>1729</v>
      </c>
      <c r="G360" s="14" t="s">
        <v>366</v>
      </c>
      <c r="H360" s="14" t="s">
        <v>636</v>
      </c>
      <c r="I360" s="14" t="s">
        <v>96</v>
      </c>
      <c r="J360" s="58" t="s">
        <v>2744</v>
      </c>
      <c r="K360" s="24">
        <v>0.5</v>
      </c>
      <c r="L360" s="14" t="s">
        <v>49</v>
      </c>
      <c r="M360" s="13">
        <v>6.5000000000000002E-2</v>
      </c>
      <c r="N360" s="13">
        <v>0.10050000000000001</v>
      </c>
      <c r="O360" s="24">
        <v>2572981.77</v>
      </c>
      <c r="P360" s="26">
        <v>98.46</v>
      </c>
      <c r="Q360" s="24">
        <v>0</v>
      </c>
      <c r="R360" s="24">
        <v>2533.3578499999999</v>
      </c>
      <c r="S360" s="13">
        <v>1.8514875746000001E-2</v>
      </c>
      <c r="T360" s="13">
        <f t="shared" si="6"/>
        <v>5.922448248643974E-4</v>
      </c>
      <c r="U360" s="66">
        <f>+R360/'סכום נכסי הקרן'!$C$42</f>
        <v>1.3695139485514981E-4</v>
      </c>
    </row>
    <row r="361" spans="2:21" ht="13.5" thickBot="1" x14ac:dyDescent="0.25">
      <c r="B361" s="62" t="s">
        <v>988</v>
      </c>
      <c r="C361" s="14" t="s">
        <v>989</v>
      </c>
      <c r="D361" s="14" t="s">
        <v>162</v>
      </c>
      <c r="E361" s="14" t="s">
        <v>253</v>
      </c>
      <c r="F361" s="22">
        <v>1264</v>
      </c>
      <c r="G361" s="14" t="s">
        <v>366</v>
      </c>
      <c r="H361" s="14" t="s">
        <v>633</v>
      </c>
      <c r="I361" s="14" t="s">
        <v>300</v>
      </c>
      <c r="J361" s="58" t="s">
        <v>2744</v>
      </c>
      <c r="K361" s="24">
        <v>0.51</v>
      </c>
      <c r="L361" s="14" t="s">
        <v>49</v>
      </c>
      <c r="M361" s="13">
        <v>5.5500000000000001E-2</v>
      </c>
      <c r="N361" s="13">
        <v>5.5800000000000002E-2</v>
      </c>
      <c r="O361" s="24">
        <v>21298.52</v>
      </c>
      <c r="P361" s="26">
        <v>99.97</v>
      </c>
      <c r="Q361" s="24">
        <v>0.59103000000000006</v>
      </c>
      <c r="R361" s="24">
        <v>21.88316</v>
      </c>
      <c r="S361" s="13">
        <v>6.2959313400000002E-4</v>
      </c>
      <c r="T361" s="13">
        <f t="shared" si="6"/>
        <v>5.1158142785392861E-6</v>
      </c>
      <c r="U361" s="66">
        <f>+R361/'סכום נכסי הקרן'!$C$42</f>
        <v>1.1829869537927381E-6</v>
      </c>
    </row>
    <row r="362" spans="2:21" ht="13.5" thickBot="1" x14ac:dyDescent="0.25">
      <c r="B362" s="62" t="s">
        <v>990</v>
      </c>
      <c r="C362" s="14" t="s">
        <v>991</v>
      </c>
      <c r="D362" s="14" t="s">
        <v>162</v>
      </c>
      <c r="E362" s="14" t="s">
        <v>253</v>
      </c>
      <c r="F362" s="22">
        <v>1264</v>
      </c>
      <c r="G362" s="14" t="s">
        <v>366</v>
      </c>
      <c r="H362" s="14" t="s">
        <v>633</v>
      </c>
      <c r="I362" s="14" t="s">
        <v>300</v>
      </c>
      <c r="J362" s="58" t="s">
        <v>2744</v>
      </c>
      <c r="K362" s="24">
        <v>3.14</v>
      </c>
      <c r="L362" s="14" t="s">
        <v>49</v>
      </c>
      <c r="M362" s="13">
        <v>2.8500000000000001E-2</v>
      </c>
      <c r="N362" s="13">
        <v>5.5E-2</v>
      </c>
      <c r="O362" s="24">
        <v>1744553.82</v>
      </c>
      <c r="P362" s="26">
        <v>92.51</v>
      </c>
      <c r="Q362" s="24">
        <v>0</v>
      </c>
      <c r="R362" s="24">
        <v>1613.8867399999999</v>
      </c>
      <c r="S362" s="13">
        <v>3.4070121589999999E-3</v>
      </c>
      <c r="T362" s="13">
        <f t="shared" si="6"/>
        <v>3.7729216568526753E-4</v>
      </c>
      <c r="U362" s="66">
        <f>+R362/'סכום נכסי הקרן'!$C$42</f>
        <v>8.7245487320802509E-5</v>
      </c>
    </row>
    <row r="363" spans="2:21" ht="13.5" thickBot="1" x14ac:dyDescent="0.25">
      <c r="B363" s="62" t="s">
        <v>992</v>
      </c>
      <c r="C363" s="14" t="s">
        <v>993</v>
      </c>
      <c r="D363" s="14" t="s">
        <v>162</v>
      </c>
      <c r="E363" s="14" t="s">
        <v>253</v>
      </c>
      <c r="F363" s="22">
        <v>422</v>
      </c>
      <c r="G363" s="14" t="s">
        <v>567</v>
      </c>
      <c r="H363" s="14" t="s">
        <v>633</v>
      </c>
      <c r="I363" s="14" t="s">
        <v>300</v>
      </c>
      <c r="J363" s="58" t="s">
        <v>2744</v>
      </c>
      <c r="K363" s="24">
        <v>0.49</v>
      </c>
      <c r="L363" s="14" t="s">
        <v>49</v>
      </c>
      <c r="M363" s="13">
        <v>3.2399999999999998E-2</v>
      </c>
      <c r="N363" s="13">
        <v>9.6199999999999994E-2</v>
      </c>
      <c r="O363" s="24">
        <v>3662501.5</v>
      </c>
      <c r="P363" s="26">
        <v>97.12</v>
      </c>
      <c r="Q363" s="24">
        <v>0</v>
      </c>
      <c r="R363" s="24">
        <v>3557.0214599999999</v>
      </c>
      <c r="S363" s="13">
        <v>3.1925784961999999E-2</v>
      </c>
      <c r="T363" s="13">
        <f t="shared" si="6"/>
        <v>8.3155545972970341E-4</v>
      </c>
      <c r="U363" s="66">
        <f>+R363/'סכום נכסי הקרן'!$C$42</f>
        <v>1.9228986954081576E-4</v>
      </c>
    </row>
    <row r="364" spans="2:21" ht="13.5" thickBot="1" x14ac:dyDescent="0.25">
      <c r="B364" s="62" t="s">
        <v>994</v>
      </c>
      <c r="C364" s="14" t="s">
        <v>995</v>
      </c>
      <c r="D364" s="14" t="s">
        <v>162</v>
      </c>
      <c r="E364" s="14" t="s">
        <v>253</v>
      </c>
      <c r="F364" s="22">
        <v>1622</v>
      </c>
      <c r="G364" s="14" t="s">
        <v>533</v>
      </c>
      <c r="H364" s="14" t="s">
        <v>633</v>
      </c>
      <c r="I364" s="14" t="s">
        <v>300</v>
      </c>
      <c r="J364" s="58" t="s">
        <v>2744</v>
      </c>
      <c r="K364" s="24">
        <v>1.1599999999999999</v>
      </c>
      <c r="L364" s="14" t="s">
        <v>49</v>
      </c>
      <c r="M364" s="13">
        <v>7.0000000000000007E-2</v>
      </c>
      <c r="N364" s="13">
        <v>9.3899999999999997E-2</v>
      </c>
      <c r="O364" s="24">
        <v>9298380</v>
      </c>
      <c r="P364" s="26">
        <v>99.3</v>
      </c>
      <c r="Q364" s="24">
        <v>0</v>
      </c>
      <c r="R364" s="24">
        <v>9233.2913399999998</v>
      </c>
      <c r="S364" s="13">
        <v>1.54973E-2</v>
      </c>
      <c r="T364" s="13">
        <f t="shared" si="6"/>
        <v>2.1585458258809574E-3</v>
      </c>
      <c r="U364" s="66">
        <f>+R364/'סכום נכסי הקרן'!$C$42</f>
        <v>4.9914469371825046E-4</v>
      </c>
    </row>
    <row r="365" spans="2:21" ht="13.5" thickBot="1" x14ac:dyDescent="0.25">
      <c r="B365" s="62" t="s">
        <v>996</v>
      </c>
      <c r="C365" s="14" t="s">
        <v>997</v>
      </c>
      <c r="D365" s="14" t="s">
        <v>162</v>
      </c>
      <c r="E365" s="14" t="s">
        <v>253</v>
      </c>
      <c r="F365" s="22">
        <v>2360</v>
      </c>
      <c r="G365" s="14" t="s">
        <v>533</v>
      </c>
      <c r="H365" s="14" t="s">
        <v>633</v>
      </c>
      <c r="I365" s="14" t="s">
        <v>300</v>
      </c>
      <c r="J365" s="58" t="s">
        <v>2744</v>
      </c>
      <c r="K365" s="24">
        <v>2.94</v>
      </c>
      <c r="L365" s="14" t="s">
        <v>49</v>
      </c>
      <c r="M365" s="13">
        <v>4.53E-2</v>
      </c>
      <c r="N365" s="13">
        <v>5.6000000000000001E-2</v>
      </c>
      <c r="O365" s="24">
        <v>14891574</v>
      </c>
      <c r="P365" s="26">
        <v>97.2</v>
      </c>
      <c r="Q365" s="24">
        <v>0</v>
      </c>
      <c r="R365" s="24">
        <v>14474.609930000001</v>
      </c>
      <c r="S365" s="13">
        <v>2.1273677142E-2</v>
      </c>
      <c r="T365" s="13">
        <f t="shared" si="6"/>
        <v>3.3838538929560694E-3</v>
      </c>
      <c r="U365" s="66">
        <f>+R365/'סכום נכסי הקרן'!$C$42</f>
        <v>7.8248638260785099E-4</v>
      </c>
    </row>
    <row r="366" spans="2:21" ht="13.5" thickBot="1" x14ac:dyDescent="0.25">
      <c r="B366" s="62" t="s">
        <v>998</v>
      </c>
      <c r="C366" s="14" t="s">
        <v>999</v>
      </c>
      <c r="D366" s="14" t="s">
        <v>162</v>
      </c>
      <c r="E366" s="14" t="s">
        <v>253</v>
      </c>
      <c r="F366" s="22">
        <v>1422</v>
      </c>
      <c r="G366" s="14" t="s">
        <v>470</v>
      </c>
      <c r="H366" s="14" t="s">
        <v>633</v>
      </c>
      <c r="I366" s="14" t="s">
        <v>300</v>
      </c>
      <c r="J366" s="58" t="s">
        <v>2744</v>
      </c>
      <c r="K366" s="24">
        <v>2.78</v>
      </c>
      <c r="L366" s="14" t="s">
        <v>49</v>
      </c>
      <c r="M366" s="13">
        <v>3.6499999999999998E-2</v>
      </c>
      <c r="N366" s="13">
        <v>5.2999999999999999E-2</v>
      </c>
      <c r="O366" s="24">
        <v>7054749</v>
      </c>
      <c r="P366" s="26">
        <v>96.07</v>
      </c>
      <c r="Q366" s="24">
        <v>0</v>
      </c>
      <c r="R366" s="24">
        <v>6777.4973600000003</v>
      </c>
      <c r="S366" s="13">
        <v>3.5102329050000001E-3</v>
      </c>
      <c r="T366" s="13">
        <f t="shared" si="6"/>
        <v>1.5844337731410964E-3</v>
      </c>
      <c r="U366" s="66">
        <f>+R366/'סכום נכסי הקרן'!$C$42</f>
        <v>3.6638634256865667E-4</v>
      </c>
    </row>
    <row r="367" spans="2:21" ht="13.5" thickBot="1" x14ac:dyDescent="0.25">
      <c r="B367" s="62" t="s">
        <v>1000</v>
      </c>
      <c r="C367" s="14" t="s">
        <v>1001</v>
      </c>
      <c r="D367" s="14" t="s">
        <v>162</v>
      </c>
      <c r="E367" s="14" t="s">
        <v>253</v>
      </c>
      <c r="F367" s="22">
        <v>1361</v>
      </c>
      <c r="G367" s="14" t="s">
        <v>332</v>
      </c>
      <c r="H367" s="14" t="s">
        <v>633</v>
      </c>
      <c r="I367" s="14" t="s">
        <v>300</v>
      </c>
      <c r="J367" s="58" t="s">
        <v>2744</v>
      </c>
      <c r="K367" s="24">
        <v>3.33</v>
      </c>
      <c r="L367" s="14" t="s">
        <v>49</v>
      </c>
      <c r="M367" s="13">
        <v>7.2499999999999995E-2</v>
      </c>
      <c r="N367" s="13">
        <v>5.8299999999999998E-2</v>
      </c>
      <c r="O367" s="24">
        <v>19183759</v>
      </c>
      <c r="P367" s="26">
        <v>106.22</v>
      </c>
      <c r="Q367" s="24">
        <v>0</v>
      </c>
      <c r="R367" s="24">
        <v>20376.988809999999</v>
      </c>
      <c r="S367" s="13">
        <v>2.397969875E-2</v>
      </c>
      <c r="T367" s="13">
        <f t="shared" si="6"/>
        <v>4.7637037021999217E-3</v>
      </c>
      <c r="U367" s="66">
        <f>+R367/'סכום נכסי הקרן'!$C$42</f>
        <v>1.101564487021555E-3</v>
      </c>
    </row>
    <row r="368" spans="2:21" ht="13.5" thickBot="1" x14ac:dyDescent="0.25">
      <c r="B368" s="62" t="s">
        <v>1002</v>
      </c>
      <c r="C368" s="14" t="s">
        <v>1003</v>
      </c>
      <c r="D368" s="14" t="s">
        <v>162</v>
      </c>
      <c r="E368" s="14" t="s">
        <v>253</v>
      </c>
      <c r="F368" s="22">
        <v>1095</v>
      </c>
      <c r="G368" s="14" t="s">
        <v>766</v>
      </c>
      <c r="H368" s="14" t="s">
        <v>633</v>
      </c>
      <c r="I368" s="14" t="s">
        <v>300</v>
      </c>
      <c r="J368" s="58" t="s">
        <v>2744</v>
      </c>
      <c r="K368" s="24">
        <v>3.29</v>
      </c>
      <c r="L368" s="14" t="s">
        <v>49</v>
      </c>
      <c r="M368" s="13">
        <v>6.7500000000000004E-2</v>
      </c>
      <c r="N368" s="13">
        <v>5.7000000000000002E-2</v>
      </c>
      <c r="O368" s="24">
        <v>21967792.68</v>
      </c>
      <c r="P368" s="26">
        <v>106.55</v>
      </c>
      <c r="Q368" s="24">
        <v>0</v>
      </c>
      <c r="R368" s="24">
        <v>23406.683099999998</v>
      </c>
      <c r="S368" s="13">
        <v>1.2553024388E-2</v>
      </c>
      <c r="T368" s="13">
        <f t="shared" si="6"/>
        <v>5.4719813599235292E-3</v>
      </c>
      <c r="U368" s="66">
        <f>+R368/'סכום נכסי הקרן'!$C$42</f>
        <v>1.2653474515957003E-3</v>
      </c>
    </row>
    <row r="369" spans="2:21" ht="13.5" thickBot="1" x14ac:dyDescent="0.25">
      <c r="B369" s="62" t="s">
        <v>1004</v>
      </c>
      <c r="C369" s="14" t="s">
        <v>1005</v>
      </c>
      <c r="D369" s="14" t="s">
        <v>162</v>
      </c>
      <c r="E369" s="14" t="s">
        <v>253</v>
      </c>
      <c r="F369" s="22">
        <v>1944</v>
      </c>
      <c r="G369" s="14" t="s">
        <v>567</v>
      </c>
      <c r="H369" s="14" t="s">
        <v>633</v>
      </c>
      <c r="I369" s="14" t="s">
        <v>300</v>
      </c>
      <c r="J369" s="58" t="s">
        <v>2744</v>
      </c>
      <c r="K369" s="24">
        <v>1.4</v>
      </c>
      <c r="L369" s="14" t="s">
        <v>49</v>
      </c>
      <c r="M369" s="13">
        <v>9.7000000000000003E-2</v>
      </c>
      <c r="N369" s="13">
        <v>7.6100000000000001E-2</v>
      </c>
      <c r="O369" s="24">
        <v>5937186.4199999999</v>
      </c>
      <c r="P369" s="26">
        <v>103.21</v>
      </c>
      <c r="Q369" s="24">
        <v>0</v>
      </c>
      <c r="R369" s="24">
        <v>6127.7700999999997</v>
      </c>
      <c r="S369" s="13">
        <v>5.1072571354E-2</v>
      </c>
      <c r="T369" s="13">
        <f t="shared" si="6"/>
        <v>1.432541450740483E-3</v>
      </c>
      <c r="U369" s="66">
        <f>+R369/'סכום נכסי הקרן'!$C$42</f>
        <v>3.3126258201014947E-4</v>
      </c>
    </row>
    <row r="370" spans="2:21" ht="13.5" thickBot="1" x14ac:dyDescent="0.25">
      <c r="B370" s="62" t="s">
        <v>1006</v>
      </c>
      <c r="C370" s="14" t="s">
        <v>1007</v>
      </c>
      <c r="D370" s="14" t="s">
        <v>162</v>
      </c>
      <c r="E370" s="14" t="s">
        <v>253</v>
      </c>
      <c r="F370" s="22">
        <v>1828</v>
      </c>
      <c r="G370" s="14" t="s">
        <v>567</v>
      </c>
      <c r="H370" s="14" t="s">
        <v>633</v>
      </c>
      <c r="I370" s="14" t="s">
        <v>300</v>
      </c>
      <c r="J370" s="58" t="s">
        <v>2744</v>
      </c>
      <c r="K370" s="24">
        <v>1.63</v>
      </c>
      <c r="L370" s="14" t="s">
        <v>49</v>
      </c>
      <c r="M370" s="13">
        <v>7.1499999999999994E-2</v>
      </c>
      <c r="N370" s="13">
        <v>8.6499999999999994E-2</v>
      </c>
      <c r="O370" s="24">
        <v>8121092</v>
      </c>
      <c r="P370" s="26">
        <v>99.7</v>
      </c>
      <c r="Q370" s="24">
        <v>0</v>
      </c>
      <c r="R370" s="24">
        <v>8096.7287200000001</v>
      </c>
      <c r="S370" s="13">
        <v>2.5378412499999999E-2</v>
      </c>
      <c r="T370" s="13">
        <f t="shared" si="6"/>
        <v>1.8928418197022329E-3</v>
      </c>
      <c r="U370" s="66">
        <f>+R370/'סכום נכסי הקרן'!$C$42</f>
        <v>4.3770298458536044E-4</v>
      </c>
    </row>
    <row r="371" spans="2:21" ht="13.5" thickBot="1" x14ac:dyDescent="0.25">
      <c r="B371" s="62" t="s">
        <v>1008</v>
      </c>
      <c r="C371" s="14" t="s">
        <v>1009</v>
      </c>
      <c r="D371" s="14" t="s">
        <v>162</v>
      </c>
      <c r="E371" s="14" t="s">
        <v>253</v>
      </c>
      <c r="F371" s="22">
        <v>1828</v>
      </c>
      <c r="G371" s="14" t="s">
        <v>567</v>
      </c>
      <c r="H371" s="14" t="s">
        <v>633</v>
      </c>
      <c r="I371" s="14" t="s">
        <v>300</v>
      </c>
      <c r="J371" s="58" t="s">
        <v>2744</v>
      </c>
      <c r="K371" s="24">
        <v>3.12</v>
      </c>
      <c r="L371" s="14" t="s">
        <v>49</v>
      </c>
      <c r="M371" s="13">
        <v>7.22E-2</v>
      </c>
      <c r="N371" s="13">
        <v>7.46E-2</v>
      </c>
      <c r="O371" s="24">
        <v>848697</v>
      </c>
      <c r="P371" s="26">
        <v>102.39</v>
      </c>
      <c r="Q371" s="24">
        <v>0</v>
      </c>
      <c r="R371" s="24">
        <v>868.98086000000001</v>
      </c>
      <c r="S371" s="13">
        <v>5.5835328940000003E-3</v>
      </c>
      <c r="T371" s="13">
        <f t="shared" si="6"/>
        <v>2.0314911975077404E-4</v>
      </c>
      <c r="U371" s="66">
        <f>+R371/'סכום נכסי הקרן'!$C$42</f>
        <v>4.6976443094854392E-5</v>
      </c>
    </row>
    <row r="372" spans="2:21" ht="13.5" thickBot="1" x14ac:dyDescent="0.25">
      <c r="B372" s="62" t="s">
        <v>1010</v>
      </c>
      <c r="C372" s="14" t="s">
        <v>1011</v>
      </c>
      <c r="D372" s="14" t="s">
        <v>162</v>
      </c>
      <c r="E372" s="14" t="s">
        <v>253</v>
      </c>
      <c r="F372" s="22">
        <v>1688</v>
      </c>
      <c r="G372" s="14" t="s">
        <v>766</v>
      </c>
      <c r="H372" s="14" t="s">
        <v>636</v>
      </c>
      <c r="I372" s="14" t="s">
        <v>96</v>
      </c>
      <c r="J372" s="58" t="s">
        <v>2744</v>
      </c>
      <c r="K372" s="24">
        <v>2.12</v>
      </c>
      <c r="L372" s="14" t="s">
        <v>49</v>
      </c>
      <c r="M372" s="13">
        <v>6.5000000000000002E-2</v>
      </c>
      <c r="N372" s="13">
        <v>5.6599999999999998E-2</v>
      </c>
      <c r="O372" s="24">
        <v>27943347</v>
      </c>
      <c r="P372" s="26">
        <v>101.9</v>
      </c>
      <c r="Q372" s="24">
        <v>0</v>
      </c>
      <c r="R372" s="24">
        <v>28474.27059</v>
      </c>
      <c r="S372" s="13">
        <v>3.9919067141999998E-2</v>
      </c>
      <c r="T372" s="13">
        <f t="shared" si="6"/>
        <v>6.6566748154888626E-3</v>
      </c>
      <c r="U372" s="66">
        <f>+R372/'סכום נכסי הקרן'!$C$42</f>
        <v>1.5392973696090626E-3</v>
      </c>
    </row>
    <row r="373" spans="2:21" ht="13.5" thickBot="1" x14ac:dyDescent="0.25">
      <c r="B373" s="62" t="s">
        <v>1012</v>
      </c>
      <c r="C373" s="14" t="s">
        <v>1013</v>
      </c>
      <c r="D373" s="14" t="s">
        <v>162</v>
      </c>
      <c r="E373" s="14" t="s">
        <v>253</v>
      </c>
      <c r="F373" s="22">
        <v>1688</v>
      </c>
      <c r="G373" s="14" t="s">
        <v>766</v>
      </c>
      <c r="H373" s="14" t="s">
        <v>636</v>
      </c>
      <c r="I373" s="14" t="s">
        <v>96</v>
      </c>
      <c r="J373" s="58" t="s">
        <v>2744</v>
      </c>
      <c r="K373" s="24">
        <v>2.99</v>
      </c>
      <c r="L373" s="14" t="s">
        <v>49</v>
      </c>
      <c r="M373" s="13">
        <v>5.2499999999999998E-2</v>
      </c>
      <c r="N373" s="13">
        <v>6.4299999999999996E-2</v>
      </c>
      <c r="O373" s="24">
        <v>3013755</v>
      </c>
      <c r="P373" s="26">
        <v>99.23</v>
      </c>
      <c r="Q373" s="24">
        <v>0</v>
      </c>
      <c r="R373" s="24">
        <v>2990.54909</v>
      </c>
      <c r="S373" s="13">
        <v>9.1325909089999997E-3</v>
      </c>
      <c r="T373" s="13">
        <f t="shared" si="6"/>
        <v>6.9912634808202599E-4</v>
      </c>
      <c r="U373" s="66">
        <f>+R373/'סכום נכסי הקרן'!$C$42</f>
        <v>1.6166680489228911E-4</v>
      </c>
    </row>
    <row r="374" spans="2:21" ht="13.5" thickBot="1" x14ac:dyDescent="0.25">
      <c r="B374" s="62" t="s">
        <v>1014</v>
      </c>
      <c r="C374" s="14" t="s">
        <v>1015</v>
      </c>
      <c r="D374" s="14" t="s">
        <v>162</v>
      </c>
      <c r="E374" s="14" t="s">
        <v>253</v>
      </c>
      <c r="F374" s="22">
        <v>1083</v>
      </c>
      <c r="G374" s="14" t="s">
        <v>533</v>
      </c>
      <c r="H374" s="14" t="s">
        <v>633</v>
      </c>
      <c r="I374" s="14" t="s">
        <v>300</v>
      </c>
      <c r="J374" s="58" t="s">
        <v>2744</v>
      </c>
      <c r="K374" s="24">
        <v>3.15</v>
      </c>
      <c r="L374" s="14" t="s">
        <v>49</v>
      </c>
      <c r="M374" s="13">
        <v>2.5000000000000001E-2</v>
      </c>
      <c r="N374" s="13">
        <v>6.0999999999999999E-2</v>
      </c>
      <c r="O374" s="24">
        <v>530911.89</v>
      </c>
      <c r="P374" s="26">
        <v>89.63</v>
      </c>
      <c r="Q374" s="24">
        <v>0</v>
      </c>
      <c r="R374" s="24">
        <v>475.85633000000001</v>
      </c>
      <c r="S374" s="13">
        <v>2.665497692E-3</v>
      </c>
      <c r="T374" s="13">
        <f t="shared" si="6"/>
        <v>1.1124502163066496E-4</v>
      </c>
      <c r="U374" s="66">
        <f>+R374/'סכום נכסי הקרן'!$C$42</f>
        <v>2.5724430579024783E-5</v>
      </c>
    </row>
    <row r="375" spans="2:21" ht="13.5" thickBot="1" x14ac:dyDescent="0.25">
      <c r="B375" s="62" t="s">
        <v>1016</v>
      </c>
      <c r="C375" s="14" t="s">
        <v>1017</v>
      </c>
      <c r="D375" s="14" t="s">
        <v>162</v>
      </c>
      <c r="E375" s="14" t="s">
        <v>253</v>
      </c>
      <c r="F375" s="22">
        <v>1930</v>
      </c>
      <c r="G375" s="14" t="s">
        <v>332</v>
      </c>
      <c r="H375" s="14" t="s">
        <v>633</v>
      </c>
      <c r="I375" s="14" t="s">
        <v>300</v>
      </c>
      <c r="J375" s="58" t="s">
        <v>2744</v>
      </c>
      <c r="K375" s="24">
        <v>4.8</v>
      </c>
      <c r="L375" s="14" t="s">
        <v>49</v>
      </c>
      <c r="M375" s="13">
        <v>6.7699999999999996E-2</v>
      </c>
      <c r="N375" s="13">
        <v>5.96E-2</v>
      </c>
      <c r="O375" s="24">
        <v>26844382</v>
      </c>
      <c r="P375" s="26">
        <v>107.02</v>
      </c>
      <c r="Q375" s="24">
        <v>0</v>
      </c>
      <c r="R375" s="24">
        <v>28728.857619999999</v>
      </c>
      <c r="S375" s="13">
        <v>3.5792509333000003E-2</v>
      </c>
      <c r="T375" s="13">
        <f t="shared" si="6"/>
        <v>6.7161918122665169E-3</v>
      </c>
      <c r="U375" s="66">
        <f>+R375/'סכום נכסי הקרן'!$C$42</f>
        <v>1.5530601504457808E-3</v>
      </c>
    </row>
    <row r="376" spans="2:21" ht="13.5" thickBot="1" x14ac:dyDescent="0.25">
      <c r="B376" s="62" t="s">
        <v>1018</v>
      </c>
      <c r="C376" s="14" t="s">
        <v>1019</v>
      </c>
      <c r="D376" s="14" t="s">
        <v>162</v>
      </c>
      <c r="E376" s="14" t="s">
        <v>253</v>
      </c>
      <c r="F376" s="22">
        <v>1496</v>
      </c>
      <c r="G376" s="14" t="s">
        <v>254</v>
      </c>
      <c r="H376" s="14" t="s">
        <v>633</v>
      </c>
      <c r="I376" s="14" t="s">
        <v>300</v>
      </c>
      <c r="J376" s="58" t="s">
        <v>2744</v>
      </c>
      <c r="K376" s="24">
        <v>0.56999999999999995</v>
      </c>
      <c r="L376" s="14" t="s">
        <v>49</v>
      </c>
      <c r="M376" s="13">
        <v>4.3499999999999997E-2</v>
      </c>
      <c r="N376" s="13">
        <v>6.6199999999999995E-2</v>
      </c>
      <c r="O376" s="24">
        <v>201000</v>
      </c>
      <c r="P376" s="26">
        <v>100.6</v>
      </c>
      <c r="Q376" s="24">
        <v>0</v>
      </c>
      <c r="R376" s="24">
        <v>202.20599999999999</v>
      </c>
      <c r="S376" s="13">
        <v>1.6393372419999999E-3</v>
      </c>
      <c r="T376" s="13">
        <f t="shared" si="6"/>
        <v>4.7271433467849927E-5</v>
      </c>
      <c r="U376" s="66">
        <f>+R376/'סכום נכסי הקרן'!$C$42</f>
        <v>1.0931102271272266E-5</v>
      </c>
    </row>
    <row r="377" spans="2:21" ht="13.5" thickBot="1" x14ac:dyDescent="0.25">
      <c r="B377" s="62" t="s">
        <v>1020</v>
      </c>
      <c r="C377" s="14" t="s">
        <v>1021</v>
      </c>
      <c r="D377" s="14" t="s">
        <v>162</v>
      </c>
      <c r="E377" s="14" t="s">
        <v>253</v>
      </c>
      <c r="F377" s="22">
        <v>1496</v>
      </c>
      <c r="G377" s="14" t="s">
        <v>254</v>
      </c>
      <c r="H377" s="14" t="s">
        <v>633</v>
      </c>
      <c r="I377" s="14" t="s">
        <v>300</v>
      </c>
      <c r="J377" s="58" t="s">
        <v>2744</v>
      </c>
      <c r="K377" s="24">
        <v>3.42</v>
      </c>
      <c r="L377" s="14" t="s">
        <v>49</v>
      </c>
      <c r="M377" s="13">
        <v>4.1000000000000002E-2</v>
      </c>
      <c r="N377" s="13">
        <v>6.1100000000000002E-2</v>
      </c>
      <c r="O377" s="24">
        <v>13636251.130000001</v>
      </c>
      <c r="P377" s="26">
        <v>94.37</v>
      </c>
      <c r="Q377" s="24">
        <v>0</v>
      </c>
      <c r="R377" s="24">
        <v>12868.530189999999</v>
      </c>
      <c r="S377" s="13">
        <v>3.1528954501000003E-2</v>
      </c>
      <c r="T377" s="13">
        <f t="shared" si="6"/>
        <v>3.0083868367190053E-3</v>
      </c>
      <c r="U377" s="66">
        <f>+R377/'סכום נכסי הקרן'!$C$42</f>
        <v>6.9566293575781498E-4</v>
      </c>
    </row>
    <row r="378" spans="2:21" ht="13.5" thickBot="1" x14ac:dyDescent="0.25">
      <c r="B378" s="62" t="s">
        <v>1022</v>
      </c>
      <c r="C378" s="14" t="s">
        <v>1023</v>
      </c>
      <c r="D378" s="14" t="s">
        <v>162</v>
      </c>
      <c r="E378" s="14" t="s">
        <v>253</v>
      </c>
      <c r="F378" s="22">
        <v>444</v>
      </c>
      <c r="G378" s="14" t="s">
        <v>533</v>
      </c>
      <c r="H378" s="14" t="s">
        <v>1024</v>
      </c>
      <c r="I378" s="14" t="s">
        <v>300</v>
      </c>
      <c r="J378" s="58" t="s">
        <v>2744</v>
      </c>
      <c r="K378" s="24">
        <v>2.02</v>
      </c>
      <c r="L378" s="14" t="s">
        <v>49</v>
      </c>
      <c r="M378" s="13">
        <v>6.9000000000000006E-2</v>
      </c>
      <c r="N378" s="13">
        <v>6.3799999999999996E-2</v>
      </c>
      <c r="O378" s="24">
        <v>1807000</v>
      </c>
      <c r="P378" s="26">
        <v>103.24</v>
      </c>
      <c r="Q378" s="24">
        <v>0</v>
      </c>
      <c r="R378" s="24">
        <v>1865.5468000000001</v>
      </c>
      <c r="S378" s="13">
        <v>1.8069999999999999E-2</v>
      </c>
      <c r="T378" s="13">
        <f t="shared" si="6"/>
        <v>4.3612489954482228E-4</v>
      </c>
      <c r="U378" s="66">
        <f>+R378/'סכום נכסי הקרן'!$C$42</f>
        <v>1.0085003838978423E-4</v>
      </c>
    </row>
    <row r="379" spans="2:21" ht="13.5" thickBot="1" x14ac:dyDescent="0.25">
      <c r="B379" s="62" t="s">
        <v>1025</v>
      </c>
      <c r="C379" s="14" t="s">
        <v>1026</v>
      </c>
      <c r="D379" s="14" t="s">
        <v>162</v>
      </c>
      <c r="E379" s="14" t="s">
        <v>253</v>
      </c>
      <c r="F379" s="22">
        <v>1632</v>
      </c>
      <c r="G379" s="14" t="s">
        <v>366</v>
      </c>
      <c r="H379" s="14" t="s">
        <v>1024</v>
      </c>
      <c r="I379" s="14" t="s">
        <v>300</v>
      </c>
      <c r="J379" s="58" t="s">
        <v>2744</v>
      </c>
      <c r="K379" s="24">
        <v>1.06</v>
      </c>
      <c r="L379" s="14" t="s">
        <v>49</v>
      </c>
      <c r="M379" s="13">
        <v>7.7499999999999999E-2</v>
      </c>
      <c r="N379" s="13">
        <v>8.5300000000000001E-2</v>
      </c>
      <c r="O379" s="24">
        <v>6167140</v>
      </c>
      <c r="P379" s="26">
        <v>102.25</v>
      </c>
      <c r="Q379" s="24">
        <v>0</v>
      </c>
      <c r="R379" s="24">
        <v>6305.9006499999996</v>
      </c>
      <c r="S379" s="13">
        <v>4.0308368028000002E-2</v>
      </c>
      <c r="T379" s="13">
        <f t="shared" si="6"/>
        <v>1.4741845594658249E-3</v>
      </c>
      <c r="U379" s="66">
        <f>+R379/'סכום נכסי הקרן'!$C$42</f>
        <v>3.4089218380083802E-4</v>
      </c>
    </row>
    <row r="380" spans="2:21" ht="13.5" thickBot="1" x14ac:dyDescent="0.25">
      <c r="B380" s="62" t="s">
        <v>1027</v>
      </c>
      <c r="C380" s="14" t="s">
        <v>1028</v>
      </c>
      <c r="D380" s="14" t="s">
        <v>162</v>
      </c>
      <c r="E380" s="14" t="s">
        <v>253</v>
      </c>
      <c r="F380" s="22">
        <v>1632</v>
      </c>
      <c r="G380" s="14" t="s">
        <v>366</v>
      </c>
      <c r="H380" s="14" t="s">
        <v>1024</v>
      </c>
      <c r="I380" s="14" t="s">
        <v>300</v>
      </c>
      <c r="J380" s="58" t="s">
        <v>2744</v>
      </c>
      <c r="K380" s="24">
        <v>1.42</v>
      </c>
      <c r="L380" s="14" t="s">
        <v>49</v>
      </c>
      <c r="M380" s="13">
        <v>0.1115</v>
      </c>
      <c r="N380" s="13">
        <v>7.9899999999999999E-2</v>
      </c>
      <c r="O380" s="24">
        <v>4665182</v>
      </c>
      <c r="P380" s="26">
        <v>107.54</v>
      </c>
      <c r="Q380" s="24">
        <v>0</v>
      </c>
      <c r="R380" s="24">
        <v>5016.9367199999997</v>
      </c>
      <c r="S380" s="13">
        <v>6.5511177891E-2</v>
      </c>
      <c r="T380" s="13">
        <f t="shared" si="6"/>
        <v>1.1728523899977904E-3</v>
      </c>
      <c r="U380" s="66">
        <f>+R380/'סכום נכסי הקרן'!$C$42</f>
        <v>2.7121177598499169E-4</v>
      </c>
    </row>
    <row r="381" spans="2:21" ht="13.5" thickBot="1" x14ac:dyDescent="0.25">
      <c r="B381" s="62" t="s">
        <v>1029</v>
      </c>
      <c r="C381" s="14" t="s">
        <v>1030</v>
      </c>
      <c r="D381" s="14" t="s">
        <v>162</v>
      </c>
      <c r="E381" s="14" t="s">
        <v>253</v>
      </c>
      <c r="F381" s="22">
        <v>1787</v>
      </c>
      <c r="G381" s="14" t="s">
        <v>567</v>
      </c>
      <c r="H381" s="14" t="s">
        <v>671</v>
      </c>
      <c r="I381" s="14" t="s">
        <v>96</v>
      </c>
      <c r="J381" s="58" t="s">
        <v>2744</v>
      </c>
      <c r="K381" s="24">
        <v>0.76</v>
      </c>
      <c r="L381" s="14" t="s">
        <v>49</v>
      </c>
      <c r="M381" s="13">
        <v>4.9000000000000002E-2</v>
      </c>
      <c r="N381" s="13">
        <v>0.15840000000000001</v>
      </c>
      <c r="O381" s="24">
        <v>1692271.61</v>
      </c>
      <c r="P381" s="26">
        <v>92.73</v>
      </c>
      <c r="Q381" s="24">
        <v>0</v>
      </c>
      <c r="R381" s="24">
        <v>1569.2434599999999</v>
      </c>
      <c r="S381" s="13">
        <v>2.3181021390000001E-2</v>
      </c>
      <c r="T381" s="13">
        <f t="shared" si="6"/>
        <v>3.6685552265634363E-4</v>
      </c>
      <c r="U381" s="66">
        <f>+R381/'סכום נכסי הקרן'!$C$42</f>
        <v>8.4832105623894197E-5</v>
      </c>
    </row>
    <row r="382" spans="2:21" ht="13.5" thickBot="1" x14ac:dyDescent="0.25">
      <c r="B382" s="62" t="s">
        <v>1031</v>
      </c>
      <c r="C382" s="14" t="s">
        <v>1032</v>
      </c>
      <c r="D382" s="14" t="s">
        <v>162</v>
      </c>
      <c r="E382" s="14" t="s">
        <v>253</v>
      </c>
      <c r="F382" s="22">
        <v>1787</v>
      </c>
      <c r="G382" s="14" t="s">
        <v>567</v>
      </c>
      <c r="H382" s="14" t="s">
        <v>671</v>
      </c>
      <c r="I382" s="14" t="s">
        <v>96</v>
      </c>
      <c r="J382" s="58" t="s">
        <v>2744</v>
      </c>
      <c r="K382" s="24">
        <v>2.0499999999999998</v>
      </c>
      <c r="L382" s="14" t="s">
        <v>49</v>
      </c>
      <c r="M382" s="13">
        <v>8.9499999999999996E-2</v>
      </c>
      <c r="N382" s="13">
        <v>0.19589999999999999</v>
      </c>
      <c r="O382" s="24">
        <v>1734658</v>
      </c>
      <c r="P382" s="26">
        <v>82.58</v>
      </c>
      <c r="Q382" s="24">
        <v>0</v>
      </c>
      <c r="R382" s="24">
        <v>1432.4805799999999</v>
      </c>
      <c r="S382" s="13">
        <v>1.5251199143000001E-2</v>
      </c>
      <c r="T382" s="13">
        <f t="shared" si="6"/>
        <v>3.348832894743829E-4</v>
      </c>
      <c r="U382" s="66">
        <f>+R382/'סכום נכסי הקרן'!$C$42</f>
        <v>7.743880854965438E-5</v>
      </c>
    </row>
    <row r="383" spans="2:21" ht="13.5" thickBot="1" x14ac:dyDescent="0.25">
      <c r="B383" s="62" t="s">
        <v>1033</v>
      </c>
      <c r="C383" s="14" t="s">
        <v>1034</v>
      </c>
      <c r="D383" s="14" t="s">
        <v>162</v>
      </c>
      <c r="E383" s="14" t="s">
        <v>253</v>
      </c>
      <c r="F383" s="22">
        <v>1442</v>
      </c>
      <c r="G383" s="14" t="s">
        <v>533</v>
      </c>
      <c r="H383" s="14" t="s">
        <v>1024</v>
      </c>
      <c r="I383" s="14" t="s">
        <v>300</v>
      </c>
      <c r="J383" s="58" t="s">
        <v>2744</v>
      </c>
      <c r="K383" s="24">
        <v>2.64</v>
      </c>
      <c r="L383" s="14" t="s">
        <v>49</v>
      </c>
      <c r="M383" s="13">
        <v>5.5500000000000001E-2</v>
      </c>
      <c r="N383" s="13">
        <v>6.5000000000000002E-2</v>
      </c>
      <c r="O383" s="24">
        <v>2390000</v>
      </c>
      <c r="P383" s="26">
        <v>97.66</v>
      </c>
      <c r="Q383" s="24">
        <v>0</v>
      </c>
      <c r="R383" s="24">
        <v>2334.0740000000001</v>
      </c>
      <c r="S383" s="13">
        <v>1.4937499999999999E-2</v>
      </c>
      <c r="T383" s="13">
        <f t="shared" si="6"/>
        <v>5.456565275018464E-4</v>
      </c>
      <c r="U383" s="66">
        <f>+R383/'סכום נכסי הקרן'!$C$42</f>
        <v>1.2617826178608718E-4</v>
      </c>
    </row>
    <row r="384" spans="2:21" ht="13.5" thickBot="1" x14ac:dyDescent="0.25">
      <c r="B384" s="62" t="s">
        <v>1035</v>
      </c>
      <c r="C384" s="14" t="s">
        <v>1036</v>
      </c>
      <c r="D384" s="14" t="s">
        <v>162</v>
      </c>
      <c r="E384" s="14" t="s">
        <v>253</v>
      </c>
      <c r="F384" s="22">
        <v>1644</v>
      </c>
      <c r="G384" s="14" t="s">
        <v>533</v>
      </c>
      <c r="H384" s="14" t="s">
        <v>1037</v>
      </c>
      <c r="I384" s="14" t="s">
        <v>96</v>
      </c>
      <c r="J384" s="58" t="s">
        <v>2744</v>
      </c>
      <c r="K384" s="24">
        <v>1.2</v>
      </c>
      <c r="L384" s="14" t="s">
        <v>49</v>
      </c>
      <c r="M384" s="13">
        <v>5.0500000000000003E-2</v>
      </c>
      <c r="N384" s="13">
        <v>6.6900000000000001E-2</v>
      </c>
      <c r="O384" s="24">
        <v>952669.32</v>
      </c>
      <c r="P384" s="26">
        <v>99.47</v>
      </c>
      <c r="Q384" s="24">
        <v>0</v>
      </c>
      <c r="R384" s="24">
        <v>947.62017000000003</v>
      </c>
      <c r="S384" s="13">
        <v>8.6606301810000005E-3</v>
      </c>
      <c r="T384" s="13">
        <f t="shared" si="6"/>
        <v>2.2153330672159896E-4</v>
      </c>
      <c r="U384" s="66">
        <f>+R384/'סכום נכסי הקרן'!$C$42</f>
        <v>5.1227624267283919E-5</v>
      </c>
    </row>
    <row r="385" spans="2:21" ht="13.5" thickBot="1" x14ac:dyDescent="0.25">
      <c r="B385" s="62" t="s">
        <v>1038</v>
      </c>
      <c r="C385" s="14" t="s">
        <v>1039</v>
      </c>
      <c r="D385" s="14" t="s">
        <v>162</v>
      </c>
      <c r="E385" s="14" t="s">
        <v>253</v>
      </c>
      <c r="F385" s="22">
        <v>2352</v>
      </c>
      <c r="G385" s="14" t="s">
        <v>319</v>
      </c>
      <c r="H385" s="14" t="s">
        <v>1040</v>
      </c>
      <c r="I385" s="14" t="s">
        <v>300</v>
      </c>
      <c r="J385" s="58" t="s">
        <v>2744</v>
      </c>
      <c r="K385" s="24">
        <v>2.06</v>
      </c>
      <c r="L385" s="14" t="s">
        <v>49</v>
      </c>
      <c r="M385" s="13">
        <v>8.0500000000000002E-2</v>
      </c>
      <c r="N385" s="13">
        <v>0.1077</v>
      </c>
      <c r="O385" s="24">
        <v>539688.38</v>
      </c>
      <c r="P385" s="26">
        <v>95.28</v>
      </c>
      <c r="Q385" s="24">
        <v>21.722460000000002</v>
      </c>
      <c r="R385" s="24">
        <v>535.93754999999999</v>
      </c>
      <c r="S385" s="13">
        <v>5.0157894820000003E-3</v>
      </c>
      <c r="T385" s="13">
        <f t="shared" si="6"/>
        <v>1.2529072449752972E-4</v>
      </c>
      <c r="U385" s="66">
        <f>+R385/'סכום נכסי הקרן'!$C$42</f>
        <v>2.8972375548030688E-5</v>
      </c>
    </row>
    <row r="386" spans="2:21" ht="13.5" thickBot="1" x14ac:dyDescent="0.25">
      <c r="B386" s="62" t="s">
        <v>1041</v>
      </c>
      <c r="C386" s="14" t="s">
        <v>1042</v>
      </c>
      <c r="D386" s="14" t="s">
        <v>162</v>
      </c>
      <c r="E386" s="14" t="s">
        <v>253</v>
      </c>
      <c r="F386" s="22">
        <v>1071</v>
      </c>
      <c r="G386" s="14" t="s">
        <v>567</v>
      </c>
      <c r="H386" s="14" t="s">
        <v>1040</v>
      </c>
      <c r="I386" s="14" t="s">
        <v>300</v>
      </c>
      <c r="J386" s="58" t="s">
        <v>2744</v>
      </c>
      <c r="K386" s="24">
        <v>1.21</v>
      </c>
      <c r="L386" s="14" t="s">
        <v>49</v>
      </c>
      <c r="M386" s="13">
        <v>3.15E-2</v>
      </c>
      <c r="N386" s="13">
        <v>8.5599999999999996E-2</v>
      </c>
      <c r="O386" s="24">
        <v>4194862.4800000004</v>
      </c>
      <c r="P386" s="26">
        <v>93.99</v>
      </c>
      <c r="Q386" s="24">
        <v>0</v>
      </c>
      <c r="R386" s="24">
        <v>3942.7512400000001</v>
      </c>
      <c r="S386" s="13">
        <v>3.1852263945999999E-2</v>
      </c>
      <c r="T386" s="13">
        <f t="shared" si="6"/>
        <v>9.2173082362512887E-4</v>
      </c>
      <c r="U386" s="66">
        <f>+R386/'סכום נכסי הקרן'!$C$42</f>
        <v>2.1314212750672852E-4</v>
      </c>
    </row>
    <row r="387" spans="2:21" ht="13.5" thickBot="1" x14ac:dyDescent="0.25">
      <c r="B387" s="62" t="s">
        <v>1043</v>
      </c>
      <c r="C387" s="14" t="s">
        <v>1044</v>
      </c>
      <c r="D387" s="14" t="s">
        <v>162</v>
      </c>
      <c r="E387" s="14" t="s">
        <v>253</v>
      </c>
      <c r="F387" s="22">
        <v>639</v>
      </c>
      <c r="G387" s="14" t="s">
        <v>550</v>
      </c>
      <c r="H387" s="14" t="s">
        <v>678</v>
      </c>
      <c r="I387" s="14" t="s">
        <v>96</v>
      </c>
      <c r="J387" s="58" t="s">
        <v>2744</v>
      </c>
      <c r="K387" s="24">
        <v>1.88</v>
      </c>
      <c r="L387" s="14" t="s">
        <v>49</v>
      </c>
      <c r="M387" s="13">
        <v>5.8000000000000003E-2</v>
      </c>
      <c r="N387" s="13">
        <v>8.4000000000000005E-2</v>
      </c>
      <c r="O387" s="24">
        <v>4426361.55</v>
      </c>
      <c r="P387" s="26">
        <v>95.67</v>
      </c>
      <c r="Q387" s="24">
        <v>0</v>
      </c>
      <c r="R387" s="24">
        <v>4234.7000900000003</v>
      </c>
      <c r="S387" s="13">
        <v>5.2028652009999997E-3</v>
      </c>
      <c r="T387" s="13">
        <f t="shared" si="6"/>
        <v>9.8998221398342834E-4</v>
      </c>
      <c r="U387" s="66">
        <f>+R387/'סכום נכסי הקרן'!$C$42</f>
        <v>2.2892465986150694E-4</v>
      </c>
    </row>
    <row r="388" spans="2:21" ht="13.5" thickBot="1" x14ac:dyDescent="0.25">
      <c r="B388" s="62" t="s">
        <v>1045</v>
      </c>
      <c r="C388" s="14" t="s">
        <v>1046</v>
      </c>
      <c r="D388" s="14" t="s">
        <v>162</v>
      </c>
      <c r="E388" s="14" t="s">
        <v>253</v>
      </c>
      <c r="F388" s="22">
        <v>639</v>
      </c>
      <c r="G388" s="14" t="s">
        <v>550</v>
      </c>
      <c r="H388" s="14" t="s">
        <v>678</v>
      </c>
      <c r="I388" s="14" t="s">
        <v>96</v>
      </c>
      <c r="J388" s="58" t="s">
        <v>2744</v>
      </c>
      <c r="K388" s="24">
        <v>3.07</v>
      </c>
      <c r="L388" s="14" t="s">
        <v>49</v>
      </c>
      <c r="M388" s="13">
        <v>4.3999999999999997E-2</v>
      </c>
      <c r="N388" s="13">
        <v>0.08</v>
      </c>
      <c r="O388" s="24">
        <v>392520.6</v>
      </c>
      <c r="P388" s="26">
        <v>90.17</v>
      </c>
      <c r="Q388" s="24">
        <v>0</v>
      </c>
      <c r="R388" s="24">
        <v>353.93583000000001</v>
      </c>
      <c r="S388" s="13">
        <v>9.3167929800000004E-4</v>
      </c>
      <c r="T388" s="13">
        <f t="shared" si="6"/>
        <v>8.2742619109884197E-5</v>
      </c>
      <c r="U388" s="66">
        <f>+R388/'סכום נכסי הקרן'!$C$42</f>
        <v>1.9133501257122118E-5</v>
      </c>
    </row>
    <row r="389" spans="2:21" ht="13.5" thickBot="1" x14ac:dyDescent="0.25">
      <c r="B389" s="62" t="s">
        <v>1047</v>
      </c>
      <c r="C389" s="14" t="s">
        <v>1048</v>
      </c>
      <c r="D389" s="14" t="s">
        <v>162</v>
      </c>
      <c r="E389" s="14" t="s">
        <v>253</v>
      </c>
      <c r="F389" s="22">
        <v>1036</v>
      </c>
      <c r="G389" s="14" t="s">
        <v>624</v>
      </c>
      <c r="H389" s="14" t="s">
        <v>255</v>
      </c>
      <c r="I389" s="14" t="s">
        <v>256</v>
      </c>
      <c r="J389" s="58" t="s">
        <v>2744</v>
      </c>
      <c r="K389" s="24">
        <v>4.09</v>
      </c>
      <c r="L389" s="14" t="s">
        <v>49</v>
      </c>
      <c r="M389" s="13">
        <v>4.8500000000000001E-2</v>
      </c>
      <c r="N389" s="13">
        <v>5.5399999999999998E-2</v>
      </c>
      <c r="O389" s="24">
        <v>12172000</v>
      </c>
      <c r="P389" s="26">
        <v>97.6</v>
      </c>
      <c r="Q389" s="24">
        <v>0</v>
      </c>
      <c r="R389" s="24">
        <v>11879.871999999999</v>
      </c>
      <c r="S389" s="13">
        <v>4.9343678803000002E-2</v>
      </c>
      <c r="T389" s="13">
        <f t="shared" si="6"/>
        <v>2.7772597195660524E-3</v>
      </c>
      <c r="U389" s="66">
        <f>+R389/'סכום נכסי הקרן'!$C$42</f>
        <v>6.4221682740187632E-4</v>
      </c>
    </row>
    <row r="390" spans="2:21" ht="13.5" thickBot="1" x14ac:dyDescent="0.25">
      <c r="B390" s="62" t="s">
        <v>1049</v>
      </c>
      <c r="C390" s="14" t="s">
        <v>1050</v>
      </c>
      <c r="D390" s="14" t="s">
        <v>162</v>
      </c>
      <c r="E390" s="14" t="s">
        <v>253</v>
      </c>
      <c r="F390" s="22">
        <v>2101</v>
      </c>
      <c r="G390" s="14" t="s">
        <v>683</v>
      </c>
      <c r="H390" s="14" t="s">
        <v>255</v>
      </c>
      <c r="I390" s="14" t="s">
        <v>256</v>
      </c>
      <c r="J390" s="58" t="s">
        <v>2744</v>
      </c>
      <c r="K390" s="24">
        <v>3.33</v>
      </c>
      <c r="L390" s="14" t="s">
        <v>49</v>
      </c>
      <c r="M390" s="13">
        <v>6.0499999999999998E-2</v>
      </c>
      <c r="N390" s="13">
        <v>5.8999999999999997E-2</v>
      </c>
      <c r="O390" s="24">
        <v>2488000</v>
      </c>
      <c r="P390" s="26">
        <v>102.3</v>
      </c>
      <c r="Q390" s="24">
        <v>0</v>
      </c>
      <c r="R390" s="24">
        <v>2545.2240000000002</v>
      </c>
      <c r="S390" s="13">
        <v>1.1309090908999999E-2</v>
      </c>
      <c r="T390" s="13">
        <f t="shared" si="6"/>
        <v>5.950188766741584E-4</v>
      </c>
      <c r="U390" s="66">
        <f>+R390/'סכום נכסי הקרן'!$C$42</f>
        <v>1.375928698816884E-4</v>
      </c>
    </row>
    <row r="391" spans="2:21" ht="13.5" thickBot="1" x14ac:dyDescent="0.25">
      <c r="B391" s="62" t="s">
        <v>1051</v>
      </c>
      <c r="C391" s="14" t="s">
        <v>1052</v>
      </c>
      <c r="D391" s="14" t="s">
        <v>162</v>
      </c>
      <c r="E391" s="14" t="s">
        <v>253</v>
      </c>
      <c r="F391" s="22">
        <v>1756</v>
      </c>
      <c r="G391" s="14" t="s">
        <v>366</v>
      </c>
      <c r="H391" s="14" t="s">
        <v>255</v>
      </c>
      <c r="I391" s="14" t="s">
        <v>256</v>
      </c>
      <c r="J391" s="58" t="s">
        <v>2744</v>
      </c>
      <c r="K391" s="24">
        <v>2.39</v>
      </c>
      <c r="L391" s="14" t="s">
        <v>49</v>
      </c>
      <c r="M391" s="13">
        <v>4.4999999999999998E-2</v>
      </c>
      <c r="N391" s="13">
        <v>6.6400000000000001E-2</v>
      </c>
      <c r="O391" s="24">
        <v>25000000</v>
      </c>
      <c r="P391" s="26">
        <v>95.41</v>
      </c>
      <c r="Q391" s="24">
        <v>0</v>
      </c>
      <c r="R391" s="24">
        <v>23852.5</v>
      </c>
      <c r="S391" s="13">
        <v>6.9444444443999997E-2</v>
      </c>
      <c r="T391" s="13">
        <f t="shared" si="6"/>
        <v>5.5762038059794985E-3</v>
      </c>
      <c r="U391" s="66">
        <f>+R391/'סכום נכסי הקרן'!$C$42</f>
        <v>1.2894479734801229E-3</v>
      </c>
    </row>
    <row r="392" spans="2:21" ht="13.5" thickBot="1" x14ac:dyDescent="0.25">
      <c r="B392" s="62" t="s">
        <v>1053</v>
      </c>
      <c r="C392" s="14" t="s">
        <v>1054</v>
      </c>
      <c r="D392" s="14" t="s">
        <v>162</v>
      </c>
      <c r="E392" s="14" t="s">
        <v>253</v>
      </c>
      <c r="F392" s="22">
        <v>531</v>
      </c>
      <c r="G392" s="14" t="s">
        <v>533</v>
      </c>
      <c r="H392" s="14" t="s">
        <v>255</v>
      </c>
      <c r="I392" s="14" t="s">
        <v>256</v>
      </c>
      <c r="J392" s="58" t="s">
        <v>2744</v>
      </c>
      <c r="K392" s="24">
        <v>3.55</v>
      </c>
      <c r="L392" s="14" t="s">
        <v>49</v>
      </c>
      <c r="M392" s="13">
        <v>7.7499999999999999E-2</v>
      </c>
      <c r="N392" s="13">
        <v>7.6600000000000001E-2</v>
      </c>
      <c r="O392" s="24">
        <v>927616</v>
      </c>
      <c r="P392" s="26">
        <v>100.82</v>
      </c>
      <c r="Q392" s="24">
        <v>0</v>
      </c>
      <c r="R392" s="24">
        <v>935.22244999999998</v>
      </c>
      <c r="S392" s="13">
        <v>1.0913129411E-2</v>
      </c>
      <c r="T392" s="13">
        <f t="shared" si="6"/>
        <v>2.1863498522701899E-4</v>
      </c>
      <c r="U392" s="66">
        <f>+R392/'סכום נכסי הקרן'!$C$42</f>
        <v>5.0557412971622072E-5</v>
      </c>
    </row>
    <row r="393" spans="2:21" ht="13.5" thickBot="1" x14ac:dyDescent="0.25">
      <c r="B393" s="62" t="s">
        <v>1055</v>
      </c>
      <c r="C393" s="14" t="s">
        <v>1056</v>
      </c>
      <c r="D393" s="14" t="s">
        <v>162</v>
      </c>
      <c r="E393" s="14" t="s">
        <v>253</v>
      </c>
      <c r="F393" s="22">
        <v>771</v>
      </c>
      <c r="G393" s="14" t="s">
        <v>533</v>
      </c>
      <c r="H393" s="14" t="s">
        <v>255</v>
      </c>
      <c r="I393" s="14" t="s">
        <v>256</v>
      </c>
      <c r="J393" s="58" t="s">
        <v>2744</v>
      </c>
      <c r="K393" s="24">
        <v>2.2799999999999998</v>
      </c>
      <c r="L393" s="14" t="s">
        <v>49</v>
      </c>
      <c r="M393" s="13">
        <v>3.8699999999999998E-2</v>
      </c>
      <c r="N393" s="13">
        <v>5.67E-2</v>
      </c>
      <c r="O393" s="24">
        <v>2327127.66</v>
      </c>
      <c r="P393" s="26">
        <v>96.25</v>
      </c>
      <c r="Q393" s="24">
        <v>0</v>
      </c>
      <c r="R393" s="24">
        <v>2239.8603699999999</v>
      </c>
      <c r="S393" s="13">
        <v>7.0509447159999997E-3</v>
      </c>
      <c r="T393" s="13">
        <f t="shared" si="6"/>
        <v>5.2363139796904497E-4</v>
      </c>
      <c r="U393" s="66">
        <f>+R393/'סכום נכסי הקרן'!$C$42</f>
        <v>1.2108514474268685E-4</v>
      </c>
    </row>
    <row r="394" spans="2:21" ht="13.5" thickBot="1" x14ac:dyDescent="0.25">
      <c r="B394" s="62" t="s">
        <v>1055</v>
      </c>
      <c r="C394" s="14" t="s">
        <v>1057</v>
      </c>
      <c r="D394" s="14" t="s">
        <v>162</v>
      </c>
      <c r="E394" s="14" t="s">
        <v>253</v>
      </c>
      <c r="F394" s="22">
        <v>771</v>
      </c>
      <c r="G394" s="14" t="s">
        <v>533</v>
      </c>
      <c r="H394" s="14" t="s">
        <v>255</v>
      </c>
      <c r="I394" s="14" t="s">
        <v>256</v>
      </c>
      <c r="J394" s="58" t="s">
        <v>2744</v>
      </c>
      <c r="K394" s="24">
        <v>2.2839999999999998</v>
      </c>
      <c r="L394" s="14" t="s">
        <v>49</v>
      </c>
      <c r="M394" s="13">
        <v>3.8699999999999998E-2</v>
      </c>
      <c r="N394" s="13">
        <v>5.67E-2</v>
      </c>
      <c r="O394" s="24">
        <v>4500000</v>
      </c>
      <c r="P394" s="26">
        <v>95.996399999999994</v>
      </c>
      <c r="Q394" s="24">
        <v>0</v>
      </c>
      <c r="R394" s="24">
        <v>4319.8379999999997</v>
      </c>
      <c r="S394" s="13">
        <v>1.3634512523999999E-2</v>
      </c>
      <c r="T394" s="13">
        <f t="shared" si="6"/>
        <v>1.0098856344959589E-3</v>
      </c>
      <c r="U394" s="66">
        <f>+R394/'סכום נכסי הקרן'!$C$42</f>
        <v>2.3352715039775399E-4</v>
      </c>
    </row>
    <row r="395" spans="2:21" ht="13.5" thickBot="1" x14ac:dyDescent="0.25">
      <c r="B395" s="62" t="s">
        <v>1058</v>
      </c>
      <c r="C395" s="14" t="s">
        <v>1059</v>
      </c>
      <c r="D395" s="14" t="s">
        <v>162</v>
      </c>
      <c r="E395" s="14" t="s">
        <v>253</v>
      </c>
      <c r="F395" s="22">
        <v>771</v>
      </c>
      <c r="G395" s="14" t="s">
        <v>533</v>
      </c>
      <c r="H395" s="14" t="s">
        <v>255</v>
      </c>
      <c r="I395" s="14" t="s">
        <v>256</v>
      </c>
      <c r="J395" s="58" t="s">
        <v>2744</v>
      </c>
      <c r="K395" s="24">
        <v>0.78</v>
      </c>
      <c r="L395" s="14" t="s">
        <v>49</v>
      </c>
      <c r="M395" s="13">
        <v>4.5900000000000003E-2</v>
      </c>
      <c r="N395" s="13">
        <v>7.0999999999999994E-2</v>
      </c>
      <c r="O395" s="24">
        <v>2267680.7999999998</v>
      </c>
      <c r="P395" s="26">
        <v>98.22</v>
      </c>
      <c r="Q395" s="24">
        <v>0</v>
      </c>
      <c r="R395" s="24">
        <v>2227.3160800000001</v>
      </c>
      <c r="S395" s="13">
        <v>3.5994933333000002E-2</v>
      </c>
      <c r="T395" s="13">
        <f t="shared" si="6"/>
        <v>5.2069881154660248E-4</v>
      </c>
      <c r="U395" s="66">
        <f>+R395/'סכום נכסי הקרן'!$C$42</f>
        <v>1.2040700998451698E-4</v>
      </c>
    </row>
    <row r="396" spans="2:21" ht="13.5" thickBot="1" x14ac:dyDescent="0.25">
      <c r="B396" s="62" t="s">
        <v>1060</v>
      </c>
      <c r="C396" s="14" t="s">
        <v>1061</v>
      </c>
      <c r="D396" s="14" t="s">
        <v>162</v>
      </c>
      <c r="E396" s="14" t="s">
        <v>253</v>
      </c>
      <c r="F396" s="22">
        <v>771</v>
      </c>
      <c r="G396" s="14" t="s">
        <v>533</v>
      </c>
      <c r="H396" s="14" t="s">
        <v>255</v>
      </c>
      <c r="I396" s="14" t="s">
        <v>256</v>
      </c>
      <c r="J396" s="58" t="s">
        <v>2744</v>
      </c>
      <c r="K396" s="24">
        <v>1.83</v>
      </c>
      <c r="L396" s="14" t="s">
        <v>49</v>
      </c>
      <c r="M396" s="13">
        <v>6.25E-2</v>
      </c>
      <c r="N396" s="13">
        <v>9.7500000000000003E-2</v>
      </c>
      <c r="O396" s="24">
        <v>950000</v>
      </c>
      <c r="P396" s="26">
        <v>94.36</v>
      </c>
      <c r="Q396" s="24">
        <v>0</v>
      </c>
      <c r="R396" s="24">
        <v>896.42</v>
      </c>
      <c r="S396" s="13">
        <v>1.3167378166999999E-2</v>
      </c>
      <c r="T396" s="13">
        <f t="shared" si="6"/>
        <v>2.0956380319698739E-4</v>
      </c>
      <c r="U396" s="66">
        <f>+R396/'סכום נכסי הקרן'!$C$42</f>
        <v>4.8459782093577263E-5</v>
      </c>
    </row>
    <row r="397" spans="2:21" ht="13.5" thickBot="1" x14ac:dyDescent="0.25">
      <c r="B397" s="62" t="s">
        <v>1062</v>
      </c>
      <c r="C397" s="14" t="s">
        <v>1063</v>
      </c>
      <c r="D397" s="14" t="s">
        <v>162</v>
      </c>
      <c r="E397" s="14" t="s">
        <v>253</v>
      </c>
      <c r="F397" s="22">
        <v>771</v>
      </c>
      <c r="G397" s="14" t="s">
        <v>533</v>
      </c>
      <c r="H397" s="14" t="s">
        <v>255</v>
      </c>
      <c r="I397" s="14" t="s">
        <v>256</v>
      </c>
      <c r="J397" s="58" t="s">
        <v>2744</v>
      </c>
      <c r="K397" s="24">
        <v>3.41</v>
      </c>
      <c r="L397" s="14" t="s">
        <v>49</v>
      </c>
      <c r="M397" s="13">
        <v>6.3E-2</v>
      </c>
      <c r="N397" s="13">
        <v>6.7100000000000007E-2</v>
      </c>
      <c r="O397" s="24">
        <v>7372000</v>
      </c>
      <c r="P397" s="27">
        <v>99</v>
      </c>
      <c r="Q397" s="24">
        <v>0</v>
      </c>
      <c r="R397" s="24">
        <v>7298.28</v>
      </c>
      <c r="S397" s="13">
        <v>4.1081303142000002E-2</v>
      </c>
      <c r="T397" s="13">
        <f t="shared" si="6"/>
        <v>1.7061816041548706E-3</v>
      </c>
      <c r="U397" s="66">
        <f>+R397/'סכום נכסי הקרן'!$C$42</f>
        <v>3.9453945523071002E-4</v>
      </c>
    </row>
    <row r="398" spans="2:21" ht="13.5" thickBot="1" x14ac:dyDescent="0.25">
      <c r="B398" s="62" t="s">
        <v>1064</v>
      </c>
      <c r="C398" s="14" t="s">
        <v>1065</v>
      </c>
      <c r="D398" s="14" t="s">
        <v>162</v>
      </c>
      <c r="E398" s="14" t="s">
        <v>253</v>
      </c>
      <c r="F398" s="22">
        <v>1532</v>
      </c>
      <c r="G398" s="14" t="s">
        <v>533</v>
      </c>
      <c r="H398" s="14" t="s">
        <v>255</v>
      </c>
      <c r="I398" s="14" t="s">
        <v>256</v>
      </c>
      <c r="J398" s="58" t="s">
        <v>2744</v>
      </c>
      <c r="K398" s="24">
        <v>4.05</v>
      </c>
      <c r="L398" s="14" t="s">
        <v>49</v>
      </c>
      <c r="M398" s="13">
        <v>7.0000000000000007E-2</v>
      </c>
      <c r="N398" s="13">
        <v>6.6500000000000004E-2</v>
      </c>
      <c r="O398" s="24">
        <v>3138000</v>
      </c>
      <c r="P398" s="26">
        <v>103.9</v>
      </c>
      <c r="Q398" s="24">
        <v>0</v>
      </c>
      <c r="R398" s="24">
        <v>3260.3820000000001</v>
      </c>
      <c r="S398" s="13">
        <v>6.1140986671999999E-2</v>
      </c>
      <c r="T398" s="13">
        <f t="shared" si="6"/>
        <v>7.6220750518172305E-4</v>
      </c>
      <c r="U398" s="66">
        <f>+R398/'סכום נכסי הקרן'!$C$42</f>
        <v>1.7625376638386207E-4</v>
      </c>
    </row>
    <row r="399" spans="2:21" ht="13.5" thickBot="1" x14ac:dyDescent="0.25">
      <c r="B399" s="62" t="s">
        <v>1066</v>
      </c>
      <c r="C399" s="14" t="s">
        <v>1067</v>
      </c>
      <c r="D399" s="14" t="s">
        <v>162</v>
      </c>
      <c r="E399" s="14" t="s">
        <v>253</v>
      </c>
      <c r="F399" s="22">
        <v>1095</v>
      </c>
      <c r="G399" s="14" t="s">
        <v>766</v>
      </c>
      <c r="H399" s="14" t="s">
        <v>255</v>
      </c>
      <c r="I399" s="14" t="s">
        <v>256</v>
      </c>
      <c r="J399" s="58" t="s">
        <v>2744</v>
      </c>
      <c r="K399" s="24">
        <v>2.69</v>
      </c>
      <c r="L399" s="14" t="s">
        <v>49</v>
      </c>
      <c r="M399" s="13">
        <v>7.1999999999999995E-2</v>
      </c>
      <c r="N399" s="13">
        <v>5.6399999999999999E-2</v>
      </c>
      <c r="O399" s="24">
        <v>14364712.18</v>
      </c>
      <c r="P399" s="26">
        <v>104.33</v>
      </c>
      <c r="Q399" s="24">
        <v>0</v>
      </c>
      <c r="R399" s="24">
        <v>14986.70422</v>
      </c>
      <c r="S399" s="13">
        <v>2.8222109919999998E-2</v>
      </c>
      <c r="T399" s="13">
        <f t="shared" si="6"/>
        <v>3.503570573761786E-3</v>
      </c>
      <c r="U399" s="66">
        <f>+R399/'סכום נכסי הקרן'!$C$42</f>
        <v>8.1016980968976024E-4</v>
      </c>
    </row>
    <row r="400" spans="2:21" ht="13.5" thickBot="1" x14ac:dyDescent="0.25">
      <c r="B400" s="62" t="s">
        <v>1068</v>
      </c>
      <c r="C400" s="14" t="s">
        <v>1069</v>
      </c>
      <c r="D400" s="14" t="s">
        <v>162</v>
      </c>
      <c r="E400" s="14" t="s">
        <v>253</v>
      </c>
      <c r="F400" s="22">
        <v>1095</v>
      </c>
      <c r="G400" s="14" t="s">
        <v>766</v>
      </c>
      <c r="H400" s="14" t="s">
        <v>255</v>
      </c>
      <c r="I400" s="14" t="s">
        <v>256</v>
      </c>
      <c r="J400" s="58" t="s">
        <v>2744</v>
      </c>
      <c r="K400" s="24">
        <v>2.56</v>
      </c>
      <c r="L400" s="14" t="s">
        <v>49</v>
      </c>
      <c r="M400" s="13">
        <v>6.2E-2</v>
      </c>
      <c r="N400" s="13">
        <v>5.8900000000000001E-2</v>
      </c>
      <c r="O400" s="24">
        <v>3066</v>
      </c>
      <c r="P400" s="26">
        <v>102.03</v>
      </c>
      <c r="Q400" s="24">
        <v>0</v>
      </c>
      <c r="R400" s="24">
        <v>3.1282399999999999</v>
      </c>
      <c r="S400" s="13">
        <v>5.3113994134247099E-6</v>
      </c>
      <c r="T400" s="13">
        <f t="shared" si="6"/>
        <v>7.3131553480839767E-7</v>
      </c>
      <c r="U400" s="66">
        <f>+R400/'סכום נכסי הקרן'!$C$42</f>
        <v>1.6911027056113446E-7</v>
      </c>
    </row>
    <row r="401" spans="2:21" ht="13.5" thickBot="1" x14ac:dyDescent="0.25">
      <c r="B401" s="62" t="s">
        <v>1070</v>
      </c>
      <c r="C401" s="14" t="s">
        <v>1071</v>
      </c>
      <c r="D401" s="14" t="s">
        <v>162</v>
      </c>
      <c r="E401" s="14" t="s">
        <v>253</v>
      </c>
      <c r="F401" s="22">
        <v>486</v>
      </c>
      <c r="G401" s="14" t="s">
        <v>533</v>
      </c>
      <c r="H401" s="14" t="s">
        <v>255</v>
      </c>
      <c r="I401" s="14" t="s">
        <v>256</v>
      </c>
      <c r="J401" s="58" t="s">
        <v>2744</v>
      </c>
      <c r="K401" s="24">
        <v>0.62</v>
      </c>
      <c r="L401" s="14" t="s">
        <v>49</v>
      </c>
      <c r="M401" s="13">
        <v>9.6500000000000002E-2</v>
      </c>
      <c r="N401" s="13">
        <v>8.2299999999999998E-2</v>
      </c>
      <c r="O401" s="24">
        <v>14416070.4</v>
      </c>
      <c r="P401" s="27">
        <v>101</v>
      </c>
      <c r="Q401" s="24">
        <v>0</v>
      </c>
      <c r="R401" s="24">
        <v>14560.231100000001</v>
      </c>
      <c r="S401" s="13">
        <v>7.8153419791000003E-2</v>
      </c>
      <c r="T401" s="13">
        <f t="shared" si="6"/>
        <v>3.4038702893097604E-3</v>
      </c>
      <c r="U401" s="66">
        <f>+R401/'סכום נכסי הקרן'!$C$42</f>
        <v>7.8711499781143536E-4</v>
      </c>
    </row>
    <row r="402" spans="2:21" ht="13.5" thickBot="1" x14ac:dyDescent="0.25">
      <c r="B402" s="62" t="s">
        <v>1072</v>
      </c>
      <c r="C402" s="14" t="s">
        <v>1073</v>
      </c>
      <c r="D402" s="14" t="s">
        <v>162</v>
      </c>
      <c r="E402" s="14" t="s">
        <v>253</v>
      </c>
      <c r="F402" s="22">
        <v>823</v>
      </c>
      <c r="G402" s="14" t="s">
        <v>533</v>
      </c>
      <c r="H402" s="14" t="s">
        <v>255</v>
      </c>
      <c r="I402" s="14" t="s">
        <v>256</v>
      </c>
      <c r="J402" s="58" t="s">
        <v>2744</v>
      </c>
      <c r="K402" s="24">
        <v>2.2599999999999998</v>
      </c>
      <c r="L402" s="14" t="s">
        <v>49</v>
      </c>
      <c r="M402" s="13">
        <v>2.9000000000000001E-2</v>
      </c>
      <c r="N402" s="13">
        <v>8.2799999999999999E-2</v>
      </c>
      <c r="O402" s="24">
        <v>3583800</v>
      </c>
      <c r="P402" s="26">
        <v>89.05</v>
      </c>
      <c r="Q402" s="24">
        <v>51.9651</v>
      </c>
      <c r="R402" s="24">
        <v>3243.3389999999999</v>
      </c>
      <c r="S402" s="13">
        <v>1.6668837209E-2</v>
      </c>
      <c r="T402" s="13">
        <f t="shared" si="6"/>
        <v>7.58223216680924E-4</v>
      </c>
      <c r="U402" s="66">
        <f>+R402/'סכום נכסי הקרן'!$C$42</f>
        <v>1.7533243479128178E-4</v>
      </c>
    </row>
    <row r="403" spans="2:21" ht="13.5" thickBot="1" x14ac:dyDescent="0.25">
      <c r="B403" s="62" t="s">
        <v>1074</v>
      </c>
      <c r="C403" s="14" t="s">
        <v>1075</v>
      </c>
      <c r="D403" s="14" t="s">
        <v>162</v>
      </c>
      <c r="E403" s="14" t="s">
        <v>253</v>
      </c>
      <c r="F403" s="22">
        <v>823</v>
      </c>
      <c r="G403" s="14" t="s">
        <v>533</v>
      </c>
      <c r="H403" s="14" t="s">
        <v>255</v>
      </c>
      <c r="I403" s="14" t="s">
        <v>256</v>
      </c>
      <c r="J403" s="58" t="s">
        <v>2744</v>
      </c>
      <c r="K403" s="24">
        <v>1.1100000000000001</v>
      </c>
      <c r="L403" s="14" t="s">
        <v>49</v>
      </c>
      <c r="M403" s="13">
        <v>5.62E-2</v>
      </c>
      <c r="N403" s="13">
        <v>8.6999999999999994E-2</v>
      </c>
      <c r="O403" s="24">
        <v>6599134</v>
      </c>
      <c r="P403" s="26">
        <v>96.93</v>
      </c>
      <c r="Q403" s="24">
        <v>81.465670000000003</v>
      </c>
      <c r="R403" s="24">
        <v>6478.0062600000001</v>
      </c>
      <c r="S403" s="13">
        <v>2.7933078797999999E-2</v>
      </c>
      <c r="T403" s="13">
        <f t="shared" si="6"/>
        <v>1.5144191662161625E-3</v>
      </c>
      <c r="U403" s="66">
        <f>+R403/'סכום נכסי הקרן'!$C$42</f>
        <v>3.5019608192636201E-4</v>
      </c>
    </row>
    <row r="404" spans="2:21" ht="13.5" thickBot="1" x14ac:dyDescent="0.25">
      <c r="B404" s="62" t="s">
        <v>1074</v>
      </c>
      <c r="C404" s="14" t="s">
        <v>1076</v>
      </c>
      <c r="D404" s="14" t="s">
        <v>162</v>
      </c>
      <c r="E404" s="14" t="s">
        <v>253</v>
      </c>
      <c r="F404" s="22">
        <v>823</v>
      </c>
      <c r="G404" s="14" t="s">
        <v>533</v>
      </c>
      <c r="H404" s="14" t="s">
        <v>255</v>
      </c>
      <c r="I404" s="14" t="s">
        <v>256</v>
      </c>
      <c r="J404" s="58" t="s">
        <v>2744</v>
      </c>
      <c r="K404" s="58" t="s">
        <v>2744</v>
      </c>
      <c r="L404" s="14" t="s">
        <v>49</v>
      </c>
      <c r="M404" s="13">
        <v>5.62E-2</v>
      </c>
      <c r="N404" s="58" t="s">
        <v>2744</v>
      </c>
      <c r="O404" s="58" t="s">
        <v>2744</v>
      </c>
      <c r="P404" s="26">
        <v>96.93</v>
      </c>
      <c r="Q404" s="24">
        <v>103.97</v>
      </c>
      <c r="R404" s="24">
        <v>103.97</v>
      </c>
      <c r="S404" s="58" t="s">
        <v>2744</v>
      </c>
      <c r="T404" s="13">
        <f t="shared" si="6"/>
        <v>2.4305959950013141E-5</v>
      </c>
      <c r="U404" s="66">
        <f>+R404/'סכום נכסי הקרן'!$C$42</f>
        <v>5.6205389708721673E-6</v>
      </c>
    </row>
    <row r="405" spans="2:21" ht="13.5" thickBot="1" x14ac:dyDescent="0.25">
      <c r="B405" s="62" t="s">
        <v>1077</v>
      </c>
      <c r="C405" s="14" t="s">
        <v>1078</v>
      </c>
      <c r="D405" s="14" t="s">
        <v>162</v>
      </c>
      <c r="E405" s="14" t="s">
        <v>253</v>
      </c>
      <c r="F405" s="22">
        <v>823</v>
      </c>
      <c r="G405" s="14" t="s">
        <v>533</v>
      </c>
      <c r="H405" s="14" t="s">
        <v>255</v>
      </c>
      <c r="I405" s="14" t="s">
        <v>256</v>
      </c>
      <c r="J405" s="58" t="s">
        <v>2744</v>
      </c>
      <c r="K405" s="58" t="s">
        <v>2744</v>
      </c>
      <c r="L405" s="14" t="s">
        <v>49</v>
      </c>
      <c r="M405" s="13">
        <v>0</v>
      </c>
      <c r="N405" s="58" t="s">
        <v>2744</v>
      </c>
      <c r="O405" s="24">
        <v>13000000</v>
      </c>
      <c r="P405" s="26">
        <v>88.708500000000001</v>
      </c>
      <c r="Q405" s="24">
        <v>188.5</v>
      </c>
      <c r="R405" s="24">
        <v>11720.605</v>
      </c>
      <c r="S405" s="13">
        <v>0.22018111319200001</v>
      </c>
      <c r="T405" s="13">
        <f t="shared" si="6"/>
        <v>2.7400265049526184E-3</v>
      </c>
      <c r="U405" s="66">
        <f>+R405/'סכום נכסי הקרן'!$C$42</f>
        <v>6.3360697474943903E-4</v>
      </c>
    </row>
    <row r="406" spans="2:21" ht="13.5" thickBot="1" x14ac:dyDescent="0.25">
      <c r="B406" s="62" t="s">
        <v>1079</v>
      </c>
      <c r="C406" s="14" t="s">
        <v>1080</v>
      </c>
      <c r="D406" s="14" t="s">
        <v>162</v>
      </c>
      <c r="E406" s="14" t="s">
        <v>253</v>
      </c>
      <c r="F406" s="22">
        <v>1331</v>
      </c>
      <c r="G406" s="14" t="s">
        <v>533</v>
      </c>
      <c r="H406" s="14" t="s">
        <v>255</v>
      </c>
      <c r="I406" s="14" t="s">
        <v>256</v>
      </c>
      <c r="J406" s="58" t="s">
        <v>2744</v>
      </c>
      <c r="K406" s="24">
        <v>1.68</v>
      </c>
      <c r="L406" s="14" t="s">
        <v>49</v>
      </c>
      <c r="M406" s="13">
        <v>4.3999999999999997E-2</v>
      </c>
      <c r="N406" s="13">
        <v>0.86419999999999997</v>
      </c>
      <c r="O406" s="24">
        <v>800000</v>
      </c>
      <c r="P406" s="26">
        <v>35.65</v>
      </c>
      <c r="Q406" s="24">
        <v>0</v>
      </c>
      <c r="R406" s="24">
        <v>285.2</v>
      </c>
      <c r="S406" s="13">
        <v>4.7100522730000004E-3</v>
      </c>
      <c r="T406" s="13">
        <f t="shared" si="6"/>
        <v>6.6673653724571969E-5</v>
      </c>
      <c r="U406" s="66">
        <f>+R406/'סכום נכסי הקרן'!$C$42</f>
        <v>1.5417694666660981E-5</v>
      </c>
    </row>
    <row r="407" spans="2:21" ht="13.5" thickBot="1" x14ac:dyDescent="0.25">
      <c r="B407" s="82" t="s">
        <v>2622</v>
      </c>
      <c r="C407" s="14">
        <v>4480190</v>
      </c>
      <c r="D407" s="14" t="s">
        <v>162</v>
      </c>
      <c r="E407" s="14" t="s">
        <v>253</v>
      </c>
      <c r="F407" s="22">
        <v>448</v>
      </c>
      <c r="G407" s="14" t="s">
        <v>567</v>
      </c>
      <c r="H407" s="14" t="s">
        <v>255</v>
      </c>
      <c r="I407" s="14" t="s">
        <v>256</v>
      </c>
      <c r="J407" s="58" t="s">
        <v>2744</v>
      </c>
      <c r="K407" s="24">
        <v>1.99</v>
      </c>
      <c r="L407" s="14" t="s">
        <v>49</v>
      </c>
      <c r="M407" s="13">
        <v>0</v>
      </c>
      <c r="N407" s="13">
        <v>0.56630000000000003</v>
      </c>
      <c r="O407" s="24">
        <v>5035000</v>
      </c>
      <c r="P407" s="27">
        <v>25</v>
      </c>
      <c r="Q407" s="24">
        <v>0</v>
      </c>
      <c r="R407" s="24">
        <v>1258.75</v>
      </c>
      <c r="S407" s="13">
        <v>3.9510664150999998E-2</v>
      </c>
      <c r="T407" s="13">
        <f t="shared" si="6"/>
        <v>2.9426879952947044E-4</v>
      </c>
      <c r="U407" s="66">
        <f>+R407/'סכום נכסי הקרן'!$C$42</f>
        <v>6.8047065784219876E-5</v>
      </c>
    </row>
    <row r="408" spans="2:21" ht="13.5" thickBot="1" x14ac:dyDescent="0.25">
      <c r="B408" s="62" t="s">
        <v>1081</v>
      </c>
      <c r="C408" s="14" t="s">
        <v>1082</v>
      </c>
      <c r="D408" s="14" t="s">
        <v>162</v>
      </c>
      <c r="E408" s="14" t="s">
        <v>253</v>
      </c>
      <c r="F408" s="22">
        <v>1903</v>
      </c>
      <c r="G408" s="14" t="s">
        <v>533</v>
      </c>
      <c r="H408" s="14" t="s">
        <v>255</v>
      </c>
      <c r="I408" s="14" t="s">
        <v>256</v>
      </c>
      <c r="J408" s="58" t="s">
        <v>2744</v>
      </c>
      <c r="K408" s="24">
        <v>2.19</v>
      </c>
      <c r="L408" s="14" t="s">
        <v>49</v>
      </c>
      <c r="M408" s="13">
        <v>5.6000000000000001E-2</v>
      </c>
      <c r="N408" s="13">
        <v>8.8400000000000006E-2</v>
      </c>
      <c r="O408" s="24">
        <v>4685000</v>
      </c>
      <c r="P408" s="26">
        <v>93.69</v>
      </c>
      <c r="Q408" s="24">
        <v>131.18</v>
      </c>
      <c r="R408" s="24">
        <v>4520.5564999999997</v>
      </c>
      <c r="S408" s="13">
        <v>2.7558823529E-2</v>
      </c>
      <c r="T408" s="13">
        <f t="shared" si="6"/>
        <v>1.0568093223119321E-3</v>
      </c>
      <c r="U408" s="66">
        <f>+R408/'סכום נכסי הקרן'!$C$42</f>
        <v>2.4437783955255833E-4</v>
      </c>
    </row>
    <row r="409" spans="2:21" ht="13.5" thickBot="1" x14ac:dyDescent="0.25">
      <c r="B409" s="62" t="s">
        <v>1083</v>
      </c>
      <c r="C409" s="14" t="s">
        <v>1084</v>
      </c>
      <c r="D409" s="14" t="s">
        <v>162</v>
      </c>
      <c r="E409" s="14" t="s">
        <v>253</v>
      </c>
      <c r="F409" s="22">
        <v>1903</v>
      </c>
      <c r="G409" s="14" t="s">
        <v>533</v>
      </c>
      <c r="H409" s="14" t="s">
        <v>255</v>
      </c>
      <c r="I409" s="14" t="s">
        <v>256</v>
      </c>
      <c r="J409" s="58" t="s">
        <v>2744</v>
      </c>
      <c r="K409" s="24">
        <v>2.23</v>
      </c>
      <c r="L409" s="14" t="s">
        <v>49</v>
      </c>
      <c r="M409" s="13">
        <v>8.8900000000000007E-2</v>
      </c>
      <c r="N409" s="13">
        <v>7.1999999999999995E-2</v>
      </c>
      <c r="O409" s="24">
        <v>1333478</v>
      </c>
      <c r="P409" s="26">
        <v>103.86</v>
      </c>
      <c r="Q409" s="24">
        <v>48.391919999999999</v>
      </c>
      <c r="R409" s="24">
        <v>1433.3421699999999</v>
      </c>
      <c r="S409" s="13">
        <v>1.3606918367000001E-2</v>
      </c>
      <c r="T409" s="13">
        <f t="shared" si="6"/>
        <v>3.350847107693077E-4</v>
      </c>
      <c r="U409" s="66">
        <f>+R409/'סכום נכסי הקרן'!$C$42</f>
        <v>7.7485385448489743E-5</v>
      </c>
    </row>
    <row r="410" spans="2:21" ht="13.5" thickBot="1" x14ac:dyDescent="0.25">
      <c r="B410" s="62" t="s">
        <v>1085</v>
      </c>
      <c r="C410" s="14" t="s">
        <v>1086</v>
      </c>
      <c r="D410" s="14" t="s">
        <v>162</v>
      </c>
      <c r="E410" s="14" t="s">
        <v>253</v>
      </c>
      <c r="F410" s="22">
        <v>434</v>
      </c>
      <c r="G410" s="14" t="s">
        <v>533</v>
      </c>
      <c r="H410" s="14" t="s">
        <v>255</v>
      </c>
      <c r="I410" s="14" t="s">
        <v>256</v>
      </c>
      <c r="J410" s="58" t="s">
        <v>2744</v>
      </c>
      <c r="K410" s="24">
        <v>2.41</v>
      </c>
      <c r="L410" s="14" t="s">
        <v>49</v>
      </c>
      <c r="M410" s="13">
        <v>3.95E-2</v>
      </c>
      <c r="N410" s="13">
        <v>7.3400000000000007E-2</v>
      </c>
      <c r="O410" s="24">
        <v>8972840</v>
      </c>
      <c r="P410" s="26">
        <v>92.62</v>
      </c>
      <c r="Q410" s="24">
        <v>0</v>
      </c>
      <c r="R410" s="24">
        <v>8310.6444100000008</v>
      </c>
      <c r="S410" s="13">
        <v>1.0702108017E-2</v>
      </c>
      <c r="T410" s="13">
        <f t="shared" si="6"/>
        <v>1.9428507279817312E-3</v>
      </c>
      <c r="U410" s="66">
        <f>+R410/'סכום נכסי הקרן'!$C$42</f>
        <v>4.4926710377479984E-4</v>
      </c>
    </row>
    <row r="411" spans="2:21" ht="13.5" thickBot="1" x14ac:dyDescent="0.25">
      <c r="B411" s="62" t="s">
        <v>1087</v>
      </c>
      <c r="C411" s="14" t="s">
        <v>1088</v>
      </c>
      <c r="D411" s="14" t="s">
        <v>162</v>
      </c>
      <c r="E411" s="14" t="s">
        <v>253</v>
      </c>
      <c r="F411" s="22">
        <v>473</v>
      </c>
      <c r="G411" s="14" t="s">
        <v>533</v>
      </c>
      <c r="H411" s="14" t="s">
        <v>255</v>
      </c>
      <c r="I411" s="14" t="s">
        <v>256</v>
      </c>
      <c r="J411" s="58" t="s">
        <v>2744</v>
      </c>
      <c r="K411" s="24">
        <v>1.39</v>
      </c>
      <c r="L411" s="14" t="s">
        <v>49</v>
      </c>
      <c r="M411" s="13">
        <v>0.10249999999999999</v>
      </c>
      <c r="N411" s="13">
        <v>5.67E-2</v>
      </c>
      <c r="O411" s="24">
        <v>1013843.37</v>
      </c>
      <c r="P411" s="26">
        <v>105.51</v>
      </c>
      <c r="Q411" s="24">
        <v>0</v>
      </c>
      <c r="R411" s="24">
        <v>1069.70614</v>
      </c>
      <c r="S411" s="13">
        <v>1.9361516469999999E-2</v>
      </c>
      <c r="T411" s="13">
        <f t="shared" si="6"/>
        <v>2.5007439258558381E-4</v>
      </c>
      <c r="U411" s="66">
        <f>+R411/'סכום נכסי הקרן'!$C$42</f>
        <v>5.7827498771292091E-5</v>
      </c>
    </row>
    <row r="412" spans="2:21" ht="13.5" thickBot="1" x14ac:dyDescent="0.25">
      <c r="B412" s="62" t="s">
        <v>1089</v>
      </c>
      <c r="C412" s="14" t="s">
        <v>1090</v>
      </c>
      <c r="D412" s="14" t="s">
        <v>162</v>
      </c>
      <c r="E412" s="14" t="s">
        <v>253</v>
      </c>
      <c r="F412" s="22">
        <v>2429</v>
      </c>
      <c r="G412" s="14" t="s">
        <v>533</v>
      </c>
      <c r="H412" s="14" t="s">
        <v>255</v>
      </c>
      <c r="I412" s="14" t="s">
        <v>256</v>
      </c>
      <c r="J412" s="58" t="s">
        <v>2744</v>
      </c>
      <c r="K412" s="24">
        <v>3.96</v>
      </c>
      <c r="L412" s="14" t="s">
        <v>49</v>
      </c>
      <c r="M412" s="13">
        <v>8.1500000000000003E-2</v>
      </c>
      <c r="N412" s="13">
        <v>8.3099999999999993E-2</v>
      </c>
      <c r="O412" s="24">
        <v>11508000</v>
      </c>
      <c r="P412" s="27">
        <v>0</v>
      </c>
      <c r="Q412" s="24">
        <v>0</v>
      </c>
      <c r="R412" s="24">
        <v>11450.46</v>
      </c>
      <c r="S412" s="13">
        <v>5.5785815044999999E-2</v>
      </c>
      <c r="T412" s="13">
        <f t="shared" si="6"/>
        <v>2.6768723878929251E-3</v>
      </c>
      <c r="U412" s="66">
        <f>+R412/'סכום נכסי הקרן'!$C$42</f>
        <v>6.1900314191029062E-4</v>
      </c>
    </row>
    <row r="413" spans="2:21" ht="13.5" thickBot="1" x14ac:dyDescent="0.25">
      <c r="B413" s="62" t="s">
        <v>1091</v>
      </c>
      <c r="C413" s="14" t="s">
        <v>1092</v>
      </c>
      <c r="D413" s="14" t="s">
        <v>162</v>
      </c>
      <c r="E413" s="14" t="s">
        <v>253</v>
      </c>
      <c r="F413" s="22">
        <v>1831</v>
      </c>
      <c r="G413" s="14" t="s">
        <v>683</v>
      </c>
      <c r="H413" s="14" t="s">
        <v>255</v>
      </c>
      <c r="I413" s="14" t="s">
        <v>256</v>
      </c>
      <c r="J413" s="58" t="s">
        <v>2744</v>
      </c>
      <c r="K413" s="24">
        <v>4.49</v>
      </c>
      <c r="L413" s="14" t="s">
        <v>49</v>
      </c>
      <c r="M413" s="13">
        <v>0.05</v>
      </c>
      <c r="N413" s="13">
        <v>4.2799999999999998E-2</v>
      </c>
      <c r="O413" s="24">
        <v>6820071</v>
      </c>
      <c r="P413" s="26">
        <v>103.4</v>
      </c>
      <c r="Q413" s="24">
        <v>0</v>
      </c>
      <c r="R413" s="24">
        <v>7051.9534100000001</v>
      </c>
      <c r="S413" s="13">
        <v>1.6734317261000001E-2</v>
      </c>
      <c r="T413" s="13">
        <f t="shared" si="6"/>
        <v>1.648595721389041E-3</v>
      </c>
      <c r="U413" s="66">
        <f>+R413/'סכום נכסי הקרן'!$C$42</f>
        <v>3.8122322748561962E-4</v>
      </c>
    </row>
    <row r="414" spans="2:21" ht="13.5" thickBot="1" x14ac:dyDescent="0.25">
      <c r="B414" s="62" t="s">
        <v>1093</v>
      </c>
      <c r="C414" s="14" t="s">
        <v>1094</v>
      </c>
      <c r="D414" s="14" t="s">
        <v>162</v>
      </c>
      <c r="E414" s="14" t="s">
        <v>253</v>
      </c>
      <c r="F414" s="22">
        <v>1831</v>
      </c>
      <c r="G414" s="14" t="s">
        <v>683</v>
      </c>
      <c r="H414" s="14" t="s">
        <v>255</v>
      </c>
      <c r="I414" s="14" t="s">
        <v>256</v>
      </c>
      <c r="J414" s="58" t="s">
        <v>2744</v>
      </c>
      <c r="K414" s="24">
        <v>4.24</v>
      </c>
      <c r="L414" s="14" t="s">
        <v>49</v>
      </c>
      <c r="M414" s="13">
        <v>6.9500000000000006E-2</v>
      </c>
      <c r="N414" s="13">
        <v>6.0900000000000003E-2</v>
      </c>
      <c r="O414" s="24">
        <v>10761000</v>
      </c>
      <c r="P414" s="27">
        <v>104</v>
      </c>
      <c r="Q414" s="24">
        <v>0</v>
      </c>
      <c r="R414" s="24">
        <v>11191.44</v>
      </c>
      <c r="S414" s="13">
        <v>4.5996811297999998E-2</v>
      </c>
      <c r="T414" s="13">
        <f t="shared" si="6"/>
        <v>2.6163190576413875E-3</v>
      </c>
      <c r="U414" s="66">
        <f>+R414/'סכום נכסי הקרן'!$C$42</f>
        <v>6.0500071809346562E-4</v>
      </c>
    </row>
    <row r="415" spans="2:21" ht="13.5" thickBot="1" x14ac:dyDescent="0.25">
      <c r="B415" s="62" t="s">
        <v>1095</v>
      </c>
      <c r="C415" s="14" t="s">
        <v>1096</v>
      </c>
      <c r="D415" s="14" t="s">
        <v>162</v>
      </c>
      <c r="E415" s="14" t="s">
        <v>253</v>
      </c>
      <c r="F415" s="22">
        <v>1298</v>
      </c>
      <c r="G415" s="14" t="s">
        <v>319</v>
      </c>
      <c r="H415" s="14" t="s">
        <v>255</v>
      </c>
      <c r="I415" s="14" t="s">
        <v>256</v>
      </c>
      <c r="J415" s="58" t="s">
        <v>2744</v>
      </c>
      <c r="K415" s="24">
        <v>0.5</v>
      </c>
      <c r="L415" s="14" t="s">
        <v>49</v>
      </c>
      <c r="M415" s="13">
        <v>4.65E-2</v>
      </c>
      <c r="N415" s="13">
        <v>4.8599999999999997E-2</v>
      </c>
      <c r="O415" s="24">
        <v>407500</v>
      </c>
      <c r="P415" s="26">
        <v>99.93</v>
      </c>
      <c r="Q415" s="24">
        <v>0</v>
      </c>
      <c r="R415" s="24">
        <v>407.21474999999998</v>
      </c>
      <c r="S415" s="13">
        <v>2.6138550351999999E-2</v>
      </c>
      <c r="T415" s="13">
        <f t="shared" si="6"/>
        <v>9.5198089877412837E-5</v>
      </c>
      <c r="U415" s="66">
        <f>+R415/'סכום נכסי הקרן'!$C$42</f>
        <v>2.201371907174153E-5</v>
      </c>
    </row>
    <row r="416" spans="2:21" ht="13.5" thickBot="1" x14ac:dyDescent="0.25">
      <c r="B416" s="62" t="s">
        <v>1097</v>
      </c>
      <c r="C416" s="14" t="s">
        <v>1098</v>
      </c>
      <c r="D416" s="14" t="s">
        <v>162</v>
      </c>
      <c r="E416" s="14" t="s">
        <v>253</v>
      </c>
      <c r="F416" s="22">
        <v>365</v>
      </c>
      <c r="G416" s="14" t="s">
        <v>366</v>
      </c>
      <c r="H416" s="14" t="s">
        <v>255</v>
      </c>
      <c r="I416" s="14" t="s">
        <v>256</v>
      </c>
      <c r="J416" s="58" t="s">
        <v>2744</v>
      </c>
      <c r="K416" s="24">
        <v>0.96</v>
      </c>
      <c r="L416" s="14" t="s">
        <v>49</v>
      </c>
      <c r="M416" s="13">
        <v>0.06</v>
      </c>
      <c r="N416" s="13">
        <v>0.16259999999999999</v>
      </c>
      <c r="O416" s="24">
        <v>6951962.1200000001</v>
      </c>
      <c r="P416" s="27">
        <v>94</v>
      </c>
      <c r="Q416" s="24">
        <v>0</v>
      </c>
      <c r="R416" s="24">
        <v>6534.8443900000002</v>
      </c>
      <c r="S416" s="13">
        <v>4.7475305688999998E-2</v>
      </c>
      <c r="T416" s="13">
        <f t="shared" si="6"/>
        <v>1.5277067040772151E-3</v>
      </c>
      <c r="U416" s="66">
        <f>+R416/'סכום נכסי הקרן'!$C$42</f>
        <v>3.5326870792132693E-4</v>
      </c>
    </row>
    <row r="417" spans="2:21" ht="13.5" thickBot="1" x14ac:dyDescent="0.25">
      <c r="B417" s="62" t="s">
        <v>1099</v>
      </c>
      <c r="C417" s="14" t="s">
        <v>1100</v>
      </c>
      <c r="D417" s="14" t="s">
        <v>162</v>
      </c>
      <c r="E417" s="14" t="s">
        <v>253</v>
      </c>
      <c r="F417" s="22">
        <v>365</v>
      </c>
      <c r="G417" s="14" t="s">
        <v>366</v>
      </c>
      <c r="H417" s="14" t="s">
        <v>255</v>
      </c>
      <c r="I417" s="14" t="s">
        <v>256</v>
      </c>
      <c r="J417" s="58" t="s">
        <v>2744</v>
      </c>
      <c r="K417" s="24">
        <v>2.34</v>
      </c>
      <c r="L417" s="14" t="s">
        <v>49</v>
      </c>
      <c r="M417" s="13">
        <v>6.7500000000000004E-2</v>
      </c>
      <c r="N417" s="13">
        <v>7.9399999999999998E-2</v>
      </c>
      <c r="O417" s="24">
        <v>17000000</v>
      </c>
      <c r="P417" s="26">
        <v>97.72</v>
      </c>
      <c r="Q417" s="24">
        <v>0</v>
      </c>
      <c r="R417" s="24">
        <v>16612.400000000001</v>
      </c>
      <c r="S417" s="13">
        <v>5.3311114096999998E-2</v>
      </c>
      <c r="T417" s="13">
        <f t="shared" ref="T417:T424" si="7">+R417/$R$11</f>
        <v>3.8836234401615688E-3</v>
      </c>
      <c r="U417" s="66">
        <f>+R417/'סכום נכסי הקרן'!$C$42</f>
        <v>8.9805368471402138E-4</v>
      </c>
    </row>
    <row r="418" spans="2:21" ht="13.5" thickBot="1" x14ac:dyDescent="0.25">
      <c r="B418" s="62" t="s">
        <v>1101</v>
      </c>
      <c r="C418" s="14" t="s">
        <v>1102</v>
      </c>
      <c r="D418" s="14" t="s">
        <v>162</v>
      </c>
      <c r="E418" s="14" t="s">
        <v>253</v>
      </c>
      <c r="F418" s="22">
        <v>2385</v>
      </c>
      <c r="G418" s="14" t="s">
        <v>533</v>
      </c>
      <c r="H418" s="14" t="s">
        <v>255</v>
      </c>
      <c r="I418" s="14" t="s">
        <v>256</v>
      </c>
      <c r="J418" s="58" t="s">
        <v>2744</v>
      </c>
      <c r="K418" s="24">
        <v>1.81</v>
      </c>
      <c r="L418" s="14" t="s">
        <v>49</v>
      </c>
      <c r="M418" s="13">
        <v>0.06</v>
      </c>
      <c r="N418" s="13">
        <v>7.4200000000000002E-2</v>
      </c>
      <c r="O418" s="24">
        <v>7057435</v>
      </c>
      <c r="P418" s="26">
        <v>98.26</v>
      </c>
      <c r="Q418" s="24">
        <v>0</v>
      </c>
      <c r="R418" s="24">
        <v>6934.6356299999998</v>
      </c>
      <c r="S418" s="13">
        <v>2.822974E-2</v>
      </c>
      <c r="T418" s="13">
        <f t="shared" si="7"/>
        <v>1.6211693362577103E-3</v>
      </c>
      <c r="U418" s="66">
        <f>+R418/'סכום נכסי הקרן'!$C$42</f>
        <v>3.7488111769946777E-4</v>
      </c>
    </row>
    <row r="419" spans="2:21" ht="13.5" thickBot="1" x14ac:dyDescent="0.25">
      <c r="B419" s="62" t="s">
        <v>1101</v>
      </c>
      <c r="C419" s="14" t="s">
        <v>1103</v>
      </c>
      <c r="D419" s="14" t="s">
        <v>162</v>
      </c>
      <c r="E419" s="14" t="s">
        <v>253</v>
      </c>
      <c r="F419" s="22">
        <v>2385</v>
      </c>
      <c r="G419" s="14" t="s">
        <v>533</v>
      </c>
      <c r="H419" s="14" t="s">
        <v>255</v>
      </c>
      <c r="I419" s="14" t="s">
        <v>256</v>
      </c>
      <c r="J419" s="58" t="s">
        <v>2744</v>
      </c>
      <c r="K419" s="24">
        <v>1.8089999999999999</v>
      </c>
      <c r="L419" s="14" t="s">
        <v>49</v>
      </c>
      <c r="M419" s="13">
        <v>0.06</v>
      </c>
      <c r="N419" s="13">
        <v>7.4200000000000002E-2</v>
      </c>
      <c r="O419" s="24">
        <v>3350000</v>
      </c>
      <c r="P419" s="26">
        <v>98.177199999999999</v>
      </c>
      <c r="Q419" s="24">
        <v>0</v>
      </c>
      <c r="R419" s="24">
        <v>3288.9362000000001</v>
      </c>
      <c r="S419" s="13">
        <v>1.34E-2</v>
      </c>
      <c r="T419" s="13">
        <f t="shared" si="7"/>
        <v>7.6888286578194107E-4</v>
      </c>
      <c r="U419" s="66">
        <f>+R419/'סכום נכסי הקרן'!$C$42</f>
        <v>1.7779738467646645E-4</v>
      </c>
    </row>
    <row r="420" spans="2:21" ht="13.5" thickBot="1" x14ac:dyDescent="0.25">
      <c r="B420" s="62" t="s">
        <v>1104</v>
      </c>
      <c r="C420" s="14" t="s">
        <v>1105</v>
      </c>
      <c r="D420" s="14" t="s">
        <v>162</v>
      </c>
      <c r="E420" s="14" t="s">
        <v>253</v>
      </c>
      <c r="F420" s="22">
        <v>2344</v>
      </c>
      <c r="G420" s="14" t="s">
        <v>624</v>
      </c>
      <c r="H420" s="14" t="s">
        <v>255</v>
      </c>
      <c r="I420" s="14" t="s">
        <v>256</v>
      </c>
      <c r="J420" s="58" t="s">
        <v>2744</v>
      </c>
      <c r="K420" s="24">
        <v>2.9</v>
      </c>
      <c r="L420" s="14" t="s">
        <v>49</v>
      </c>
      <c r="M420" s="13">
        <v>5.2999999999999999E-2</v>
      </c>
      <c r="N420" s="13">
        <v>8.7999999999999995E-2</v>
      </c>
      <c r="O420" s="24">
        <v>5945100</v>
      </c>
      <c r="P420" s="26">
        <v>91.09</v>
      </c>
      <c r="Q420" s="24">
        <v>0</v>
      </c>
      <c r="R420" s="24">
        <v>5415.3915900000002</v>
      </c>
      <c r="S420" s="13">
        <v>2.5434475134E-2</v>
      </c>
      <c r="T420" s="13">
        <f t="shared" si="7"/>
        <v>1.2660026074846396E-3</v>
      </c>
      <c r="U420" s="66">
        <f>+R420/'סכום נכסי הקרן'!$C$42</f>
        <v>2.9275194261929783E-4</v>
      </c>
    </row>
    <row r="421" spans="2:21" ht="13.5" thickBot="1" x14ac:dyDescent="0.25">
      <c r="B421" s="62" t="s">
        <v>1104</v>
      </c>
      <c r="C421" s="14" t="s">
        <v>1106</v>
      </c>
      <c r="D421" s="14" t="s">
        <v>162</v>
      </c>
      <c r="E421" s="14" t="s">
        <v>253</v>
      </c>
      <c r="F421" s="22">
        <v>2344</v>
      </c>
      <c r="G421" s="14" t="s">
        <v>624</v>
      </c>
      <c r="H421" s="14" t="s">
        <v>255</v>
      </c>
      <c r="I421" s="14" t="s">
        <v>256</v>
      </c>
      <c r="J421" s="58" t="s">
        <v>2744</v>
      </c>
      <c r="K421" s="24">
        <v>2.8980000000000001</v>
      </c>
      <c r="L421" s="14" t="s">
        <v>49</v>
      </c>
      <c r="M421" s="13">
        <v>5.2999999999999999E-2</v>
      </c>
      <c r="N421" s="13">
        <v>8.7999999999999995E-2</v>
      </c>
      <c r="O421" s="24">
        <v>4026575</v>
      </c>
      <c r="P421" s="26">
        <v>90.496600000000001</v>
      </c>
      <c r="Q421" s="24">
        <v>0</v>
      </c>
      <c r="R421" s="24">
        <v>3643.91347</v>
      </c>
      <c r="S421" s="13">
        <v>1.7226593617000002E-2</v>
      </c>
      <c r="T421" s="13">
        <f t="shared" si="7"/>
        <v>8.51868951266071E-4</v>
      </c>
      <c r="U421" s="66">
        <f>+R421/'סכום נכסי הקרן'!$C$42</f>
        <v>1.9698718538637135E-4</v>
      </c>
    </row>
    <row r="422" spans="2:21" ht="13.5" thickBot="1" x14ac:dyDescent="0.25">
      <c r="B422" s="62" t="s">
        <v>1109</v>
      </c>
      <c r="C422" s="14" t="s">
        <v>1110</v>
      </c>
      <c r="D422" s="14" t="s">
        <v>162</v>
      </c>
      <c r="E422" s="14" t="s">
        <v>253</v>
      </c>
      <c r="F422" s="22">
        <v>599</v>
      </c>
      <c r="G422" s="14" t="s">
        <v>1111</v>
      </c>
      <c r="H422" s="14" t="s">
        <v>255</v>
      </c>
      <c r="I422" s="14" t="s">
        <v>256</v>
      </c>
      <c r="J422" s="58" t="s">
        <v>2744</v>
      </c>
      <c r="K422" s="24">
        <v>0.74</v>
      </c>
      <c r="L422" s="14" t="s">
        <v>49</v>
      </c>
      <c r="M422" s="13">
        <v>4.0500000000000001E-2</v>
      </c>
      <c r="N422" s="13">
        <v>7.22E-2</v>
      </c>
      <c r="O422" s="24">
        <v>4300000</v>
      </c>
      <c r="P422" s="26">
        <v>99.7</v>
      </c>
      <c r="Q422" s="24">
        <v>0</v>
      </c>
      <c r="R422" s="24">
        <v>4287.1000000000004</v>
      </c>
      <c r="S422" s="13">
        <v>3.5491432533000002E-2</v>
      </c>
      <c r="T422" s="13">
        <f t="shared" si="7"/>
        <v>1.0022321910330033E-3</v>
      </c>
      <c r="U422" s="66">
        <f>+R422/'סכום נכסי הקרן'!$C$42</f>
        <v>2.3175735906536571E-4</v>
      </c>
    </row>
    <row r="423" spans="2:21" ht="13.5" thickBot="1" x14ac:dyDescent="0.25">
      <c r="B423" s="62" t="s">
        <v>1112</v>
      </c>
      <c r="C423" s="14" t="s">
        <v>1113</v>
      </c>
      <c r="D423" s="14" t="s">
        <v>162</v>
      </c>
      <c r="E423" s="14" t="s">
        <v>253</v>
      </c>
      <c r="F423" s="22">
        <v>328</v>
      </c>
      <c r="G423" s="14" t="s">
        <v>1114</v>
      </c>
      <c r="H423" s="14" t="s">
        <v>255</v>
      </c>
      <c r="I423" s="14" t="s">
        <v>256</v>
      </c>
      <c r="J423" s="58" t="s">
        <v>2744</v>
      </c>
      <c r="K423" s="24">
        <v>1.97</v>
      </c>
      <c r="L423" s="14" t="s">
        <v>49</v>
      </c>
      <c r="M423" s="13">
        <v>1.9900000000000001E-2</v>
      </c>
      <c r="N423" s="13">
        <v>5.0999999999999997E-2</v>
      </c>
      <c r="O423" s="24">
        <v>736000</v>
      </c>
      <c r="P423" s="26">
        <v>94.28</v>
      </c>
      <c r="Q423" s="24">
        <v>0</v>
      </c>
      <c r="R423" s="24">
        <v>693.9008</v>
      </c>
      <c r="S423" s="13">
        <v>4.9066666659999996E-3</v>
      </c>
      <c r="T423" s="13">
        <f t="shared" si="7"/>
        <v>1.6221915027490698E-4</v>
      </c>
      <c r="U423" s="66">
        <f>+R423/'סכום נכסי הקרן'!$C$42</f>
        <v>3.7511748468975417E-5</v>
      </c>
    </row>
    <row r="424" spans="2:21" ht="13.5" thickBot="1" x14ac:dyDescent="0.25">
      <c r="B424" s="62" t="s">
        <v>1115</v>
      </c>
      <c r="C424" s="14" t="s">
        <v>1116</v>
      </c>
      <c r="D424" s="14" t="s">
        <v>162</v>
      </c>
      <c r="E424" s="14" t="s">
        <v>253</v>
      </c>
      <c r="F424" s="22">
        <v>1797</v>
      </c>
      <c r="G424" s="14" t="s">
        <v>533</v>
      </c>
      <c r="H424" s="14" t="s">
        <v>255</v>
      </c>
      <c r="I424" s="14" t="s">
        <v>256</v>
      </c>
      <c r="J424" s="58" t="s">
        <v>2744</v>
      </c>
      <c r="K424" s="24">
        <v>1.02</v>
      </c>
      <c r="L424" s="14" t="s">
        <v>49</v>
      </c>
      <c r="M424" s="13">
        <v>4.4900000000000002E-2</v>
      </c>
      <c r="N424" s="13">
        <v>6.6400000000000001E-2</v>
      </c>
      <c r="O424" s="24">
        <v>2710394.76</v>
      </c>
      <c r="P424" s="26">
        <v>97.99</v>
      </c>
      <c r="Q424" s="24">
        <v>0</v>
      </c>
      <c r="R424" s="24">
        <v>2655.9158299999999</v>
      </c>
      <c r="S424" s="13">
        <v>3.1830143670999997E-2</v>
      </c>
      <c r="T424" s="13">
        <f t="shared" si="7"/>
        <v>6.2089625656041073E-4</v>
      </c>
      <c r="U424" s="66">
        <f>+R424/'סכום נכסי הקרן'!$C$42</f>
        <v>1.4357678586006829E-4</v>
      </c>
    </row>
    <row r="425" spans="2:21" ht="13.5" thickBot="1" x14ac:dyDescent="0.25">
      <c r="B425" s="61" t="s">
        <v>1117</v>
      </c>
      <c r="C425" s="58" t="s">
        <v>2744</v>
      </c>
      <c r="D425" s="58" t="s">
        <v>2744</v>
      </c>
      <c r="E425" s="58" t="s">
        <v>2744</v>
      </c>
      <c r="F425" s="58" t="s">
        <v>2744</v>
      </c>
      <c r="G425" s="58" t="s">
        <v>2744</v>
      </c>
      <c r="H425" s="58" t="s">
        <v>2744</v>
      </c>
      <c r="I425" s="58" t="s">
        <v>2744</v>
      </c>
      <c r="J425" s="58" t="s">
        <v>2744</v>
      </c>
      <c r="K425" s="23">
        <v>2.3672244566830001</v>
      </c>
      <c r="L425" s="58" t="s">
        <v>2744</v>
      </c>
      <c r="M425" s="58" t="s">
        <v>2744</v>
      </c>
      <c r="N425" s="58" t="s">
        <v>2744</v>
      </c>
      <c r="O425" s="58" t="s">
        <v>2744</v>
      </c>
      <c r="P425" s="58" t="s">
        <v>2744</v>
      </c>
      <c r="Q425" s="58" t="s">
        <v>2744</v>
      </c>
      <c r="R425" s="23">
        <v>110880.64215</v>
      </c>
      <c r="S425" s="58" t="s">
        <v>2744</v>
      </c>
      <c r="T425" s="20">
        <f>SUM(T426:T440)</f>
        <v>2.5921520124359321E-2</v>
      </c>
      <c r="U425" s="65">
        <f>SUM(U426:U440)</f>
        <v>5.9941230193267872E-3</v>
      </c>
    </row>
    <row r="426" spans="2:21" ht="13.5" thickBot="1" x14ac:dyDescent="0.25">
      <c r="B426" s="62" t="s">
        <v>1118</v>
      </c>
      <c r="C426" s="14" t="s">
        <v>1119</v>
      </c>
      <c r="D426" s="14" t="s">
        <v>162</v>
      </c>
      <c r="E426" s="14" t="s">
        <v>253</v>
      </c>
      <c r="F426" s="22">
        <v>232</v>
      </c>
      <c r="G426" s="14" t="s">
        <v>766</v>
      </c>
      <c r="H426" s="14" t="s">
        <v>361</v>
      </c>
      <c r="I426" s="14" t="s">
        <v>96</v>
      </c>
      <c r="J426" s="58" t="s">
        <v>2744</v>
      </c>
      <c r="K426" s="24">
        <v>1</v>
      </c>
      <c r="L426" s="14" t="s">
        <v>49</v>
      </c>
      <c r="M426" s="13">
        <v>3.49E-2</v>
      </c>
      <c r="N426" s="13">
        <v>5.67E-2</v>
      </c>
      <c r="O426" s="24">
        <v>614647.38</v>
      </c>
      <c r="P426" s="26">
        <v>99.2</v>
      </c>
      <c r="Q426" s="24">
        <v>0</v>
      </c>
      <c r="R426" s="24">
        <v>609.73019999999997</v>
      </c>
      <c r="S426" s="13">
        <v>9.1511838300000002E-4</v>
      </c>
      <c r="T426" s="13">
        <f t="shared" ref="T426:T440" si="8">+R426/$R$11</f>
        <v>1.4254186612978263E-4</v>
      </c>
      <c r="U426" s="66">
        <f>+R426/'סכום נכסי הקרן'!$C$42</f>
        <v>3.2961549974201026E-5</v>
      </c>
    </row>
    <row r="427" spans="2:21" ht="13.5" thickBot="1" x14ac:dyDescent="0.25">
      <c r="B427" s="62" t="s">
        <v>1120</v>
      </c>
      <c r="C427" s="14" t="s">
        <v>1121</v>
      </c>
      <c r="D427" s="14" t="s">
        <v>162</v>
      </c>
      <c r="E427" s="14" t="s">
        <v>253</v>
      </c>
      <c r="F427" s="22">
        <v>2356</v>
      </c>
      <c r="G427" s="14" t="s">
        <v>366</v>
      </c>
      <c r="H427" s="14" t="s">
        <v>465</v>
      </c>
      <c r="I427" s="14" t="s">
        <v>96</v>
      </c>
      <c r="J427" s="58" t="s">
        <v>2744</v>
      </c>
      <c r="K427" s="24">
        <v>2.92</v>
      </c>
      <c r="L427" s="14" t="s">
        <v>49</v>
      </c>
      <c r="M427" s="13">
        <v>4.7199999999999999E-2</v>
      </c>
      <c r="N427" s="13">
        <v>8.0199999999999994E-2</v>
      </c>
      <c r="O427" s="24">
        <v>7808521</v>
      </c>
      <c r="P427" s="26">
        <v>105.21</v>
      </c>
      <c r="Q427" s="24">
        <v>0</v>
      </c>
      <c r="R427" s="24">
        <v>8215.3449400000009</v>
      </c>
      <c r="S427" s="13">
        <v>2.3736848024000001E-2</v>
      </c>
      <c r="T427" s="13">
        <f t="shared" si="8"/>
        <v>1.9205717523053103E-3</v>
      </c>
      <c r="U427" s="66">
        <f>+R427/'סכום נכסי הקרן'!$C$42</f>
        <v>4.4411528704845122E-4</v>
      </c>
    </row>
    <row r="428" spans="2:21" ht="13.5" thickBot="1" x14ac:dyDescent="0.25">
      <c r="B428" s="62" t="s">
        <v>1122</v>
      </c>
      <c r="C428" s="14" t="s">
        <v>1123</v>
      </c>
      <c r="D428" s="14" t="s">
        <v>162</v>
      </c>
      <c r="E428" s="14" t="s">
        <v>253</v>
      </c>
      <c r="F428" s="22">
        <v>1146</v>
      </c>
      <c r="G428" s="14" t="s">
        <v>1124</v>
      </c>
      <c r="H428" s="14" t="s">
        <v>465</v>
      </c>
      <c r="I428" s="14" t="s">
        <v>96</v>
      </c>
      <c r="J428" s="58" t="s">
        <v>2744</v>
      </c>
      <c r="K428" s="24">
        <v>1.47</v>
      </c>
      <c r="L428" s="14" t="s">
        <v>49</v>
      </c>
      <c r="M428" s="13">
        <v>3.3700000000000001E-2</v>
      </c>
      <c r="N428" s="13">
        <v>5.4800000000000001E-2</v>
      </c>
      <c r="O428" s="24">
        <v>221082.79</v>
      </c>
      <c r="P428" s="26">
        <v>99.6</v>
      </c>
      <c r="Q428" s="24">
        <v>6.0124300000000002</v>
      </c>
      <c r="R428" s="24">
        <v>226.21089000000001</v>
      </c>
      <c r="S428" s="13">
        <v>1.579162785E-3</v>
      </c>
      <c r="T428" s="13">
        <f t="shared" si="8"/>
        <v>5.288326279308289E-5</v>
      </c>
      <c r="U428" s="66">
        <f>+R428/'סכום נכסי הקרן'!$C$42</f>
        <v>1.2228788332025365E-5</v>
      </c>
    </row>
    <row r="429" spans="2:21" ht="13.5" thickBot="1" x14ac:dyDescent="0.25">
      <c r="B429" s="62" t="s">
        <v>1125</v>
      </c>
      <c r="C429" s="14" t="s">
        <v>1126</v>
      </c>
      <c r="D429" s="14" t="s">
        <v>162</v>
      </c>
      <c r="E429" s="14" t="s">
        <v>253</v>
      </c>
      <c r="F429" s="22">
        <v>1742</v>
      </c>
      <c r="G429" s="14" t="s">
        <v>366</v>
      </c>
      <c r="H429" s="14" t="s">
        <v>481</v>
      </c>
      <c r="I429" s="14" t="s">
        <v>300</v>
      </c>
      <c r="J429" s="58" t="s">
        <v>2744</v>
      </c>
      <c r="K429" s="24">
        <v>3.39</v>
      </c>
      <c r="L429" s="14" t="s">
        <v>49</v>
      </c>
      <c r="M429" s="13">
        <v>4.2999999999999997E-2</v>
      </c>
      <c r="N429" s="13">
        <v>8.3299999999999999E-2</v>
      </c>
      <c r="O429" s="24">
        <v>10385775.960000001</v>
      </c>
      <c r="P429" s="26">
        <v>85.95</v>
      </c>
      <c r="Q429" s="24">
        <v>0</v>
      </c>
      <c r="R429" s="24">
        <v>8926.5744400000003</v>
      </c>
      <c r="S429" s="13">
        <v>8.9441174719999995E-3</v>
      </c>
      <c r="T429" s="13">
        <f t="shared" si="8"/>
        <v>2.0868419816240354E-3</v>
      </c>
      <c r="U429" s="66">
        <f>+R429/'סכום נכסי הקרן'!$C$42</f>
        <v>4.8256381183429259E-4</v>
      </c>
    </row>
    <row r="430" spans="2:21" ht="13.5" thickBot="1" x14ac:dyDescent="0.25">
      <c r="B430" s="62" t="s">
        <v>1127</v>
      </c>
      <c r="C430" s="14" t="s">
        <v>1128</v>
      </c>
      <c r="D430" s="14" t="s">
        <v>162</v>
      </c>
      <c r="E430" s="14" t="s">
        <v>253</v>
      </c>
      <c r="F430" s="22">
        <v>1390</v>
      </c>
      <c r="G430" s="14" t="s">
        <v>1129</v>
      </c>
      <c r="H430" s="14" t="s">
        <v>537</v>
      </c>
      <c r="I430" s="14" t="s">
        <v>96</v>
      </c>
      <c r="J430" s="58" t="s">
        <v>2744</v>
      </c>
      <c r="K430" s="24">
        <v>1.46</v>
      </c>
      <c r="L430" s="14" t="s">
        <v>49</v>
      </c>
      <c r="M430" s="13">
        <v>3.9E-2</v>
      </c>
      <c r="N430" s="13">
        <v>5.9200000000000003E-2</v>
      </c>
      <c r="O430" s="24">
        <v>140740</v>
      </c>
      <c r="P430" s="26">
        <v>96.5</v>
      </c>
      <c r="Q430" s="24">
        <v>0</v>
      </c>
      <c r="R430" s="24">
        <v>135.8141</v>
      </c>
      <c r="S430" s="13">
        <v>1.785333725E-3</v>
      </c>
      <c r="T430" s="13">
        <f t="shared" si="8"/>
        <v>3.1750428731817632E-5</v>
      </c>
      <c r="U430" s="66">
        <f>+R430/'סכום נכסי הקרן'!$C$42</f>
        <v>7.3420067504465679E-6</v>
      </c>
    </row>
    <row r="431" spans="2:21" ht="13.5" thickBot="1" x14ac:dyDescent="0.25">
      <c r="B431" s="62" t="s">
        <v>1130</v>
      </c>
      <c r="C431" s="14" t="s">
        <v>1131</v>
      </c>
      <c r="D431" s="14" t="s">
        <v>162</v>
      </c>
      <c r="E431" s="14" t="s">
        <v>253</v>
      </c>
      <c r="F431" s="22">
        <v>576</v>
      </c>
      <c r="G431" s="14" t="s">
        <v>550</v>
      </c>
      <c r="H431" s="14" t="s">
        <v>537</v>
      </c>
      <c r="I431" s="14" t="s">
        <v>96</v>
      </c>
      <c r="J431" s="58" t="s">
        <v>2744</v>
      </c>
      <c r="K431" s="24">
        <v>0.41</v>
      </c>
      <c r="L431" s="14" t="s">
        <v>49</v>
      </c>
      <c r="M431" s="13">
        <v>5.45E-2</v>
      </c>
      <c r="N431" s="13">
        <v>6.4000000000000001E-2</v>
      </c>
      <c r="O431" s="24">
        <v>954371.76</v>
      </c>
      <c r="P431" s="26">
        <v>94.2</v>
      </c>
      <c r="Q431" s="24">
        <v>0</v>
      </c>
      <c r="R431" s="24">
        <v>899.01819999999998</v>
      </c>
      <c r="S431" s="13">
        <v>2.934742805E-3</v>
      </c>
      <c r="T431" s="13">
        <f t="shared" si="8"/>
        <v>2.1017120672821874E-4</v>
      </c>
      <c r="U431" s="66">
        <f>+R431/'סכום נכסי הקרן'!$C$42</f>
        <v>4.8600238805649215E-5</v>
      </c>
    </row>
    <row r="432" spans="2:21" ht="13.5" thickBot="1" x14ac:dyDescent="0.25">
      <c r="B432" s="62" t="s">
        <v>1132</v>
      </c>
      <c r="C432" s="14" t="s">
        <v>1133</v>
      </c>
      <c r="D432" s="14" t="s">
        <v>162</v>
      </c>
      <c r="E432" s="14" t="s">
        <v>253</v>
      </c>
      <c r="F432" s="22">
        <v>576</v>
      </c>
      <c r="G432" s="14" t="s">
        <v>550</v>
      </c>
      <c r="H432" s="14" t="s">
        <v>537</v>
      </c>
      <c r="I432" s="14" t="s">
        <v>96</v>
      </c>
      <c r="J432" s="58" t="s">
        <v>2744</v>
      </c>
      <c r="K432" s="24">
        <v>1.69</v>
      </c>
      <c r="L432" s="14" t="s">
        <v>49</v>
      </c>
      <c r="M432" s="13">
        <v>5.8500000000000003E-2</v>
      </c>
      <c r="N432" s="13">
        <v>5.4100000000000002E-2</v>
      </c>
      <c r="O432" s="24">
        <v>1310833.3400000001</v>
      </c>
      <c r="P432" s="26">
        <v>106.3</v>
      </c>
      <c r="Q432" s="24">
        <v>0</v>
      </c>
      <c r="R432" s="24">
        <v>1393.4158399999999</v>
      </c>
      <c r="S432" s="13">
        <v>8.2965211890000008E-3</v>
      </c>
      <c r="T432" s="13">
        <f t="shared" si="8"/>
        <v>3.257507896581121E-4</v>
      </c>
      <c r="U432" s="66">
        <f>+R432/'סכום נכסי הקרן'!$C$42</f>
        <v>7.5326998474084612E-5</v>
      </c>
    </row>
    <row r="433" spans="2:21" ht="13.5" thickBot="1" x14ac:dyDescent="0.25">
      <c r="B433" s="62" t="s">
        <v>1134</v>
      </c>
      <c r="C433" s="14" t="s">
        <v>1135</v>
      </c>
      <c r="D433" s="14" t="s">
        <v>162</v>
      </c>
      <c r="E433" s="14" t="s">
        <v>253</v>
      </c>
      <c r="F433" s="22">
        <v>2409</v>
      </c>
      <c r="G433" s="14" t="s">
        <v>567</v>
      </c>
      <c r="H433" s="14" t="s">
        <v>534</v>
      </c>
      <c r="I433" s="14" t="s">
        <v>300</v>
      </c>
      <c r="J433" s="58" t="s">
        <v>2744</v>
      </c>
      <c r="K433" s="24">
        <v>2.39</v>
      </c>
      <c r="L433" s="14" t="s">
        <v>49</v>
      </c>
      <c r="M433" s="13">
        <v>9.2200000000000004E-2</v>
      </c>
      <c r="N433" s="13">
        <v>6.7699999999999996E-2</v>
      </c>
      <c r="O433" s="24">
        <v>18332385</v>
      </c>
      <c r="P433" s="26">
        <v>105.99</v>
      </c>
      <c r="Q433" s="24">
        <v>0</v>
      </c>
      <c r="R433" s="24">
        <v>19430.494859999999</v>
      </c>
      <c r="S433" s="13">
        <v>4.3544196767999997E-2</v>
      </c>
      <c r="T433" s="13">
        <f t="shared" si="8"/>
        <v>4.5424336816013867E-3</v>
      </c>
      <c r="U433" s="66">
        <f>+R433/'סכום נכסי הקרן'!$C$42</f>
        <v>1.0503977453492483E-3</v>
      </c>
    </row>
    <row r="434" spans="2:21" ht="13.5" thickBot="1" x14ac:dyDescent="0.25">
      <c r="B434" s="62" t="s">
        <v>1134</v>
      </c>
      <c r="C434" s="14" t="s">
        <v>1136</v>
      </c>
      <c r="D434" s="14" t="s">
        <v>162</v>
      </c>
      <c r="E434" s="14" t="s">
        <v>253</v>
      </c>
      <c r="F434" s="22">
        <v>2409</v>
      </c>
      <c r="G434" s="14" t="s">
        <v>567</v>
      </c>
      <c r="H434" s="14" t="s">
        <v>534</v>
      </c>
      <c r="I434" s="14" t="s">
        <v>300</v>
      </c>
      <c r="J434" s="58" t="s">
        <v>2744</v>
      </c>
      <c r="K434" s="24">
        <v>2.3860000000000001</v>
      </c>
      <c r="L434" s="14" t="s">
        <v>49</v>
      </c>
      <c r="M434" s="13">
        <v>9.2200000000000004E-2</v>
      </c>
      <c r="N434" s="13">
        <v>6.7699999999999996E-2</v>
      </c>
      <c r="O434" s="24">
        <v>6530000</v>
      </c>
      <c r="P434" s="26">
        <v>104.47029999999999</v>
      </c>
      <c r="Q434" s="24">
        <v>0</v>
      </c>
      <c r="R434" s="24">
        <v>6821.9105900000004</v>
      </c>
      <c r="S434" s="13">
        <v>1.5510453489000001E-2</v>
      </c>
      <c r="T434" s="13">
        <f t="shared" si="8"/>
        <v>1.5948166354055066E-3</v>
      </c>
      <c r="U434" s="66">
        <f>+R434/'סכום נכסי הקרן'!$C$42</f>
        <v>3.6878728793787193E-4</v>
      </c>
    </row>
    <row r="435" spans="2:21" ht="13.5" thickBot="1" x14ac:dyDescent="0.25">
      <c r="B435" s="62" t="s">
        <v>1137</v>
      </c>
      <c r="C435" s="14" t="s">
        <v>1138</v>
      </c>
      <c r="D435" s="14" t="s">
        <v>162</v>
      </c>
      <c r="E435" s="14" t="s">
        <v>253</v>
      </c>
      <c r="F435" s="22">
        <v>1689</v>
      </c>
      <c r="G435" s="14" t="s">
        <v>766</v>
      </c>
      <c r="H435" s="14" t="s">
        <v>534</v>
      </c>
      <c r="I435" s="14" t="s">
        <v>300</v>
      </c>
      <c r="J435" s="58" t="s">
        <v>2744</v>
      </c>
      <c r="K435" s="24">
        <v>3.3</v>
      </c>
      <c r="L435" s="14" t="s">
        <v>49</v>
      </c>
      <c r="M435" s="13">
        <v>4.6899999999999997E-2</v>
      </c>
      <c r="N435" s="13">
        <v>7.4099999999999999E-2</v>
      </c>
      <c r="O435" s="24">
        <v>25415640.989999998</v>
      </c>
      <c r="P435" s="26">
        <v>96.21</v>
      </c>
      <c r="Q435" s="24">
        <v>0</v>
      </c>
      <c r="R435" s="24">
        <v>24452.388200000001</v>
      </c>
      <c r="S435" s="13">
        <v>1.7346964257000001E-2</v>
      </c>
      <c r="T435" s="13">
        <f t="shared" si="8"/>
        <v>5.7164448232314502E-3</v>
      </c>
      <c r="U435" s="66">
        <f>+R435/'סכום נכסי הקרן'!$C$42</f>
        <v>1.3218774724343056E-3</v>
      </c>
    </row>
    <row r="436" spans="2:21" ht="13.5" thickBot="1" x14ac:dyDescent="0.25">
      <c r="B436" s="62" t="s">
        <v>1139</v>
      </c>
      <c r="C436" s="14" t="s">
        <v>1140</v>
      </c>
      <c r="D436" s="14" t="s">
        <v>162</v>
      </c>
      <c r="E436" s="14" t="s">
        <v>253</v>
      </c>
      <c r="F436" s="22">
        <v>1689</v>
      </c>
      <c r="G436" s="14" t="s">
        <v>766</v>
      </c>
      <c r="H436" s="14" t="s">
        <v>534</v>
      </c>
      <c r="I436" s="14" t="s">
        <v>300</v>
      </c>
      <c r="J436" s="58" t="s">
        <v>2744</v>
      </c>
      <c r="K436" s="24">
        <v>3.45</v>
      </c>
      <c r="L436" s="14" t="s">
        <v>49</v>
      </c>
      <c r="M436" s="13">
        <v>4.6899999999999997E-2</v>
      </c>
      <c r="N436" s="13">
        <v>7.5300000000000006E-2</v>
      </c>
      <c r="O436" s="24">
        <v>30009469.969999999</v>
      </c>
      <c r="P436" s="26">
        <v>97.2</v>
      </c>
      <c r="Q436" s="24">
        <v>0</v>
      </c>
      <c r="R436" s="24">
        <v>29169.204809999999</v>
      </c>
      <c r="S436" s="13">
        <v>2.4243827458000002E-2</v>
      </c>
      <c r="T436" s="13">
        <f t="shared" si="8"/>
        <v>6.8191355572337275E-3</v>
      </c>
      <c r="U436" s="66">
        <f>+R436/'סכום נכסי הקרן'!$C$42</f>
        <v>1.5768649839757321E-3</v>
      </c>
    </row>
    <row r="437" spans="2:21" ht="13.5" thickBot="1" x14ac:dyDescent="0.25">
      <c r="B437" s="62" t="s">
        <v>1141</v>
      </c>
      <c r="C437" s="14" t="s">
        <v>1142</v>
      </c>
      <c r="D437" s="14" t="s">
        <v>162</v>
      </c>
      <c r="E437" s="14" t="s">
        <v>253</v>
      </c>
      <c r="F437" s="22">
        <v>1613</v>
      </c>
      <c r="G437" s="14" t="s">
        <v>366</v>
      </c>
      <c r="H437" s="14" t="s">
        <v>1024</v>
      </c>
      <c r="I437" s="14" t="s">
        <v>300</v>
      </c>
      <c r="J437" s="58" t="s">
        <v>2744</v>
      </c>
      <c r="K437" s="24">
        <v>0.5</v>
      </c>
      <c r="L437" s="14" t="s">
        <v>49</v>
      </c>
      <c r="M437" s="13">
        <v>5.8999999999999997E-2</v>
      </c>
      <c r="N437" s="13">
        <v>8.4400000000000003E-2</v>
      </c>
      <c r="O437" s="24">
        <v>2054107</v>
      </c>
      <c r="P437" s="26">
        <v>104.44</v>
      </c>
      <c r="Q437" s="24">
        <v>0</v>
      </c>
      <c r="R437" s="24">
        <v>2145.30935</v>
      </c>
      <c r="S437" s="13">
        <v>1.4629644938E-2</v>
      </c>
      <c r="T437" s="13">
        <f t="shared" si="8"/>
        <v>5.0152739387793329E-4</v>
      </c>
      <c r="U437" s="66">
        <f>+R437/'סכום נכסי הקרן'!$C$42</f>
        <v>1.1597378865299066E-4</v>
      </c>
    </row>
    <row r="438" spans="2:21" ht="13.5" thickBot="1" x14ac:dyDescent="0.25">
      <c r="B438" s="62" t="s">
        <v>1143</v>
      </c>
      <c r="C438" s="14" t="s">
        <v>1144</v>
      </c>
      <c r="D438" s="14" t="s">
        <v>162</v>
      </c>
      <c r="E438" s="14" t="s">
        <v>253</v>
      </c>
      <c r="F438" s="22">
        <v>1132</v>
      </c>
      <c r="G438" s="14" t="s">
        <v>470</v>
      </c>
      <c r="H438" s="14" t="s">
        <v>255</v>
      </c>
      <c r="I438" s="14" t="s">
        <v>256</v>
      </c>
      <c r="J438" s="58" t="s">
        <v>2744</v>
      </c>
      <c r="K438" s="24">
        <v>0.5</v>
      </c>
      <c r="L438" s="14" t="s">
        <v>49</v>
      </c>
      <c r="M438" s="13">
        <v>6.4500000000000002E-2</v>
      </c>
      <c r="N438" s="13">
        <v>0.61150000000000004</v>
      </c>
      <c r="O438" s="24">
        <v>8683507.1999999993</v>
      </c>
      <c r="P438" s="27">
        <v>75</v>
      </c>
      <c r="Q438" s="24">
        <v>0</v>
      </c>
      <c r="R438" s="24">
        <v>6512.6304</v>
      </c>
      <c r="S438" s="13">
        <v>1.0513850781000001E-2</v>
      </c>
      <c r="T438" s="13">
        <f t="shared" si="8"/>
        <v>1.5225135488279124E-3</v>
      </c>
      <c r="U438" s="66">
        <f>+R438/'סכום נכסי הקרן'!$C$42</f>
        <v>3.5206783654983934E-4</v>
      </c>
    </row>
    <row r="439" spans="2:21" ht="13.5" thickBot="1" x14ac:dyDescent="0.25">
      <c r="B439" s="62" t="s">
        <v>1145</v>
      </c>
      <c r="C439" s="14" t="s">
        <v>1146</v>
      </c>
      <c r="D439" s="14" t="s">
        <v>162</v>
      </c>
      <c r="E439" s="14" t="s">
        <v>253</v>
      </c>
      <c r="F439" s="22">
        <v>1688</v>
      </c>
      <c r="G439" s="14" t="s">
        <v>766</v>
      </c>
      <c r="H439" s="14" t="s">
        <v>255</v>
      </c>
      <c r="I439" s="14" t="s">
        <v>256</v>
      </c>
      <c r="J439" s="58" t="s">
        <v>2744</v>
      </c>
      <c r="K439" s="24">
        <v>2.84</v>
      </c>
      <c r="L439" s="14" t="s">
        <v>49</v>
      </c>
      <c r="M439" s="13">
        <v>0.05</v>
      </c>
      <c r="N439" s="13">
        <v>-2.4400000000000002E-2</v>
      </c>
      <c r="O439" s="24">
        <v>655900</v>
      </c>
      <c r="P439" s="26">
        <v>144.19999999999999</v>
      </c>
      <c r="Q439" s="24">
        <v>0</v>
      </c>
      <c r="R439" s="24">
        <v>945.80780000000004</v>
      </c>
      <c r="S439" s="13">
        <v>4.2316129030000003E-3</v>
      </c>
      <c r="T439" s="13">
        <f t="shared" si="8"/>
        <v>2.2110961341935211E-4</v>
      </c>
      <c r="U439" s="66">
        <f>+R439/'סכום נכסי הקרן'!$C$42</f>
        <v>5.1129648926179371E-5</v>
      </c>
    </row>
    <row r="440" spans="2:21" ht="13.5" thickBot="1" x14ac:dyDescent="0.25">
      <c r="B440" s="62" t="s">
        <v>1147</v>
      </c>
      <c r="C440" s="14" t="s">
        <v>1148</v>
      </c>
      <c r="D440" s="14" t="s">
        <v>162</v>
      </c>
      <c r="E440" s="14" t="s">
        <v>253</v>
      </c>
      <c r="F440" s="22">
        <v>1625</v>
      </c>
      <c r="G440" s="14" t="s">
        <v>766</v>
      </c>
      <c r="H440" s="14" t="s">
        <v>255</v>
      </c>
      <c r="I440" s="14" t="s">
        <v>256</v>
      </c>
      <c r="J440" s="58" t="s">
        <v>2744</v>
      </c>
      <c r="K440" s="24">
        <v>3.18</v>
      </c>
      <c r="L440" s="14" t="s">
        <v>49</v>
      </c>
      <c r="M440" s="13">
        <v>5.7000000000000002E-2</v>
      </c>
      <c r="N440" s="13">
        <v>7.2900000000000006E-2</v>
      </c>
      <c r="O440" s="24">
        <v>929059.12</v>
      </c>
      <c r="P440" s="26">
        <v>107.29</v>
      </c>
      <c r="Q440" s="24">
        <v>0</v>
      </c>
      <c r="R440" s="24">
        <v>996.78752999999995</v>
      </c>
      <c r="S440" s="13">
        <v>3.519163333E-3</v>
      </c>
      <c r="T440" s="13">
        <f t="shared" si="8"/>
        <v>2.3302758279169491E-4</v>
      </c>
      <c r="U440" s="66">
        <f>+R440/'סכום נכסי הקרן'!$C$42</f>
        <v>5.3885574281469746E-5</v>
      </c>
    </row>
    <row r="441" spans="2:21" ht="13.5" thickBot="1" x14ac:dyDescent="0.25">
      <c r="B441" s="61" t="s">
        <v>1149</v>
      </c>
      <c r="C441" s="58" t="s">
        <v>2744</v>
      </c>
      <c r="D441" s="58" t="s">
        <v>2744</v>
      </c>
      <c r="E441" s="58" t="s">
        <v>2744</v>
      </c>
      <c r="F441" s="58" t="s">
        <v>2744</v>
      </c>
      <c r="G441" s="58" t="s">
        <v>2744</v>
      </c>
      <c r="H441" s="58" t="s">
        <v>2744</v>
      </c>
      <c r="I441" s="58" t="s">
        <v>2744</v>
      </c>
      <c r="J441" s="58" t="s">
        <v>2744</v>
      </c>
      <c r="K441" s="58" t="s">
        <v>2744</v>
      </c>
      <c r="L441" s="58" t="s">
        <v>2744</v>
      </c>
      <c r="M441" s="58" t="s">
        <v>2744</v>
      </c>
      <c r="N441" s="58" t="s">
        <v>2744</v>
      </c>
      <c r="O441" s="58" t="s">
        <v>2744</v>
      </c>
      <c r="P441" s="58" t="s">
        <v>2744</v>
      </c>
      <c r="Q441" s="58" t="s">
        <v>2744</v>
      </c>
      <c r="R441" s="58" t="s">
        <v>2744</v>
      </c>
      <c r="S441" s="58" t="s">
        <v>2744</v>
      </c>
      <c r="T441" s="58" t="s">
        <v>2744</v>
      </c>
      <c r="U441" s="66" t="e">
        <f>+R441/'סכום נכסי הקרן'!$C$42</f>
        <v>#VALUE!</v>
      </c>
    </row>
    <row r="442" spans="2:21" ht="13.5" thickBot="1" x14ac:dyDescent="0.25">
      <c r="B442" s="61" t="s">
        <v>1150</v>
      </c>
      <c r="C442" s="58" t="s">
        <v>2744</v>
      </c>
      <c r="D442" s="58" t="s">
        <v>2744</v>
      </c>
      <c r="E442" s="58" t="s">
        <v>2744</v>
      </c>
      <c r="F442" s="58" t="s">
        <v>2744</v>
      </c>
      <c r="G442" s="58" t="s">
        <v>2744</v>
      </c>
      <c r="H442" s="58" t="s">
        <v>2744</v>
      </c>
      <c r="I442" s="58" t="s">
        <v>2744</v>
      </c>
      <c r="J442" s="58" t="s">
        <v>2744</v>
      </c>
      <c r="K442" s="23">
        <v>3.0742660009930001</v>
      </c>
      <c r="L442" s="58" t="s">
        <v>2744</v>
      </c>
      <c r="M442" s="58" t="s">
        <v>2744</v>
      </c>
      <c r="N442" s="58" t="s">
        <v>2744</v>
      </c>
      <c r="O442" s="58" t="s">
        <v>2744</v>
      </c>
      <c r="P442" s="58" t="s">
        <v>2744</v>
      </c>
      <c r="Q442" s="58" t="s">
        <v>2744</v>
      </c>
      <c r="R442" s="23">
        <v>891994.79584000004</v>
      </c>
      <c r="S442" s="58" t="s">
        <v>2744</v>
      </c>
      <c r="T442" s="20">
        <f>+T443+T464</f>
        <v>0.20852928521022596</v>
      </c>
      <c r="U442" s="65">
        <f>+U443+U464</f>
        <v>4.8220558928862969E-2</v>
      </c>
    </row>
    <row r="443" spans="2:21" ht="13.5" thickBot="1" x14ac:dyDescent="0.25">
      <c r="B443" s="61" t="s">
        <v>1151</v>
      </c>
      <c r="C443" s="58" t="s">
        <v>2744</v>
      </c>
      <c r="D443" s="58" t="s">
        <v>2744</v>
      </c>
      <c r="E443" s="58" t="s">
        <v>2744</v>
      </c>
      <c r="F443" s="58" t="s">
        <v>2744</v>
      </c>
      <c r="G443" s="58" t="s">
        <v>2744</v>
      </c>
      <c r="H443" s="58" t="s">
        <v>2744</v>
      </c>
      <c r="I443" s="58" t="s">
        <v>2744</v>
      </c>
      <c r="J443" s="58" t="s">
        <v>2744</v>
      </c>
      <c r="K443" s="23">
        <v>3.260712741956</v>
      </c>
      <c r="L443" s="58" t="s">
        <v>2744</v>
      </c>
      <c r="M443" s="58" t="s">
        <v>2744</v>
      </c>
      <c r="N443" s="58" t="s">
        <v>2744</v>
      </c>
      <c r="O443" s="58" t="s">
        <v>2744</v>
      </c>
      <c r="P443" s="58" t="s">
        <v>2744</v>
      </c>
      <c r="Q443" s="58" t="s">
        <v>2744</v>
      </c>
      <c r="R443" s="23">
        <v>344215.85876999999</v>
      </c>
      <c r="S443" s="58" t="s">
        <v>2744</v>
      </c>
      <c r="T443" s="20">
        <f>SUM(T444:T463)</f>
        <v>8.0470297945782449E-2</v>
      </c>
      <c r="U443" s="65">
        <f>SUM(U444:U463)</f>
        <v>1.8608047019419208E-2</v>
      </c>
    </row>
    <row r="444" spans="2:21" ht="13.5" thickBot="1" x14ac:dyDescent="0.25">
      <c r="B444" s="62" t="s">
        <v>1152</v>
      </c>
      <c r="C444" s="14" t="s">
        <v>1153</v>
      </c>
      <c r="D444" s="14" t="s">
        <v>222</v>
      </c>
      <c r="E444" s="14" t="s">
        <v>1154</v>
      </c>
      <c r="F444" s="58" t="s">
        <v>2744</v>
      </c>
      <c r="G444" s="14" t="s">
        <v>1155</v>
      </c>
      <c r="H444" s="14" t="s">
        <v>1156</v>
      </c>
      <c r="I444" s="14" t="s">
        <v>218</v>
      </c>
      <c r="J444" s="58" t="s">
        <v>2744</v>
      </c>
      <c r="K444" s="24">
        <v>3.6160000000000001</v>
      </c>
      <c r="L444" s="14" t="s">
        <v>50</v>
      </c>
      <c r="M444" s="13">
        <v>5.3749999999999999E-2</v>
      </c>
      <c r="N444" s="13">
        <v>6.1010000000000002E-2</v>
      </c>
      <c r="O444" s="24">
        <v>1080000</v>
      </c>
      <c r="P444" s="26">
        <v>99.744200000000006</v>
      </c>
      <c r="Q444" s="24">
        <v>0</v>
      </c>
      <c r="R444" s="24">
        <v>3907.1399000000001</v>
      </c>
      <c r="S444" s="13">
        <v>1.3500000000000001E-3</v>
      </c>
      <c r="T444" s="13">
        <f t="shared" ref="T444:T463" si="9">+R444/$R$11</f>
        <v>9.1340565478982734E-4</v>
      </c>
      <c r="U444" s="66">
        <f>+R444/'סכום נכסי הקרן'!$C$42</f>
        <v>2.1121700560353549E-4</v>
      </c>
    </row>
    <row r="445" spans="2:21" ht="13.5" thickBot="1" x14ac:dyDescent="0.25">
      <c r="B445" s="62" t="s">
        <v>1157</v>
      </c>
      <c r="C445" s="14" t="s">
        <v>1158</v>
      </c>
      <c r="D445" s="14" t="s">
        <v>222</v>
      </c>
      <c r="E445" s="14" t="s">
        <v>1154</v>
      </c>
      <c r="F445" s="58" t="s">
        <v>2744</v>
      </c>
      <c r="G445" s="14" t="s">
        <v>1155</v>
      </c>
      <c r="H445" s="14" t="s">
        <v>1159</v>
      </c>
      <c r="I445" s="14" t="s">
        <v>224</v>
      </c>
      <c r="J445" s="58" t="s">
        <v>2744</v>
      </c>
      <c r="K445" s="24">
        <v>2.6419999999999999</v>
      </c>
      <c r="L445" s="14" t="s">
        <v>50</v>
      </c>
      <c r="M445" s="13">
        <v>3.2550000000000003E-2</v>
      </c>
      <c r="N445" s="13">
        <v>6.9409999999999999E-2</v>
      </c>
      <c r="O445" s="24">
        <v>14470150</v>
      </c>
      <c r="P445" s="26">
        <v>88.303799999999995</v>
      </c>
      <c r="Q445" s="24">
        <v>0</v>
      </c>
      <c r="R445" s="24">
        <v>46344.690029999998</v>
      </c>
      <c r="S445" s="13">
        <v>1.4470149999999999E-2</v>
      </c>
      <c r="T445" s="13">
        <f t="shared" si="9"/>
        <v>1.0834396265893559E-2</v>
      </c>
      <c r="U445" s="66">
        <f>+R445/'סכום נכסי הקרן'!$C$42</f>
        <v>2.5053586265904185E-3</v>
      </c>
    </row>
    <row r="446" spans="2:21" ht="13.5" thickBot="1" x14ac:dyDescent="0.25">
      <c r="B446" s="62" t="s">
        <v>1160</v>
      </c>
      <c r="C446" s="14" t="s">
        <v>1161</v>
      </c>
      <c r="D446" s="14" t="s">
        <v>222</v>
      </c>
      <c r="E446" s="14" t="s">
        <v>1154</v>
      </c>
      <c r="F446" s="58" t="s">
        <v>2744</v>
      </c>
      <c r="G446" s="14" t="s">
        <v>1155</v>
      </c>
      <c r="H446" s="14" t="s">
        <v>1159</v>
      </c>
      <c r="I446" s="14" t="s">
        <v>224</v>
      </c>
      <c r="J446" s="58" t="s">
        <v>2744</v>
      </c>
      <c r="K446" s="24">
        <v>1.9870000000000001</v>
      </c>
      <c r="L446" s="14" t="s">
        <v>50</v>
      </c>
      <c r="M446" s="13">
        <v>3.2750000000000001E-2</v>
      </c>
      <c r="N446" s="13">
        <v>6.3990000000000005E-2</v>
      </c>
      <c r="O446" s="24">
        <v>8886600</v>
      </c>
      <c r="P446" s="26">
        <v>91.988</v>
      </c>
      <c r="Q446" s="24">
        <v>0</v>
      </c>
      <c r="R446" s="24">
        <v>29649.294539999999</v>
      </c>
      <c r="S446" s="13">
        <v>1.18488E-2</v>
      </c>
      <c r="T446" s="13">
        <f t="shared" si="9"/>
        <v>6.9313702571451689E-3</v>
      </c>
      <c r="U446" s="66">
        <f>+R446/'סכום נכסי הקרן'!$C$42</f>
        <v>1.6028182689327439E-3</v>
      </c>
    </row>
    <row r="447" spans="2:21" ht="13.5" thickBot="1" x14ac:dyDescent="0.25">
      <c r="B447" s="62" t="s">
        <v>1162</v>
      </c>
      <c r="C447" s="14" t="s">
        <v>1163</v>
      </c>
      <c r="D447" s="14" t="s">
        <v>222</v>
      </c>
      <c r="E447" s="14" t="s">
        <v>1154</v>
      </c>
      <c r="F447" s="58" t="s">
        <v>2744</v>
      </c>
      <c r="G447" s="14" t="s">
        <v>1164</v>
      </c>
      <c r="H447" s="14" t="s">
        <v>1165</v>
      </c>
      <c r="I447" s="14" t="s">
        <v>224</v>
      </c>
      <c r="J447" s="58" t="s">
        <v>2744</v>
      </c>
      <c r="K447" s="24">
        <v>9.4570000000000007</v>
      </c>
      <c r="L447" s="14" t="s">
        <v>50</v>
      </c>
      <c r="M447" s="13">
        <v>6.3750000000000001E-2</v>
      </c>
      <c r="N447" s="13">
        <v>6.8720000000000003E-2</v>
      </c>
      <c r="O447" s="24">
        <v>4309000</v>
      </c>
      <c r="P447" s="26">
        <v>96.061700000000002</v>
      </c>
      <c r="Q447" s="24">
        <v>0</v>
      </c>
      <c r="R447" s="24">
        <v>15013.236209999999</v>
      </c>
      <c r="S447" s="13">
        <v>6.2169961040000003E-3</v>
      </c>
      <c r="T447" s="13">
        <f t="shared" si="9"/>
        <v>3.5097731849605372E-3</v>
      </c>
      <c r="U447" s="66">
        <f>+R447/'סכום נכסי הקרן'!$C$42</f>
        <v>8.1160410885076613E-4</v>
      </c>
    </row>
    <row r="448" spans="2:21" ht="13.5" thickBot="1" x14ac:dyDescent="0.25">
      <c r="B448" s="62" t="s">
        <v>1166</v>
      </c>
      <c r="C448" s="14" t="s">
        <v>1167</v>
      </c>
      <c r="D448" s="14" t="s">
        <v>222</v>
      </c>
      <c r="E448" s="14" t="s">
        <v>1154</v>
      </c>
      <c r="F448" s="58" t="s">
        <v>2744</v>
      </c>
      <c r="G448" s="14" t="s">
        <v>1155</v>
      </c>
      <c r="H448" s="14" t="s">
        <v>1165</v>
      </c>
      <c r="I448" s="14" t="s">
        <v>224</v>
      </c>
      <c r="J448" s="58" t="s">
        <v>2744</v>
      </c>
      <c r="K448" s="24">
        <v>3.8839999999999999</v>
      </c>
      <c r="L448" s="14" t="s">
        <v>52</v>
      </c>
      <c r="M448" s="13">
        <v>6.6250000000000003E-2</v>
      </c>
      <c r="N448" s="13">
        <v>6.2609999999999999E-2</v>
      </c>
      <c r="O448" s="24">
        <v>750000</v>
      </c>
      <c r="P448" s="26">
        <v>102.9332</v>
      </c>
      <c r="Q448" s="24">
        <v>0</v>
      </c>
      <c r="R448" s="24">
        <v>3567.3301799999999</v>
      </c>
      <c r="S448" s="13">
        <v>1E-3</v>
      </c>
      <c r="T448" s="13">
        <f t="shared" si="9"/>
        <v>8.3396541775082394E-4</v>
      </c>
      <c r="U448" s="66">
        <f>+R448/'סכום נכסי הקרן'!$C$42</f>
        <v>1.9284715108837573E-4</v>
      </c>
    </row>
    <row r="449" spans="2:21" ht="13.5" thickBot="1" x14ac:dyDescent="0.25">
      <c r="B449" s="62" t="s">
        <v>1168</v>
      </c>
      <c r="C449" s="14" t="s">
        <v>1169</v>
      </c>
      <c r="D449" s="14" t="s">
        <v>222</v>
      </c>
      <c r="E449" s="14" t="s">
        <v>1154</v>
      </c>
      <c r="F449" s="58" t="s">
        <v>2744</v>
      </c>
      <c r="G449" s="14" t="s">
        <v>1155</v>
      </c>
      <c r="H449" s="14" t="s">
        <v>1165</v>
      </c>
      <c r="I449" s="14" t="s">
        <v>224</v>
      </c>
      <c r="J449" s="58" t="s">
        <v>2744</v>
      </c>
      <c r="K449" s="24">
        <v>2.1829999999999998</v>
      </c>
      <c r="L449" s="14" t="s">
        <v>50</v>
      </c>
      <c r="M449" s="13">
        <v>3.0769999999999999E-2</v>
      </c>
      <c r="N449" s="13">
        <v>6.9750000000000006E-2</v>
      </c>
      <c r="O449" s="24">
        <v>14716095</v>
      </c>
      <c r="P449" s="26">
        <v>89.531499999999994</v>
      </c>
      <c r="Q449" s="24">
        <v>0</v>
      </c>
      <c r="R449" s="24">
        <v>47787.685740000001</v>
      </c>
      <c r="S449" s="13">
        <v>2.4526824999999999E-2</v>
      </c>
      <c r="T449" s="13">
        <f t="shared" si="9"/>
        <v>1.1171737767627719E-2</v>
      </c>
      <c r="U449" s="66">
        <f>+R449/'סכום נכסי הקרן'!$C$42</f>
        <v>2.5833658750549406E-3</v>
      </c>
    </row>
    <row r="450" spans="2:21" ht="13.5" thickBot="1" x14ac:dyDescent="0.25">
      <c r="B450" s="62" t="s">
        <v>1170</v>
      </c>
      <c r="C450" s="14" t="s">
        <v>1171</v>
      </c>
      <c r="D450" s="14" t="s">
        <v>222</v>
      </c>
      <c r="E450" s="14" t="s">
        <v>1154</v>
      </c>
      <c r="F450" s="58" t="s">
        <v>2744</v>
      </c>
      <c r="G450" s="14" t="s">
        <v>1172</v>
      </c>
      <c r="H450" s="14" t="s">
        <v>1173</v>
      </c>
      <c r="I450" s="14" t="s">
        <v>224</v>
      </c>
      <c r="J450" s="58" t="s">
        <v>2744</v>
      </c>
      <c r="K450" s="24">
        <v>2.1219999999999999</v>
      </c>
      <c r="L450" s="14" t="s">
        <v>50</v>
      </c>
      <c r="M450" s="13">
        <v>4.8750000000000002E-2</v>
      </c>
      <c r="N450" s="13">
        <v>8.6300000000000002E-2</v>
      </c>
      <c r="O450" s="24">
        <v>340000</v>
      </c>
      <c r="P450" s="26">
        <v>93.716800000000006</v>
      </c>
      <c r="Q450" s="24">
        <v>0</v>
      </c>
      <c r="R450" s="24">
        <v>1155.6968300000001</v>
      </c>
      <c r="S450" s="13">
        <v>5.44E-4</v>
      </c>
      <c r="T450" s="13">
        <f t="shared" si="9"/>
        <v>2.7017717480366593E-4</v>
      </c>
      <c r="U450" s="66">
        <f>+R450/'סכום נכסי הקרן'!$C$42</f>
        <v>6.2476089944488099E-5</v>
      </c>
    </row>
    <row r="451" spans="2:21" ht="13.5" thickBot="1" x14ac:dyDescent="0.25">
      <c r="B451" s="62" t="s">
        <v>1174</v>
      </c>
      <c r="C451" s="14" t="s">
        <v>1175</v>
      </c>
      <c r="D451" s="14" t="s">
        <v>222</v>
      </c>
      <c r="E451" s="14" t="s">
        <v>1154</v>
      </c>
      <c r="F451" s="58" t="s">
        <v>2744</v>
      </c>
      <c r="G451" s="14" t="s">
        <v>1172</v>
      </c>
      <c r="H451" s="14" t="s">
        <v>1173</v>
      </c>
      <c r="I451" s="14" t="s">
        <v>224</v>
      </c>
      <c r="J451" s="58" t="s">
        <v>2744</v>
      </c>
      <c r="K451" s="24">
        <v>3.7639999999999998</v>
      </c>
      <c r="L451" s="14" t="s">
        <v>50</v>
      </c>
      <c r="M451" s="13">
        <v>5.3749999999999999E-2</v>
      </c>
      <c r="N451" s="13">
        <v>8.7669999999999998E-2</v>
      </c>
      <c r="O451" s="24">
        <v>1240000</v>
      </c>
      <c r="P451" s="26">
        <v>89.549599999999998</v>
      </c>
      <c r="Q451" s="24">
        <v>0</v>
      </c>
      <c r="R451" s="24">
        <v>4027.4753500000002</v>
      </c>
      <c r="S451" s="13">
        <v>1.9840000000000001E-3</v>
      </c>
      <c r="T451" s="13">
        <f t="shared" si="9"/>
        <v>9.415375065573257E-4</v>
      </c>
      <c r="U451" s="66">
        <f>+R451/'סכום נכסי הקרן'!$C$42</f>
        <v>2.1772224833030706E-4</v>
      </c>
    </row>
    <row r="452" spans="2:21" ht="13.5" thickBot="1" x14ac:dyDescent="0.25">
      <c r="B452" s="62" t="s">
        <v>1176</v>
      </c>
      <c r="C452" s="14" t="s">
        <v>1177</v>
      </c>
      <c r="D452" s="14" t="s">
        <v>222</v>
      </c>
      <c r="E452" s="14" t="s">
        <v>1154</v>
      </c>
      <c r="F452" s="58" t="s">
        <v>2744</v>
      </c>
      <c r="G452" s="14" t="s">
        <v>1172</v>
      </c>
      <c r="H452" s="14" t="s">
        <v>1173</v>
      </c>
      <c r="I452" s="14" t="s">
        <v>224</v>
      </c>
      <c r="J452" s="58" t="s">
        <v>2744</v>
      </c>
      <c r="K452" s="24">
        <v>5.7750000000000004</v>
      </c>
      <c r="L452" s="14" t="s">
        <v>50</v>
      </c>
      <c r="M452" s="13">
        <v>5.8749999999999997E-2</v>
      </c>
      <c r="N452" s="13">
        <v>8.7620000000000003E-2</v>
      </c>
      <c r="O452" s="24">
        <v>312763</v>
      </c>
      <c r="P452" s="26">
        <v>86.240399999999994</v>
      </c>
      <c r="Q452" s="24">
        <v>0</v>
      </c>
      <c r="R452" s="24">
        <v>978.30367999999999</v>
      </c>
      <c r="S452" s="13">
        <v>5.0042079999999996E-4</v>
      </c>
      <c r="T452" s="13">
        <f t="shared" si="9"/>
        <v>2.2870645441021902E-4</v>
      </c>
      <c r="U452" s="66">
        <f>+R452/'סכום נכסי הקרן'!$C$42</f>
        <v>5.2886351435872409E-5</v>
      </c>
    </row>
    <row r="453" spans="2:21" ht="13.5" thickBot="1" x14ac:dyDescent="0.25">
      <c r="B453" s="62" t="s">
        <v>1178</v>
      </c>
      <c r="C453" s="14" t="s">
        <v>1179</v>
      </c>
      <c r="D453" s="14" t="s">
        <v>222</v>
      </c>
      <c r="E453" s="14" t="s">
        <v>1154</v>
      </c>
      <c r="F453" s="58" t="s">
        <v>2744</v>
      </c>
      <c r="G453" s="14" t="s">
        <v>1172</v>
      </c>
      <c r="H453" s="14" t="s">
        <v>1173</v>
      </c>
      <c r="I453" s="14" t="s">
        <v>224</v>
      </c>
      <c r="J453" s="58" t="s">
        <v>2744</v>
      </c>
      <c r="K453" s="24">
        <v>6.48</v>
      </c>
      <c r="L453" s="14" t="s">
        <v>50</v>
      </c>
      <c r="M453" s="13">
        <v>8.5000000000000006E-2</v>
      </c>
      <c r="N453" s="13">
        <v>9.1850000000000001E-2</v>
      </c>
      <c r="O453" s="24">
        <v>11075000</v>
      </c>
      <c r="P453" s="26">
        <v>99.626499999999993</v>
      </c>
      <c r="Q453" s="24">
        <v>0</v>
      </c>
      <c r="R453" s="24">
        <v>40018.993690000003</v>
      </c>
      <c r="S453" s="13">
        <v>1.4766666665999999E-2</v>
      </c>
      <c r="T453" s="13">
        <f t="shared" si="9"/>
        <v>9.3555838979414128E-3</v>
      </c>
      <c r="U453" s="66">
        <f>+R453/'סכום נכסי הקרן'!$C$42</f>
        <v>2.1633963028732557E-3</v>
      </c>
    </row>
    <row r="454" spans="2:21" ht="13.5" thickBot="1" x14ac:dyDescent="0.25">
      <c r="B454" s="62" t="s">
        <v>1180</v>
      </c>
      <c r="C454" s="14" t="s">
        <v>1181</v>
      </c>
      <c r="D454" s="14" t="s">
        <v>222</v>
      </c>
      <c r="E454" s="14" t="s">
        <v>1154</v>
      </c>
      <c r="F454" s="58" t="s">
        <v>2744</v>
      </c>
      <c r="G454" s="14" t="s">
        <v>1172</v>
      </c>
      <c r="H454" s="14" t="s">
        <v>1173</v>
      </c>
      <c r="I454" s="14" t="s">
        <v>224</v>
      </c>
      <c r="J454" s="58" t="s">
        <v>2744</v>
      </c>
      <c r="K454" s="24">
        <v>1.4470000000000001</v>
      </c>
      <c r="L454" s="14" t="s">
        <v>50</v>
      </c>
      <c r="M454" s="13">
        <v>6.1249999999999999E-2</v>
      </c>
      <c r="N454" s="13">
        <v>8.2489999999999994E-2</v>
      </c>
      <c r="O454" s="24">
        <v>11362005</v>
      </c>
      <c r="P454" s="26">
        <v>97.125</v>
      </c>
      <c r="Q454" s="24">
        <v>0</v>
      </c>
      <c r="R454" s="24">
        <v>40025.204859999998</v>
      </c>
      <c r="S454" s="13">
        <v>1.8936675E-2</v>
      </c>
      <c r="T454" s="13">
        <f t="shared" si="9"/>
        <v>9.3570359365031386E-3</v>
      </c>
      <c r="U454" s="66">
        <f>+R454/'סכום נכסי הקרן'!$C$42</f>
        <v>2.1637320739903054E-3</v>
      </c>
    </row>
    <row r="455" spans="2:21" ht="13.5" thickBot="1" x14ac:dyDescent="0.25">
      <c r="B455" s="62" t="s">
        <v>1182</v>
      </c>
      <c r="C455" s="14" t="s">
        <v>1183</v>
      </c>
      <c r="D455" s="14" t="s">
        <v>222</v>
      </c>
      <c r="E455" s="14" t="s">
        <v>1154</v>
      </c>
      <c r="F455" s="58" t="s">
        <v>2744</v>
      </c>
      <c r="G455" s="14" t="s">
        <v>1172</v>
      </c>
      <c r="H455" s="14" t="s">
        <v>1173</v>
      </c>
      <c r="I455" s="14" t="s">
        <v>224</v>
      </c>
      <c r="J455" s="58" t="s">
        <v>2744</v>
      </c>
      <c r="K455" s="24">
        <v>3.1669999999999998</v>
      </c>
      <c r="L455" s="14" t="s">
        <v>50</v>
      </c>
      <c r="M455" s="13">
        <v>6.5000000000000002E-2</v>
      </c>
      <c r="N455" s="13">
        <v>8.362E-2</v>
      </c>
      <c r="O455" s="24">
        <v>5714550</v>
      </c>
      <c r="P455" s="26">
        <v>94.515199999999993</v>
      </c>
      <c r="Q455" s="24">
        <v>0</v>
      </c>
      <c r="R455" s="24">
        <v>19589.856299999999</v>
      </c>
      <c r="S455" s="13">
        <v>9.5242499999999997E-3</v>
      </c>
      <c r="T455" s="13">
        <f t="shared" si="9"/>
        <v>4.5796889742648131E-3</v>
      </c>
      <c r="U455" s="66">
        <f>+R455/'סכום נכסי הקרן'!$C$42</f>
        <v>1.0590127033561186E-3</v>
      </c>
    </row>
    <row r="456" spans="2:21" ht="13.5" thickBot="1" x14ac:dyDescent="0.25">
      <c r="B456" s="62" t="s">
        <v>1184</v>
      </c>
      <c r="C456" s="14" t="s">
        <v>1185</v>
      </c>
      <c r="D456" s="14" t="s">
        <v>222</v>
      </c>
      <c r="E456" s="14" t="s">
        <v>1154</v>
      </c>
      <c r="F456" s="58" t="s">
        <v>2744</v>
      </c>
      <c r="G456" s="14" t="s">
        <v>1172</v>
      </c>
      <c r="H456" s="14" t="s">
        <v>1173</v>
      </c>
      <c r="I456" s="14" t="s">
        <v>224</v>
      </c>
      <c r="J456" s="58" t="s">
        <v>2744</v>
      </c>
      <c r="K456" s="24">
        <v>5.2990000000000004</v>
      </c>
      <c r="L456" s="14" t="s">
        <v>50</v>
      </c>
      <c r="M456" s="13">
        <v>6.7500000000000004E-2</v>
      </c>
      <c r="N456" s="13">
        <v>8.4370000000000001E-2</v>
      </c>
      <c r="O456" s="24">
        <v>8755000</v>
      </c>
      <c r="P456" s="26">
        <v>91.753299999999996</v>
      </c>
      <c r="Q456" s="24">
        <v>0</v>
      </c>
      <c r="R456" s="24">
        <v>29135.69613</v>
      </c>
      <c r="S456" s="13">
        <v>1.5918181818000001E-2</v>
      </c>
      <c r="T456" s="13">
        <f t="shared" si="9"/>
        <v>6.8113019452874183E-3</v>
      </c>
      <c r="U456" s="66">
        <f>+R456/'סכום נכסי הקרן'!$C$42</f>
        <v>1.5750535302698316E-3</v>
      </c>
    </row>
    <row r="457" spans="2:21" ht="13.5" thickBot="1" x14ac:dyDescent="0.25">
      <c r="B457" s="62" t="s">
        <v>1186</v>
      </c>
      <c r="C457" s="14" t="s">
        <v>1187</v>
      </c>
      <c r="D457" s="14" t="s">
        <v>222</v>
      </c>
      <c r="E457" s="14" t="s">
        <v>1154</v>
      </c>
      <c r="F457" s="58" t="s">
        <v>2744</v>
      </c>
      <c r="G457" s="14" t="s">
        <v>1188</v>
      </c>
      <c r="H457" s="14" t="s">
        <v>1173</v>
      </c>
      <c r="I457" s="14" t="s">
        <v>224</v>
      </c>
      <c r="J457" s="58" t="s">
        <v>2744</v>
      </c>
      <c r="K457" s="24">
        <v>3.1240000000000001</v>
      </c>
      <c r="L457" s="14" t="s">
        <v>51</v>
      </c>
      <c r="M457" s="13">
        <v>1.8749999999999999E-2</v>
      </c>
      <c r="N457" s="13">
        <v>4.8489999999999998E-2</v>
      </c>
      <c r="O457" s="24">
        <v>372500</v>
      </c>
      <c r="P457" s="26">
        <v>92.691199999999995</v>
      </c>
      <c r="Q457" s="24">
        <v>0</v>
      </c>
      <c r="R457" s="24">
        <v>1385.1040700000001</v>
      </c>
      <c r="S457" s="13">
        <v>5.3214285700000003E-4</v>
      </c>
      <c r="T457" s="13">
        <f t="shared" si="9"/>
        <v>3.2380767579128785E-4</v>
      </c>
      <c r="U457" s="66">
        <f>+R457/'סכום נכסי הקרן'!$C$42</f>
        <v>7.4877670521772161E-5</v>
      </c>
    </row>
    <row r="458" spans="2:21" ht="13.5" thickBot="1" x14ac:dyDescent="0.25">
      <c r="B458" s="62" t="s">
        <v>1189</v>
      </c>
      <c r="C458" s="14" t="s">
        <v>1190</v>
      </c>
      <c r="D458" s="14" t="s">
        <v>222</v>
      </c>
      <c r="E458" s="14" t="s">
        <v>1154</v>
      </c>
      <c r="F458" s="58" t="s">
        <v>2744</v>
      </c>
      <c r="G458" s="14" t="s">
        <v>1188</v>
      </c>
      <c r="H458" s="14" t="s">
        <v>1173</v>
      </c>
      <c r="I458" s="14" t="s">
        <v>224</v>
      </c>
      <c r="J458" s="58" t="s">
        <v>2744</v>
      </c>
      <c r="K458" s="24">
        <v>3.1589999999999998</v>
      </c>
      <c r="L458" s="14" t="s">
        <v>51</v>
      </c>
      <c r="M458" s="13">
        <v>3.7499999999999999E-2</v>
      </c>
      <c r="N458" s="13">
        <v>4.8079999999999998E-2</v>
      </c>
      <c r="O458" s="24">
        <v>2308335</v>
      </c>
      <c r="P458" s="26">
        <v>97.3185</v>
      </c>
      <c r="Q458" s="24">
        <v>0</v>
      </c>
      <c r="R458" s="24">
        <v>9011.8066600000002</v>
      </c>
      <c r="S458" s="13">
        <v>2.098486363E-3</v>
      </c>
      <c r="T458" s="13">
        <f t="shared" si="9"/>
        <v>2.1067674497953419E-3</v>
      </c>
      <c r="U458" s="66">
        <f>+R458/'סכום נכסי הקרן'!$C$42</f>
        <v>4.8717140069727181E-4</v>
      </c>
    </row>
    <row r="459" spans="2:21" ht="13.5" thickBot="1" x14ac:dyDescent="0.25">
      <c r="B459" s="62" t="s">
        <v>1191</v>
      </c>
      <c r="C459" s="14" t="s">
        <v>1192</v>
      </c>
      <c r="D459" s="14" t="s">
        <v>222</v>
      </c>
      <c r="E459" s="14" t="s">
        <v>1154</v>
      </c>
      <c r="F459" s="58" t="s">
        <v>2744</v>
      </c>
      <c r="G459" s="14" t="s">
        <v>1188</v>
      </c>
      <c r="H459" s="14" t="s">
        <v>1173</v>
      </c>
      <c r="I459" s="14" t="s">
        <v>224</v>
      </c>
      <c r="J459" s="58" t="s">
        <v>2744</v>
      </c>
      <c r="K459" s="24">
        <v>5.548</v>
      </c>
      <c r="L459" s="14" t="s">
        <v>51</v>
      </c>
      <c r="M459" s="13">
        <v>4.3749999999999997E-2</v>
      </c>
      <c r="N459" s="13">
        <v>5.4780000000000002E-2</v>
      </c>
      <c r="O459" s="24">
        <v>6703240</v>
      </c>
      <c r="P459" s="26">
        <v>94.801299999999998</v>
      </c>
      <c r="Q459" s="24">
        <v>0</v>
      </c>
      <c r="R459" s="24">
        <v>25492.74985</v>
      </c>
      <c r="S459" s="13">
        <v>4.4688266660000003E-3</v>
      </c>
      <c r="T459" s="13">
        <f t="shared" si="9"/>
        <v>5.9596591023353225E-3</v>
      </c>
      <c r="U459" s="66">
        <f>+R459/'סכום נכסי הקרן'!$C$42</f>
        <v>1.3781186304378243E-3</v>
      </c>
    </row>
    <row r="460" spans="2:21" ht="13.5" thickBot="1" x14ac:dyDescent="0.25">
      <c r="B460" s="62" t="s">
        <v>1193</v>
      </c>
      <c r="C460" s="14" t="s">
        <v>1194</v>
      </c>
      <c r="D460" s="14" t="s">
        <v>222</v>
      </c>
      <c r="E460" s="14" t="s">
        <v>1154</v>
      </c>
      <c r="F460" s="58" t="s">
        <v>2744</v>
      </c>
      <c r="G460" s="14" t="s">
        <v>1188</v>
      </c>
      <c r="H460" s="14" t="s">
        <v>1173</v>
      </c>
      <c r="I460" s="14" t="s">
        <v>224</v>
      </c>
      <c r="J460" s="58" t="s">
        <v>2744</v>
      </c>
      <c r="K460" s="24">
        <v>3.11</v>
      </c>
      <c r="L460" s="14" t="s">
        <v>50</v>
      </c>
      <c r="M460" s="13">
        <v>4.7500000000000001E-2</v>
      </c>
      <c r="N460" s="13">
        <v>5.9389999999999998E-2</v>
      </c>
      <c r="O460" s="24">
        <v>1052000</v>
      </c>
      <c r="P460" s="26">
        <v>97.140500000000003</v>
      </c>
      <c r="Q460" s="24">
        <v>0</v>
      </c>
      <c r="R460" s="24">
        <v>3706.4967999999999</v>
      </c>
      <c r="S460" s="13">
        <v>1.052E-3</v>
      </c>
      <c r="T460" s="13">
        <f t="shared" si="9"/>
        <v>8.6649959387950239E-4</v>
      </c>
      <c r="U460" s="66">
        <f>+R460/'סכום נכסי הקרן'!$C$42</f>
        <v>2.0037039251527347E-4</v>
      </c>
    </row>
    <row r="461" spans="2:21" ht="13.5" thickBot="1" x14ac:dyDescent="0.25">
      <c r="B461" s="62" t="s">
        <v>1195</v>
      </c>
      <c r="C461" s="14" t="s">
        <v>1196</v>
      </c>
      <c r="D461" s="14" t="s">
        <v>222</v>
      </c>
      <c r="E461" s="14" t="s">
        <v>1154</v>
      </c>
      <c r="F461" s="58" t="s">
        <v>2744</v>
      </c>
      <c r="G461" s="14" t="s">
        <v>1188</v>
      </c>
      <c r="H461" s="14" t="s">
        <v>1173</v>
      </c>
      <c r="I461" s="14" t="s">
        <v>224</v>
      </c>
      <c r="J461" s="58" t="s">
        <v>2744</v>
      </c>
      <c r="K461" s="24">
        <v>0.79900000000000004</v>
      </c>
      <c r="L461" s="14" t="s">
        <v>51</v>
      </c>
      <c r="M461" s="13">
        <v>0.06</v>
      </c>
      <c r="N461" s="13">
        <v>4.7109999999999999E-2</v>
      </c>
      <c r="O461" s="24">
        <v>1300000</v>
      </c>
      <c r="P461" s="26">
        <v>103.86799999999999</v>
      </c>
      <c r="Q461" s="24">
        <v>0</v>
      </c>
      <c r="R461" s="24">
        <v>5416.7992899999999</v>
      </c>
      <c r="S461" s="13">
        <v>1.2999999999999999E-3</v>
      </c>
      <c r="T461" s="13">
        <f t="shared" si="9"/>
        <v>1.2663316976050747E-3</v>
      </c>
      <c r="U461" s="66">
        <f>+R461/'סכום נכסי הקרן'!$C$42</f>
        <v>2.9282804180857643E-4</v>
      </c>
    </row>
    <row r="462" spans="2:21" ht="13.5" thickBot="1" x14ac:dyDescent="0.25">
      <c r="B462" s="62" t="s">
        <v>1197</v>
      </c>
      <c r="C462" s="14" t="s">
        <v>1198</v>
      </c>
      <c r="D462" s="14" t="s">
        <v>222</v>
      </c>
      <c r="E462" s="14" t="s">
        <v>1154</v>
      </c>
      <c r="F462" s="58" t="s">
        <v>2744</v>
      </c>
      <c r="G462" s="14" t="s">
        <v>1188</v>
      </c>
      <c r="H462" s="14" t="s">
        <v>1173</v>
      </c>
      <c r="I462" s="14" t="s">
        <v>224</v>
      </c>
      <c r="J462" s="58" t="s">
        <v>2744</v>
      </c>
      <c r="K462" s="24">
        <v>4.54</v>
      </c>
      <c r="L462" s="14" t="s">
        <v>51</v>
      </c>
      <c r="M462" s="13">
        <v>7.3749999999999996E-2</v>
      </c>
      <c r="N462" s="13">
        <v>5.3879999999999997E-2</v>
      </c>
      <c r="O462" s="24">
        <v>1320800</v>
      </c>
      <c r="P462" s="26">
        <v>111.8425</v>
      </c>
      <c r="Q462" s="24">
        <v>0</v>
      </c>
      <c r="R462" s="24">
        <v>5925.9986600000002</v>
      </c>
      <c r="S462" s="13">
        <v>1.6509999999999999E-3</v>
      </c>
      <c r="T462" s="13">
        <f t="shared" si="9"/>
        <v>1.3853716080964849E-3</v>
      </c>
      <c r="U462" s="66">
        <f>+R462/'סכום נכסי הקרן'!$C$42</f>
        <v>3.2035497172132582E-4</v>
      </c>
    </row>
    <row r="463" spans="2:21" ht="13.5" thickBot="1" x14ac:dyDescent="0.25">
      <c r="B463" s="62" t="s">
        <v>1199</v>
      </c>
      <c r="C463" s="14" t="s">
        <v>1200</v>
      </c>
      <c r="D463" s="14" t="s">
        <v>222</v>
      </c>
      <c r="E463" s="14" t="s">
        <v>1154</v>
      </c>
      <c r="F463" s="58" t="s">
        <v>2744</v>
      </c>
      <c r="G463" s="14" t="s">
        <v>1188</v>
      </c>
      <c r="H463" s="14" t="s">
        <v>1173</v>
      </c>
      <c r="I463" s="14" t="s">
        <v>224</v>
      </c>
      <c r="J463" s="58" t="s">
        <v>2744</v>
      </c>
      <c r="K463" s="24">
        <v>5.7729999999999997</v>
      </c>
      <c r="L463" s="14" t="s">
        <v>51</v>
      </c>
      <c r="M463" s="13">
        <v>7.8750000000000001E-2</v>
      </c>
      <c r="N463" s="13">
        <v>5.6959999999999997E-2</v>
      </c>
      <c r="O463" s="24">
        <v>2600000</v>
      </c>
      <c r="P463" s="26">
        <v>115.7825</v>
      </c>
      <c r="Q463" s="24">
        <v>0</v>
      </c>
      <c r="R463" s="24">
        <v>12076.3</v>
      </c>
      <c r="S463" s="13">
        <v>5.1999999999999998E-3</v>
      </c>
      <c r="T463" s="13">
        <f t="shared" si="9"/>
        <v>2.8231803803437884E-3</v>
      </c>
      <c r="U463" s="66">
        <f>+R463/'סכום נכסי הקרן'!$C$42</f>
        <v>6.5283557539620621E-4</v>
      </c>
    </row>
    <row r="464" spans="2:21" ht="13.5" thickBot="1" x14ac:dyDescent="0.25">
      <c r="B464" s="61" t="s">
        <v>1201</v>
      </c>
      <c r="C464" s="58" t="s">
        <v>2744</v>
      </c>
      <c r="D464" s="58" t="s">
        <v>2744</v>
      </c>
      <c r="E464" s="58" t="s">
        <v>2744</v>
      </c>
      <c r="F464" s="58" t="s">
        <v>2744</v>
      </c>
      <c r="G464" s="58" t="s">
        <v>2744</v>
      </c>
      <c r="H464" s="58" t="s">
        <v>2744</v>
      </c>
      <c r="I464" s="58" t="s">
        <v>2744</v>
      </c>
      <c r="J464" s="58" t="s">
        <v>2744</v>
      </c>
      <c r="K464" s="23">
        <v>2.9558437337950001</v>
      </c>
      <c r="L464" s="58" t="s">
        <v>2744</v>
      </c>
      <c r="M464" s="58" t="s">
        <v>2744</v>
      </c>
      <c r="N464" s="58" t="s">
        <v>2744</v>
      </c>
      <c r="O464" s="58" t="s">
        <v>2744</v>
      </c>
      <c r="P464" s="58" t="s">
        <v>2744</v>
      </c>
      <c r="Q464" s="58" t="s">
        <v>2744</v>
      </c>
      <c r="R464" s="23">
        <v>547778.93706999999</v>
      </c>
      <c r="S464" s="58" t="s">
        <v>2744</v>
      </c>
      <c r="T464" s="20">
        <f>SUM(T465:T524)</f>
        <v>0.12805898726444351</v>
      </c>
      <c r="U464" s="65">
        <f>SUM(U465:U524)</f>
        <v>2.9612511909443757E-2</v>
      </c>
    </row>
    <row r="465" spans="2:21" ht="13.5" thickBot="1" x14ac:dyDescent="0.25">
      <c r="B465" s="62" t="s">
        <v>1202</v>
      </c>
      <c r="C465" s="14" t="s">
        <v>1203</v>
      </c>
      <c r="D465" s="14" t="s">
        <v>222</v>
      </c>
      <c r="E465" s="14" t="s">
        <v>1154</v>
      </c>
      <c r="F465" s="58" t="s">
        <v>2744</v>
      </c>
      <c r="G465" s="14" t="s">
        <v>1204</v>
      </c>
      <c r="H465" s="14" t="s">
        <v>1205</v>
      </c>
      <c r="I465" s="14" t="s">
        <v>224</v>
      </c>
      <c r="J465" s="58" t="s">
        <v>2744</v>
      </c>
      <c r="K465" s="24">
        <v>7.0570000000000004</v>
      </c>
      <c r="L465" s="14" t="s">
        <v>50</v>
      </c>
      <c r="M465" s="13">
        <v>6.2E-2</v>
      </c>
      <c r="N465" s="13">
        <v>5.2600000000000001E-2</v>
      </c>
      <c r="O465" s="24">
        <v>1236000</v>
      </c>
      <c r="P465" s="26">
        <v>108.05880000000001</v>
      </c>
      <c r="Q465" s="24">
        <v>0</v>
      </c>
      <c r="R465" s="24">
        <v>4844.24575</v>
      </c>
      <c r="S465" s="13">
        <v>1.373333333E-3</v>
      </c>
      <c r="T465" s="13">
        <f t="shared" ref="T465:T524" si="10">+R465/$R$11</f>
        <v>1.1324809386123052E-3</v>
      </c>
      <c r="U465" s="66">
        <f>+R465/'סכום נכסי הקרן'!$C$42</f>
        <v>2.618762337439345E-4</v>
      </c>
    </row>
    <row r="466" spans="2:21" ht="13.5" thickBot="1" x14ac:dyDescent="0.25">
      <c r="B466" s="62" t="s">
        <v>1206</v>
      </c>
      <c r="C466" s="14" t="s">
        <v>1207</v>
      </c>
      <c r="D466" s="14" t="s">
        <v>222</v>
      </c>
      <c r="E466" s="14" t="s">
        <v>1154</v>
      </c>
      <c r="F466" s="58" t="s">
        <v>2744</v>
      </c>
      <c r="G466" s="14" t="s">
        <v>1208</v>
      </c>
      <c r="H466" s="14" t="s">
        <v>217</v>
      </c>
      <c r="I466" s="14" t="s">
        <v>218</v>
      </c>
      <c r="J466" s="58" t="s">
        <v>2744</v>
      </c>
      <c r="K466" s="24">
        <v>7.266</v>
      </c>
      <c r="L466" s="14" t="s">
        <v>50</v>
      </c>
      <c r="M466" s="13">
        <v>3.85E-2</v>
      </c>
      <c r="N466" s="13">
        <v>4.5400000000000003E-2</v>
      </c>
      <c r="O466" s="24">
        <v>1793750</v>
      </c>
      <c r="P466" s="26">
        <v>96.596800000000002</v>
      </c>
      <c r="Q466" s="24">
        <v>0</v>
      </c>
      <c r="R466" s="24">
        <v>6284.5213999999996</v>
      </c>
      <c r="S466" s="13">
        <v>6.0216372699999998E-4</v>
      </c>
      <c r="T466" s="13">
        <f t="shared" si="10"/>
        <v>1.4691865485563192E-3</v>
      </c>
      <c r="U466" s="66">
        <f>+R466/'סכום נכסי הקרן'!$C$42</f>
        <v>3.3973643783764655E-4</v>
      </c>
    </row>
    <row r="467" spans="2:21" ht="13.5" thickBot="1" x14ac:dyDescent="0.25">
      <c r="B467" s="62" t="s">
        <v>1209</v>
      </c>
      <c r="C467" s="14" t="s">
        <v>1210</v>
      </c>
      <c r="D467" s="14" t="s">
        <v>222</v>
      </c>
      <c r="E467" s="14" t="s">
        <v>1154</v>
      </c>
      <c r="F467" s="58" t="s">
        <v>2744</v>
      </c>
      <c r="G467" s="14" t="s">
        <v>1211</v>
      </c>
      <c r="H467" s="14" t="s">
        <v>217</v>
      </c>
      <c r="I467" s="14" t="s">
        <v>218</v>
      </c>
      <c r="J467" s="58" t="s">
        <v>2744</v>
      </c>
      <c r="K467" s="24">
        <v>7.43</v>
      </c>
      <c r="L467" s="14" t="s">
        <v>50</v>
      </c>
      <c r="M467" s="13">
        <v>4.9500000000000002E-2</v>
      </c>
      <c r="N467" s="13">
        <v>4.5280000000000001E-2</v>
      </c>
      <c r="O467" s="24">
        <v>1060000</v>
      </c>
      <c r="P467" s="26">
        <v>103.84399999999999</v>
      </c>
      <c r="Q467" s="24">
        <v>0</v>
      </c>
      <c r="R467" s="24">
        <v>3992.4071899999999</v>
      </c>
      <c r="S467" s="13">
        <v>6.0571428499999998E-4</v>
      </c>
      <c r="T467" s="13">
        <f t="shared" si="10"/>
        <v>9.3333932157626718E-4</v>
      </c>
      <c r="U467" s="66">
        <f>+R467/'סכום נכסי הקרן'!$C$42</f>
        <v>2.1582649032399003E-4</v>
      </c>
    </row>
    <row r="468" spans="2:21" ht="13.5" thickBot="1" x14ac:dyDescent="0.25">
      <c r="B468" s="62" t="s">
        <v>1212</v>
      </c>
      <c r="C468" s="14" t="s">
        <v>1213</v>
      </c>
      <c r="D468" s="14" t="s">
        <v>227</v>
      </c>
      <c r="E468" s="14" t="s">
        <v>1154</v>
      </c>
      <c r="F468" s="58" t="s">
        <v>2744</v>
      </c>
      <c r="G468" s="14" t="s">
        <v>1155</v>
      </c>
      <c r="H468" s="14" t="s">
        <v>1214</v>
      </c>
      <c r="I468" s="14" t="s">
        <v>224</v>
      </c>
      <c r="J468" s="58" t="s">
        <v>2744</v>
      </c>
      <c r="K468" s="24">
        <v>6.93</v>
      </c>
      <c r="L468" s="14" t="s">
        <v>50</v>
      </c>
      <c r="M468" s="13">
        <v>4.9119999999999997E-2</v>
      </c>
      <c r="N468" s="13">
        <v>5.2839999999999998E-2</v>
      </c>
      <c r="O468" s="24">
        <v>2109000</v>
      </c>
      <c r="P468" s="26">
        <v>100.99979999999999</v>
      </c>
      <c r="Q468" s="24">
        <v>0</v>
      </c>
      <c r="R468" s="24">
        <v>7725.8211300000003</v>
      </c>
      <c r="S468" s="13">
        <v>4.6866666600000001E-4</v>
      </c>
      <c r="T468" s="13">
        <f t="shared" si="10"/>
        <v>1.8061315664782654E-3</v>
      </c>
      <c r="U468" s="66">
        <f>+R468/'סכום נכסי הקרן'!$C$42</f>
        <v>4.176520029157704E-4</v>
      </c>
    </row>
    <row r="469" spans="2:21" ht="13.5" thickBot="1" x14ac:dyDescent="0.25">
      <c r="B469" s="62" t="s">
        <v>1215</v>
      </c>
      <c r="C469" s="14" t="s">
        <v>1216</v>
      </c>
      <c r="D469" s="14" t="s">
        <v>222</v>
      </c>
      <c r="E469" s="14" t="s">
        <v>1154</v>
      </c>
      <c r="F469" s="58" t="s">
        <v>2744</v>
      </c>
      <c r="G469" s="14" t="s">
        <v>1217</v>
      </c>
      <c r="H469" s="14" t="s">
        <v>1218</v>
      </c>
      <c r="I469" s="14" t="s">
        <v>224</v>
      </c>
      <c r="J469" s="58" t="s">
        <v>2744</v>
      </c>
      <c r="K469" s="24">
        <v>3.2549999999999999</v>
      </c>
      <c r="L469" s="14" t="s">
        <v>51</v>
      </c>
      <c r="M469" s="13">
        <v>3.7499999999999999E-3</v>
      </c>
      <c r="N469" s="13">
        <v>7.1929999999999994E-2</v>
      </c>
      <c r="O469" s="24">
        <v>1616800</v>
      </c>
      <c r="P469" s="26">
        <v>80.948499999999996</v>
      </c>
      <c r="Q469" s="24">
        <v>0</v>
      </c>
      <c r="R469" s="24">
        <v>5250.2831900000001</v>
      </c>
      <c r="S469" s="13">
        <v>1.2934400000000001E-3</v>
      </c>
      <c r="T469" s="13">
        <f t="shared" si="10"/>
        <v>1.2274037986185172E-3</v>
      </c>
      <c r="U469" s="66">
        <f>+R469/'סכום נכסי הקרן'!$C$42</f>
        <v>2.8382630833423145E-4</v>
      </c>
    </row>
    <row r="470" spans="2:21" ht="13.5" thickBot="1" x14ac:dyDescent="0.25">
      <c r="B470" s="62" t="s">
        <v>1219</v>
      </c>
      <c r="C470" s="14" t="s">
        <v>1220</v>
      </c>
      <c r="D470" s="14" t="s">
        <v>222</v>
      </c>
      <c r="E470" s="14" t="s">
        <v>1154</v>
      </c>
      <c r="F470" s="58" t="s">
        <v>2744</v>
      </c>
      <c r="G470" s="14" t="s">
        <v>1217</v>
      </c>
      <c r="H470" s="14" t="s">
        <v>1218</v>
      </c>
      <c r="I470" s="14" t="s">
        <v>224</v>
      </c>
      <c r="J470" s="58" t="s">
        <v>2744</v>
      </c>
      <c r="K470" s="24">
        <v>2.5329999999999999</v>
      </c>
      <c r="L470" s="14" t="s">
        <v>51</v>
      </c>
      <c r="M470" s="13">
        <v>0</v>
      </c>
      <c r="N470" s="13">
        <v>7.0660000000000001E-2</v>
      </c>
      <c r="O470" s="24">
        <v>4350000</v>
      </c>
      <c r="P470" s="26">
        <v>84.119</v>
      </c>
      <c r="Q470" s="24">
        <v>0</v>
      </c>
      <c r="R470" s="24">
        <v>14679.15245</v>
      </c>
      <c r="S470" s="13">
        <v>4.3499999999999997E-3</v>
      </c>
      <c r="T470" s="13">
        <f t="shared" si="10"/>
        <v>3.4316715547738508E-3</v>
      </c>
      <c r="U470" s="66">
        <f>+R470/'סכום נכסי הקרן'!$C$42</f>
        <v>7.9354379536980535E-4</v>
      </c>
    </row>
    <row r="471" spans="2:21" ht="13.5" thickBot="1" x14ac:dyDescent="0.25">
      <c r="B471" s="62" t="s">
        <v>1221</v>
      </c>
      <c r="C471" s="14" t="s">
        <v>1222</v>
      </c>
      <c r="D471" s="14" t="s">
        <v>222</v>
      </c>
      <c r="E471" s="14" t="s">
        <v>1154</v>
      </c>
      <c r="F471" s="58" t="s">
        <v>2744</v>
      </c>
      <c r="G471" s="14" t="s">
        <v>1217</v>
      </c>
      <c r="H471" s="14" t="s">
        <v>1218</v>
      </c>
      <c r="I471" s="14" t="s">
        <v>224</v>
      </c>
      <c r="J471" s="58" t="s">
        <v>2744</v>
      </c>
      <c r="K471" s="24">
        <v>1.5069999999999999</v>
      </c>
      <c r="L471" s="14" t="s">
        <v>51</v>
      </c>
      <c r="M471" s="13">
        <v>6.2500000000000003E-3</v>
      </c>
      <c r="N471" s="13">
        <v>5.8430000000000003E-2</v>
      </c>
      <c r="O471" s="24">
        <v>777000</v>
      </c>
      <c r="P471" s="26">
        <v>92.944000000000003</v>
      </c>
      <c r="Q471" s="24">
        <v>0</v>
      </c>
      <c r="R471" s="24">
        <v>2897.0767500000002</v>
      </c>
      <c r="S471" s="13">
        <v>9.7125E-4</v>
      </c>
      <c r="T471" s="13">
        <f t="shared" si="10"/>
        <v>6.7727451627983297E-4</v>
      </c>
      <c r="U471" s="66">
        <f>+R471/'סכום נכסי הקרן'!$C$42</f>
        <v>1.5661376142139737E-4</v>
      </c>
    </row>
    <row r="472" spans="2:21" ht="13.5" thickBot="1" x14ac:dyDescent="0.25">
      <c r="B472" s="62" t="s">
        <v>1223</v>
      </c>
      <c r="C472" s="14" t="s">
        <v>1224</v>
      </c>
      <c r="D472" s="14" t="s">
        <v>227</v>
      </c>
      <c r="E472" s="14" t="s">
        <v>1154</v>
      </c>
      <c r="F472" s="58" t="s">
        <v>2744</v>
      </c>
      <c r="G472" s="14" t="s">
        <v>1217</v>
      </c>
      <c r="H472" s="14" t="s">
        <v>1218</v>
      </c>
      <c r="I472" s="14" t="s">
        <v>224</v>
      </c>
      <c r="J472" s="58" t="s">
        <v>2744</v>
      </c>
      <c r="K472" s="24">
        <v>4.3479999999999999</v>
      </c>
      <c r="L472" s="14" t="s">
        <v>51</v>
      </c>
      <c r="M472" s="13">
        <v>1.4500000000000001E-2</v>
      </c>
      <c r="N472" s="13">
        <v>7.2849999999999998E-2</v>
      </c>
      <c r="O472" s="24">
        <v>6764200</v>
      </c>
      <c r="P472" s="26">
        <v>78.910200000000003</v>
      </c>
      <c r="Q472" s="24">
        <v>0</v>
      </c>
      <c r="R472" s="24">
        <v>21412.49166</v>
      </c>
      <c r="S472" s="13">
        <v>1.1273666666E-2</v>
      </c>
      <c r="T472" s="13">
        <f t="shared" si="10"/>
        <v>5.0057820978931461E-3</v>
      </c>
      <c r="U472" s="66">
        <f>+R472/'סכום נכסי הקרן'!$C$42</f>
        <v>1.1575429819996659E-3</v>
      </c>
    </row>
    <row r="473" spans="2:21" ht="13.5" thickBot="1" x14ac:dyDescent="0.25">
      <c r="B473" s="62" t="s">
        <v>1225</v>
      </c>
      <c r="C473" s="14" t="s">
        <v>1226</v>
      </c>
      <c r="D473" s="14" t="s">
        <v>1227</v>
      </c>
      <c r="E473" s="14" t="s">
        <v>1154</v>
      </c>
      <c r="F473" s="58" t="s">
        <v>2744</v>
      </c>
      <c r="G473" s="14" t="s">
        <v>1217</v>
      </c>
      <c r="H473" s="14" t="s">
        <v>1218</v>
      </c>
      <c r="I473" s="14" t="s">
        <v>224</v>
      </c>
      <c r="J473" s="58" t="s">
        <v>2744</v>
      </c>
      <c r="K473" s="24">
        <v>3.8940000000000001</v>
      </c>
      <c r="L473" s="14" t="s">
        <v>51</v>
      </c>
      <c r="M473" s="13">
        <v>1.6250000000000001E-2</v>
      </c>
      <c r="N473" s="13">
        <v>7.0150000000000004E-2</v>
      </c>
      <c r="O473" s="24">
        <v>3415190</v>
      </c>
      <c r="P473" s="26">
        <v>82.941299999999998</v>
      </c>
      <c r="Q473" s="24">
        <v>0</v>
      </c>
      <c r="R473" s="24">
        <v>11363.270130000001</v>
      </c>
      <c r="S473" s="13">
        <v>4.2689874999999999E-3</v>
      </c>
      <c r="T473" s="13">
        <f t="shared" si="10"/>
        <v>2.6564892630658904E-3</v>
      </c>
      <c r="U473" s="66">
        <f>+R473/'סכום נכסי הקרן'!$C$42</f>
        <v>6.1428972398011583E-4</v>
      </c>
    </row>
    <row r="474" spans="2:21" ht="13.5" thickBot="1" x14ac:dyDescent="0.25">
      <c r="B474" s="62" t="s">
        <v>1228</v>
      </c>
      <c r="C474" s="14" t="s">
        <v>1229</v>
      </c>
      <c r="D474" s="14" t="s">
        <v>222</v>
      </c>
      <c r="E474" s="14" t="s">
        <v>1154</v>
      </c>
      <c r="F474" s="58" t="s">
        <v>2744</v>
      </c>
      <c r="G474" s="14" t="s">
        <v>1217</v>
      </c>
      <c r="H474" s="14" t="s">
        <v>1218</v>
      </c>
      <c r="I474" s="14" t="s">
        <v>224</v>
      </c>
      <c r="J474" s="58" t="s">
        <v>2744</v>
      </c>
      <c r="K474" s="24">
        <v>5.2709999999999999</v>
      </c>
      <c r="L474" s="14" t="s">
        <v>52</v>
      </c>
      <c r="M474" s="13">
        <v>0.03</v>
      </c>
      <c r="N474" s="13">
        <v>9.4329999999999997E-2</v>
      </c>
      <c r="O474" s="24">
        <v>2344000</v>
      </c>
      <c r="P474" s="26">
        <v>72.914500000000004</v>
      </c>
      <c r="Q474" s="24">
        <v>0</v>
      </c>
      <c r="R474" s="24">
        <v>7897.6535700000004</v>
      </c>
      <c r="S474" s="13">
        <v>4.6880000000000003E-3</v>
      </c>
      <c r="T474" s="13">
        <f t="shared" si="10"/>
        <v>1.84630231193131E-3</v>
      </c>
      <c r="U474" s="66">
        <f>+R474/'סכום נכסי הקרן'!$C$42</f>
        <v>4.2694113367926039E-4</v>
      </c>
    </row>
    <row r="475" spans="2:21" ht="13.5" thickBot="1" x14ac:dyDescent="0.25">
      <c r="B475" s="62" t="s">
        <v>1230</v>
      </c>
      <c r="C475" s="14" t="s">
        <v>1231</v>
      </c>
      <c r="D475" s="14" t="s">
        <v>1227</v>
      </c>
      <c r="E475" s="14" t="s">
        <v>1154</v>
      </c>
      <c r="F475" s="58" t="s">
        <v>2744</v>
      </c>
      <c r="G475" s="14" t="s">
        <v>1217</v>
      </c>
      <c r="H475" s="14" t="s">
        <v>1218</v>
      </c>
      <c r="I475" s="14" t="s">
        <v>224</v>
      </c>
      <c r="J475" s="58" t="s">
        <v>2744</v>
      </c>
      <c r="K475" s="24">
        <v>4.4710000000000001</v>
      </c>
      <c r="L475" s="14" t="s">
        <v>50</v>
      </c>
      <c r="M475" s="13">
        <v>5.3749999999999999E-2</v>
      </c>
      <c r="N475" s="13">
        <v>9.4039999999999999E-2</v>
      </c>
      <c r="O475" s="24">
        <v>2778000</v>
      </c>
      <c r="P475" s="26">
        <v>85.191900000000004</v>
      </c>
      <c r="Q475" s="24">
        <v>0</v>
      </c>
      <c r="R475" s="24">
        <v>8583.7705700000006</v>
      </c>
      <c r="S475" s="13">
        <v>4.6299999999999996E-3</v>
      </c>
      <c r="T475" s="13">
        <f t="shared" si="10"/>
        <v>2.0067017764212897E-3</v>
      </c>
      <c r="U475" s="66">
        <f>+R475/'סכום נכסי הקרן'!$C$42</f>
        <v>4.6403209585178996E-4</v>
      </c>
    </row>
    <row r="476" spans="2:21" ht="13.5" thickBot="1" x14ac:dyDescent="0.25">
      <c r="B476" s="62" t="s">
        <v>1232</v>
      </c>
      <c r="C476" s="14" t="s">
        <v>1233</v>
      </c>
      <c r="D476" s="14" t="s">
        <v>222</v>
      </c>
      <c r="E476" s="14" t="s">
        <v>1154</v>
      </c>
      <c r="F476" s="58" t="s">
        <v>2744</v>
      </c>
      <c r="G476" s="14" t="s">
        <v>1155</v>
      </c>
      <c r="H476" s="14" t="s">
        <v>1218</v>
      </c>
      <c r="I476" s="14" t="s">
        <v>224</v>
      </c>
      <c r="J476" s="58" t="s">
        <v>2744</v>
      </c>
      <c r="K476" s="24">
        <v>3.246</v>
      </c>
      <c r="L476" s="14" t="s">
        <v>50</v>
      </c>
      <c r="M476" s="13">
        <v>5.5E-2</v>
      </c>
      <c r="N476" s="13">
        <v>5.7169999999999999E-2</v>
      </c>
      <c r="O476" s="24">
        <v>980000</v>
      </c>
      <c r="P476" s="26">
        <v>102.8494</v>
      </c>
      <c r="Q476" s="24">
        <v>0</v>
      </c>
      <c r="R476" s="24">
        <v>3655.7407800000001</v>
      </c>
      <c r="S476" s="13">
        <v>5.5999999999999995E-4</v>
      </c>
      <c r="T476" s="13">
        <f t="shared" si="10"/>
        <v>8.5463392311541596E-4</v>
      </c>
      <c r="U476" s="66">
        <f>+R476/'סכום נכסי הקרן'!$C$42</f>
        <v>1.9762656075210749E-4</v>
      </c>
    </row>
    <row r="477" spans="2:21" ht="13.5" thickBot="1" x14ac:dyDescent="0.25">
      <c r="B477" s="62" t="s">
        <v>1234</v>
      </c>
      <c r="C477" s="14" t="s">
        <v>1235</v>
      </c>
      <c r="D477" s="14" t="s">
        <v>222</v>
      </c>
      <c r="E477" s="14" t="s">
        <v>1154</v>
      </c>
      <c r="F477" s="58" t="s">
        <v>2744</v>
      </c>
      <c r="G477" s="14" t="s">
        <v>1236</v>
      </c>
      <c r="H477" s="14" t="s">
        <v>1218</v>
      </c>
      <c r="I477" s="14" t="s">
        <v>224</v>
      </c>
      <c r="J477" s="58" t="s">
        <v>2744</v>
      </c>
      <c r="K477" s="24">
        <v>5.6550000000000002</v>
      </c>
      <c r="L477" s="14" t="s">
        <v>50</v>
      </c>
      <c r="M477" s="13">
        <v>3.7499999999999999E-2</v>
      </c>
      <c r="N477" s="13">
        <v>5.1830000000000001E-2</v>
      </c>
      <c r="O477" s="24">
        <v>412800</v>
      </c>
      <c r="P477" s="26">
        <v>92.836799999999997</v>
      </c>
      <c r="Q477" s="24">
        <v>0</v>
      </c>
      <c r="R477" s="24">
        <v>1389.9763399999999</v>
      </c>
      <c r="S477" s="13">
        <v>8.2560000000000001E-4</v>
      </c>
      <c r="T477" s="13">
        <f t="shared" si="10"/>
        <v>3.2494670819953683E-4</v>
      </c>
      <c r="U477" s="66">
        <f>+R477/'סכום נכסי הקרן'!$C$42</f>
        <v>7.5141061725115529E-5</v>
      </c>
    </row>
    <row r="478" spans="2:21" ht="13.5" thickBot="1" x14ac:dyDescent="0.25">
      <c r="B478" s="62" t="s">
        <v>1237</v>
      </c>
      <c r="C478" s="14" t="s">
        <v>1238</v>
      </c>
      <c r="D478" s="14" t="s">
        <v>222</v>
      </c>
      <c r="E478" s="14" t="s">
        <v>1154</v>
      </c>
      <c r="F478" s="58" t="s">
        <v>2744</v>
      </c>
      <c r="G478" s="14" t="s">
        <v>1217</v>
      </c>
      <c r="H478" s="14" t="s">
        <v>1239</v>
      </c>
      <c r="I478" s="14" t="s">
        <v>218</v>
      </c>
      <c r="J478" s="58" t="s">
        <v>2744</v>
      </c>
      <c r="K478" s="24">
        <v>2.351</v>
      </c>
      <c r="L478" s="14" t="s">
        <v>51</v>
      </c>
      <c r="M478" s="13">
        <v>1.4999999999999999E-2</v>
      </c>
      <c r="N478" s="13">
        <v>6.2700000000000006E-2</v>
      </c>
      <c r="O478" s="24">
        <v>2641800</v>
      </c>
      <c r="P478" s="26">
        <v>90.563599999999994</v>
      </c>
      <c r="Q478" s="24">
        <v>0</v>
      </c>
      <c r="R478" s="24">
        <v>9597.7898499999992</v>
      </c>
      <c r="S478" s="13">
        <v>4.4029999999999998E-3</v>
      </c>
      <c r="T478" s="13">
        <f t="shared" si="10"/>
        <v>2.2437577734225507E-3</v>
      </c>
      <c r="U478" s="66">
        <f>+R478/'סכום נכסי הקרן'!$C$42</f>
        <v>5.1884920540700525E-4</v>
      </c>
    </row>
    <row r="479" spans="2:21" ht="13.5" thickBot="1" x14ac:dyDescent="0.25">
      <c r="B479" s="62" t="s">
        <v>1240</v>
      </c>
      <c r="C479" s="14" t="s">
        <v>1241</v>
      </c>
      <c r="D479" s="14" t="s">
        <v>222</v>
      </c>
      <c r="E479" s="14" t="s">
        <v>1154</v>
      </c>
      <c r="F479" s="58" t="s">
        <v>2744</v>
      </c>
      <c r="G479" s="14" t="s">
        <v>1188</v>
      </c>
      <c r="H479" s="14" t="s">
        <v>1159</v>
      </c>
      <c r="I479" s="14" t="s">
        <v>224</v>
      </c>
      <c r="J479" s="58" t="s">
        <v>2744</v>
      </c>
      <c r="K479" s="24">
        <v>7.367</v>
      </c>
      <c r="L479" s="14" t="s">
        <v>50</v>
      </c>
      <c r="M479" s="13">
        <v>1.8749999999999999E-2</v>
      </c>
      <c r="N479" s="13">
        <v>4.9520000000000002E-2</v>
      </c>
      <c r="O479" s="24">
        <v>700000</v>
      </c>
      <c r="P479" s="26">
        <v>103.06010000000001</v>
      </c>
      <c r="Q479" s="24">
        <v>0</v>
      </c>
      <c r="R479" s="24">
        <v>2616.5928800000002</v>
      </c>
      <c r="S479" s="13">
        <v>5.5999999999999995E-4</v>
      </c>
      <c r="T479" s="13">
        <f t="shared" si="10"/>
        <v>6.1170339277454597E-4</v>
      </c>
      <c r="U479" s="66">
        <f>+R479/'סכום נכסי הקרן'!$C$42</f>
        <v>1.4145101714866444E-4</v>
      </c>
    </row>
    <row r="480" spans="2:21" ht="13.5" thickBot="1" x14ac:dyDescent="0.25">
      <c r="B480" s="62" t="s">
        <v>1242</v>
      </c>
      <c r="C480" s="14" t="s">
        <v>1243</v>
      </c>
      <c r="D480" s="14" t="s">
        <v>222</v>
      </c>
      <c r="E480" s="14" t="s">
        <v>1154</v>
      </c>
      <c r="F480" s="58" t="s">
        <v>2744</v>
      </c>
      <c r="G480" s="14" t="s">
        <v>1211</v>
      </c>
      <c r="H480" s="14" t="s">
        <v>1159</v>
      </c>
      <c r="I480" s="14" t="s">
        <v>224</v>
      </c>
      <c r="J480" s="58" t="s">
        <v>2744</v>
      </c>
      <c r="K480" s="24">
        <v>6.9379999999999997</v>
      </c>
      <c r="L480" s="14" t="s">
        <v>50</v>
      </c>
      <c r="M480" s="13">
        <v>5.7500000000000002E-2</v>
      </c>
      <c r="N480" s="13">
        <v>5.0229999999999997E-2</v>
      </c>
      <c r="O480" s="24">
        <v>2206000</v>
      </c>
      <c r="P480" s="26">
        <v>107.6688</v>
      </c>
      <c r="Q480" s="24">
        <v>0</v>
      </c>
      <c r="R480" s="24">
        <v>8614.7551100000001</v>
      </c>
      <c r="S480" s="13">
        <v>2.2060000000000001E-3</v>
      </c>
      <c r="T480" s="13">
        <f t="shared" si="10"/>
        <v>2.0139452984787058E-3</v>
      </c>
      <c r="U480" s="66">
        <f>+R480/'סכום נכסי הקרן'!$C$42</f>
        <v>4.6570709647278201E-4</v>
      </c>
    </row>
    <row r="481" spans="2:21" ht="13.5" thickBot="1" x14ac:dyDescent="0.25">
      <c r="B481" s="62" t="s">
        <v>1244</v>
      </c>
      <c r="C481" s="14" t="s">
        <v>1245</v>
      </c>
      <c r="D481" s="14" t="s">
        <v>222</v>
      </c>
      <c r="E481" s="14" t="s">
        <v>1154</v>
      </c>
      <c r="F481" s="58" t="s">
        <v>2744</v>
      </c>
      <c r="G481" s="14" t="s">
        <v>1246</v>
      </c>
      <c r="H481" s="14" t="s">
        <v>1159</v>
      </c>
      <c r="I481" s="14" t="s">
        <v>224</v>
      </c>
      <c r="J481" s="58" t="s">
        <v>2744</v>
      </c>
      <c r="K481" s="24">
        <v>7.19</v>
      </c>
      <c r="L481" s="14" t="s">
        <v>50</v>
      </c>
      <c r="M481" s="13">
        <v>5.45E-2</v>
      </c>
      <c r="N481" s="13">
        <v>5.1839999999999997E-2</v>
      </c>
      <c r="O481" s="24">
        <v>500000</v>
      </c>
      <c r="P481" s="26">
        <v>105.0946</v>
      </c>
      <c r="Q481" s="24">
        <v>0</v>
      </c>
      <c r="R481" s="24">
        <v>1905.89057</v>
      </c>
      <c r="S481" s="13">
        <v>5.0000000000000001E-4</v>
      </c>
      <c r="T481" s="13">
        <f t="shared" si="10"/>
        <v>4.4555640919041755E-4</v>
      </c>
      <c r="U481" s="66">
        <f>+R481/'סכום נכסי הקרן'!$C$42</f>
        <v>1.0303099185248408E-4</v>
      </c>
    </row>
    <row r="482" spans="2:21" ht="13.5" thickBot="1" x14ac:dyDescent="0.25">
      <c r="B482" s="62" t="s">
        <v>1247</v>
      </c>
      <c r="C482" s="14" t="s">
        <v>1248</v>
      </c>
      <c r="D482" s="14" t="s">
        <v>236</v>
      </c>
      <c r="E482" s="14" t="s">
        <v>1154</v>
      </c>
      <c r="F482" s="58" t="s">
        <v>2744</v>
      </c>
      <c r="G482" s="14" t="s">
        <v>1249</v>
      </c>
      <c r="H482" s="14" t="s">
        <v>1159</v>
      </c>
      <c r="I482" s="14" t="s">
        <v>224</v>
      </c>
      <c r="J482" s="58" t="s">
        <v>2744</v>
      </c>
      <c r="K482" s="24">
        <v>3.8639999999999999</v>
      </c>
      <c r="L482" s="14" t="s">
        <v>50</v>
      </c>
      <c r="M482" s="13">
        <v>5.7000000000000002E-2</v>
      </c>
      <c r="N482" s="13">
        <v>4.7940000000000003E-2</v>
      </c>
      <c r="O482" s="24">
        <v>200000</v>
      </c>
      <c r="P482" s="26">
        <v>104.1743</v>
      </c>
      <c r="Q482" s="24">
        <v>0</v>
      </c>
      <c r="R482" s="24">
        <v>755.68037000000004</v>
      </c>
      <c r="S482" s="13">
        <v>2.0000000000000001E-4</v>
      </c>
      <c r="T482" s="13">
        <f t="shared" si="10"/>
        <v>1.7666189100924414E-4</v>
      </c>
      <c r="U482" s="66">
        <f>+R482/'סכום נכסי הקרן'!$C$42</f>
        <v>4.0851504944773486E-5</v>
      </c>
    </row>
    <row r="483" spans="2:21" ht="13.5" thickBot="1" x14ac:dyDescent="0.25">
      <c r="B483" s="62" t="s">
        <v>1250</v>
      </c>
      <c r="C483" s="14" t="s">
        <v>1251</v>
      </c>
      <c r="D483" s="14" t="s">
        <v>222</v>
      </c>
      <c r="E483" s="14" t="s">
        <v>1154</v>
      </c>
      <c r="F483" s="58" t="s">
        <v>2744</v>
      </c>
      <c r="G483" s="14" t="s">
        <v>1236</v>
      </c>
      <c r="H483" s="14" t="s">
        <v>1159</v>
      </c>
      <c r="I483" s="14" t="s">
        <v>224</v>
      </c>
      <c r="J483" s="58" t="s">
        <v>2744</v>
      </c>
      <c r="K483" s="24">
        <v>6.8390000000000004</v>
      </c>
      <c r="L483" s="14" t="s">
        <v>50</v>
      </c>
      <c r="M483" s="13">
        <v>5.6000000000000001E-2</v>
      </c>
      <c r="N483" s="13">
        <v>5.289E-2</v>
      </c>
      <c r="O483" s="24">
        <v>700000</v>
      </c>
      <c r="P483" s="26">
        <v>103.3683</v>
      </c>
      <c r="Q483" s="24">
        <v>0</v>
      </c>
      <c r="R483" s="24">
        <v>2624.41777</v>
      </c>
      <c r="S483" s="13">
        <v>5.5999999999999995E-4</v>
      </c>
      <c r="T483" s="13">
        <f t="shared" si="10"/>
        <v>6.1353268452171586E-4</v>
      </c>
      <c r="U483" s="66">
        <f>+R483/'סכום נכסי הקרן'!$C$42</f>
        <v>1.4187402473919813E-4</v>
      </c>
    </row>
    <row r="484" spans="2:21" ht="13.5" thickBot="1" x14ac:dyDescent="0.25">
      <c r="B484" s="62" t="s">
        <v>1252</v>
      </c>
      <c r="C484" s="14" t="s">
        <v>1253</v>
      </c>
      <c r="D484" s="14" t="s">
        <v>230</v>
      </c>
      <c r="E484" s="14" t="s">
        <v>1154</v>
      </c>
      <c r="F484" s="58" t="s">
        <v>2744</v>
      </c>
      <c r="G484" s="14" t="s">
        <v>1236</v>
      </c>
      <c r="H484" s="14" t="s">
        <v>1159</v>
      </c>
      <c r="I484" s="14" t="s">
        <v>224</v>
      </c>
      <c r="J484" s="58" t="s">
        <v>2744</v>
      </c>
      <c r="K484" s="24">
        <v>4.3479999999999999</v>
      </c>
      <c r="L484" s="14" t="s">
        <v>50</v>
      </c>
      <c r="M484" s="13">
        <v>5.8000000000000003E-2</v>
      </c>
      <c r="N484" s="13">
        <v>5.2490000000000002E-2</v>
      </c>
      <c r="O484" s="24">
        <v>1000000</v>
      </c>
      <c r="P484" s="26">
        <v>102.80889999999999</v>
      </c>
      <c r="Q484" s="24">
        <v>0</v>
      </c>
      <c r="R484" s="24">
        <v>3728.8788</v>
      </c>
      <c r="S484" s="13">
        <v>6.6666666600000005E-4</v>
      </c>
      <c r="T484" s="13">
        <f t="shared" si="10"/>
        <v>8.717320262696264E-4</v>
      </c>
      <c r="U484" s="66">
        <f>+R484/'סכום נכסי הקרן'!$C$42</f>
        <v>2.0158034637933098E-4</v>
      </c>
    </row>
    <row r="485" spans="2:21" ht="13.5" thickBot="1" x14ac:dyDescent="0.25">
      <c r="B485" s="62" t="s">
        <v>1254</v>
      </c>
      <c r="C485" s="14" t="s">
        <v>1255</v>
      </c>
      <c r="D485" s="14" t="s">
        <v>222</v>
      </c>
      <c r="E485" s="14" t="s">
        <v>1154</v>
      </c>
      <c r="F485" s="58" t="s">
        <v>2744</v>
      </c>
      <c r="G485" s="14" t="s">
        <v>1236</v>
      </c>
      <c r="H485" s="14" t="s">
        <v>1159</v>
      </c>
      <c r="I485" s="14" t="s">
        <v>224</v>
      </c>
      <c r="J485" s="58" t="s">
        <v>2744</v>
      </c>
      <c r="K485" s="24">
        <v>5.1580000000000004</v>
      </c>
      <c r="L485" s="14" t="s">
        <v>50</v>
      </c>
      <c r="M485" s="13">
        <v>5.8500000000000003E-2</v>
      </c>
      <c r="N485" s="13">
        <v>5.2609999999999997E-2</v>
      </c>
      <c r="O485" s="24">
        <v>520000</v>
      </c>
      <c r="P485" s="26">
        <v>104.5098</v>
      </c>
      <c r="Q485" s="24">
        <v>0</v>
      </c>
      <c r="R485" s="24">
        <v>1971.09663</v>
      </c>
      <c r="S485" s="13">
        <v>5.1999999999999995E-4</v>
      </c>
      <c r="T485" s="13">
        <f t="shared" si="10"/>
        <v>4.6080018992388064E-4</v>
      </c>
      <c r="U485" s="66">
        <f>+R485/'סכום נכסי הקרן'!$C$42</f>
        <v>1.0655598176656534E-4</v>
      </c>
    </row>
    <row r="486" spans="2:21" ht="13.5" thickBot="1" x14ac:dyDescent="0.25">
      <c r="B486" s="62" t="s">
        <v>1256</v>
      </c>
      <c r="C486" s="14" t="s">
        <v>1257</v>
      </c>
      <c r="D486" s="14" t="s">
        <v>230</v>
      </c>
      <c r="E486" s="14" t="s">
        <v>1154</v>
      </c>
      <c r="F486" s="58" t="s">
        <v>2744</v>
      </c>
      <c r="G486" s="14" t="s">
        <v>1236</v>
      </c>
      <c r="H486" s="14" t="s">
        <v>1159</v>
      </c>
      <c r="I486" s="14" t="s">
        <v>224</v>
      </c>
      <c r="J486" s="58" t="s">
        <v>2744</v>
      </c>
      <c r="K486" s="24">
        <v>7.5069999999999997</v>
      </c>
      <c r="L486" s="14" t="s">
        <v>50</v>
      </c>
      <c r="M486" s="13">
        <v>1</v>
      </c>
      <c r="N486" s="13">
        <v>5.6890000000000003E-2</v>
      </c>
      <c r="O486" s="24">
        <v>1000000</v>
      </c>
      <c r="P486" s="26">
        <v>103.5346</v>
      </c>
      <c r="Q486" s="24">
        <v>0</v>
      </c>
      <c r="R486" s="24">
        <v>3755.19994</v>
      </c>
      <c r="S486" s="13">
        <v>6.6666666600000005E-4</v>
      </c>
      <c r="T486" s="13">
        <f t="shared" si="10"/>
        <v>8.77885345252782E-4</v>
      </c>
      <c r="U486" s="66">
        <f>+R486/'סכום נכסי הקרן'!$C$42</f>
        <v>2.0300324715001274E-4</v>
      </c>
    </row>
    <row r="487" spans="2:21" ht="13.5" thickBot="1" x14ac:dyDescent="0.25">
      <c r="B487" s="62" t="s">
        <v>1258</v>
      </c>
      <c r="C487" s="14" t="s">
        <v>1259</v>
      </c>
      <c r="D487" s="14" t="s">
        <v>222</v>
      </c>
      <c r="E487" s="14" t="s">
        <v>1154</v>
      </c>
      <c r="F487" s="58" t="s">
        <v>2744</v>
      </c>
      <c r="G487" s="14" t="s">
        <v>1236</v>
      </c>
      <c r="H487" s="14" t="s">
        <v>1159</v>
      </c>
      <c r="I487" s="14" t="s">
        <v>224</v>
      </c>
      <c r="J487" s="58" t="s">
        <v>2744</v>
      </c>
      <c r="K487" s="24">
        <v>6.7160000000000002</v>
      </c>
      <c r="L487" s="14" t="s">
        <v>50</v>
      </c>
      <c r="M487" s="13">
        <v>6.4000000000000001E-2</v>
      </c>
      <c r="N487" s="13">
        <v>5.4789999999999998E-2</v>
      </c>
      <c r="O487" s="24">
        <v>2755000</v>
      </c>
      <c r="P487" s="26">
        <v>109.5763</v>
      </c>
      <c r="Q487" s="24">
        <v>0</v>
      </c>
      <c r="R487" s="24">
        <v>10949.285760000001</v>
      </c>
      <c r="S487" s="13">
        <v>2.7550000000000001E-3</v>
      </c>
      <c r="T487" s="13">
        <f t="shared" si="10"/>
        <v>2.5597085809734464E-3</v>
      </c>
      <c r="U487" s="66">
        <f>+R487/'סכום נכסי הקרן'!$C$42</f>
        <v>5.9191004440988448E-4</v>
      </c>
    </row>
    <row r="488" spans="2:21" ht="13.5" thickBot="1" x14ac:dyDescent="0.25">
      <c r="B488" s="62" t="s">
        <v>1260</v>
      </c>
      <c r="C488" s="14" t="s">
        <v>1261</v>
      </c>
      <c r="D488" s="14" t="s">
        <v>222</v>
      </c>
      <c r="E488" s="14" t="s">
        <v>1154</v>
      </c>
      <c r="F488" s="58" t="s">
        <v>2744</v>
      </c>
      <c r="G488" s="14" t="s">
        <v>1211</v>
      </c>
      <c r="H488" s="14" t="s">
        <v>1159</v>
      </c>
      <c r="I488" s="14" t="s">
        <v>224</v>
      </c>
      <c r="J488" s="58" t="s">
        <v>2744</v>
      </c>
      <c r="K488" s="24">
        <v>5.524</v>
      </c>
      <c r="L488" s="14" t="s">
        <v>50</v>
      </c>
      <c r="M488" s="13">
        <v>4.65E-2</v>
      </c>
      <c r="N488" s="13">
        <v>4.7149999999999997E-2</v>
      </c>
      <c r="O488" s="24">
        <v>166000</v>
      </c>
      <c r="P488" s="26">
        <v>100.3753</v>
      </c>
      <c r="Q488" s="24">
        <v>0</v>
      </c>
      <c r="R488" s="24">
        <v>604.34160999999995</v>
      </c>
      <c r="S488" s="13">
        <v>2.2133333299999999E-4</v>
      </c>
      <c r="T488" s="13">
        <f t="shared" si="10"/>
        <v>1.4128212916020448E-4</v>
      </c>
      <c r="U488" s="66">
        <f>+R488/'סכום נכסי הקרן'!$C$42</f>
        <v>3.2670246905113289E-5</v>
      </c>
    </row>
    <row r="489" spans="2:21" ht="13.5" thickBot="1" x14ac:dyDescent="0.25">
      <c r="B489" s="62" t="s">
        <v>1262</v>
      </c>
      <c r="C489" s="14" t="s">
        <v>1263</v>
      </c>
      <c r="D489" s="14" t="s">
        <v>222</v>
      </c>
      <c r="E489" s="14" t="s">
        <v>1154</v>
      </c>
      <c r="F489" s="58" t="s">
        <v>2744</v>
      </c>
      <c r="G489" s="14" t="s">
        <v>1211</v>
      </c>
      <c r="H489" s="14" t="s">
        <v>1159</v>
      </c>
      <c r="I489" s="14" t="s">
        <v>224</v>
      </c>
      <c r="J489" s="58" t="s">
        <v>2744</v>
      </c>
      <c r="K489" s="24">
        <v>7.2969999999999997</v>
      </c>
      <c r="L489" s="14" t="s">
        <v>50</v>
      </c>
      <c r="M489" s="13">
        <v>4.9000000000000002E-2</v>
      </c>
      <c r="N489" s="13">
        <v>4.931E-2</v>
      </c>
      <c r="O489" s="24">
        <v>316000</v>
      </c>
      <c r="P489" s="26">
        <v>101.77079999999999</v>
      </c>
      <c r="Q489" s="24">
        <v>0</v>
      </c>
      <c r="R489" s="24">
        <v>1166.4277099999999</v>
      </c>
      <c r="S489" s="13">
        <v>2.10666666E-4</v>
      </c>
      <c r="T489" s="13">
        <f t="shared" si="10"/>
        <v>2.726858247941285E-4</v>
      </c>
      <c r="U489" s="66">
        <f>+R489/'סכום נכסי הקרן'!$C$42</f>
        <v>6.3056193139945932E-5</v>
      </c>
    </row>
    <row r="490" spans="2:21" ht="13.5" thickBot="1" x14ac:dyDescent="0.25">
      <c r="B490" s="62" t="s">
        <v>1264</v>
      </c>
      <c r="C490" s="14" t="s">
        <v>1265</v>
      </c>
      <c r="D490" s="14" t="s">
        <v>222</v>
      </c>
      <c r="E490" s="14" t="s">
        <v>1154</v>
      </c>
      <c r="F490" s="58" t="s">
        <v>2744</v>
      </c>
      <c r="G490" s="14" t="s">
        <v>1211</v>
      </c>
      <c r="H490" s="14" t="s">
        <v>1159</v>
      </c>
      <c r="I490" s="14" t="s">
        <v>224</v>
      </c>
      <c r="J490" s="58" t="s">
        <v>2744</v>
      </c>
      <c r="K490" s="24">
        <v>14.339</v>
      </c>
      <c r="L490" s="14" t="s">
        <v>50</v>
      </c>
      <c r="M490" s="13">
        <v>5.5500000000000001E-2</v>
      </c>
      <c r="N490" s="13">
        <v>5.5350000000000003E-2</v>
      </c>
      <c r="O490" s="24">
        <v>500000</v>
      </c>
      <c r="P490" s="26">
        <v>102.4753</v>
      </c>
      <c r="Q490" s="24">
        <v>0</v>
      </c>
      <c r="R490" s="24">
        <v>1858.38957</v>
      </c>
      <c r="S490" s="13">
        <v>2.2222222200000001E-4</v>
      </c>
      <c r="T490" s="13">
        <f t="shared" si="10"/>
        <v>4.3445169241071598E-4</v>
      </c>
      <c r="U490" s="66">
        <f>+R490/'סכום נכסי הקרן'!$C$42</f>
        <v>1.00463123990068E-4</v>
      </c>
    </row>
    <row r="491" spans="2:21" ht="13.5" thickBot="1" x14ac:dyDescent="0.25">
      <c r="B491" s="62" t="s">
        <v>1266</v>
      </c>
      <c r="C491" s="14" t="s">
        <v>1267</v>
      </c>
      <c r="D491" s="14" t="s">
        <v>222</v>
      </c>
      <c r="E491" s="14" t="s">
        <v>1154</v>
      </c>
      <c r="F491" s="58" t="s">
        <v>2744</v>
      </c>
      <c r="G491" s="14" t="s">
        <v>1211</v>
      </c>
      <c r="H491" s="14" t="s">
        <v>1159</v>
      </c>
      <c r="I491" s="14" t="s">
        <v>224</v>
      </c>
      <c r="J491" s="58" t="s">
        <v>2744</v>
      </c>
      <c r="K491" s="24">
        <v>6.548</v>
      </c>
      <c r="L491" s="14" t="s">
        <v>50</v>
      </c>
      <c r="M491" s="13">
        <v>6.25E-2</v>
      </c>
      <c r="N491" s="13">
        <v>5.2690000000000001E-2</v>
      </c>
      <c r="O491" s="24">
        <v>3108750</v>
      </c>
      <c r="P491" s="26">
        <v>109.845</v>
      </c>
      <c r="Q491" s="24">
        <v>0</v>
      </c>
      <c r="R491" s="24">
        <v>12385.50295</v>
      </c>
      <c r="S491" s="13">
        <v>1.3816666660000001E-3</v>
      </c>
      <c r="T491" s="13">
        <f t="shared" si="10"/>
        <v>2.8954654098631298E-3</v>
      </c>
      <c r="U491" s="66">
        <f>+R491/'סכום נכסי הקרן'!$C$42</f>
        <v>6.6955085124869868E-4</v>
      </c>
    </row>
    <row r="492" spans="2:21" ht="13.5" thickBot="1" x14ac:dyDescent="0.25">
      <c r="B492" s="62" t="s">
        <v>1268</v>
      </c>
      <c r="C492" s="14" t="s">
        <v>1269</v>
      </c>
      <c r="D492" s="14" t="s">
        <v>222</v>
      </c>
      <c r="E492" s="14" t="s">
        <v>1154</v>
      </c>
      <c r="F492" s="58" t="s">
        <v>2744</v>
      </c>
      <c r="G492" s="14" t="s">
        <v>1270</v>
      </c>
      <c r="H492" s="14" t="s">
        <v>1165</v>
      </c>
      <c r="I492" s="14" t="s">
        <v>224</v>
      </c>
      <c r="J492" s="58" t="s">
        <v>2744</v>
      </c>
      <c r="K492" s="24">
        <v>7.4059999999999997</v>
      </c>
      <c r="L492" s="14" t="s">
        <v>50</v>
      </c>
      <c r="M492" s="13">
        <v>5.5500000000000001E-2</v>
      </c>
      <c r="N492" s="13">
        <v>5.6930000000000001E-2</v>
      </c>
      <c r="O492" s="24">
        <v>171000</v>
      </c>
      <c r="P492" s="26">
        <v>99.475800000000007</v>
      </c>
      <c r="Q492" s="24">
        <v>0</v>
      </c>
      <c r="R492" s="24">
        <v>616.96582000000001</v>
      </c>
      <c r="S492" s="13">
        <v>2.2800000000000001E-4</v>
      </c>
      <c r="T492" s="13">
        <f t="shared" si="10"/>
        <v>1.4423339916751963E-4</v>
      </c>
      <c r="U492" s="66">
        <f>+R492/'סכום נכסי הקרן'!$C$42</f>
        <v>3.3352702077581064E-5</v>
      </c>
    </row>
    <row r="493" spans="2:21" ht="13.5" thickBot="1" x14ac:dyDescent="0.25">
      <c r="B493" s="62" t="s">
        <v>1271</v>
      </c>
      <c r="C493" s="14" t="s">
        <v>1272</v>
      </c>
      <c r="D493" s="14" t="s">
        <v>227</v>
      </c>
      <c r="E493" s="14" t="s">
        <v>1154</v>
      </c>
      <c r="F493" s="58" t="s">
        <v>2744</v>
      </c>
      <c r="G493" s="14" t="s">
        <v>1270</v>
      </c>
      <c r="H493" s="14" t="s">
        <v>1273</v>
      </c>
      <c r="I493" s="14" t="s">
        <v>218</v>
      </c>
      <c r="J493" s="58" t="s">
        <v>2744</v>
      </c>
      <c r="K493" s="24">
        <v>5.9889999999999999</v>
      </c>
      <c r="L493" s="14" t="s">
        <v>50</v>
      </c>
      <c r="M493" s="13">
        <v>4.1500000000000002E-2</v>
      </c>
      <c r="N493" s="13">
        <v>4.9079999999999999E-2</v>
      </c>
      <c r="O493" s="24">
        <v>690000</v>
      </c>
      <c r="P493" s="26">
        <v>96.175299999999993</v>
      </c>
      <c r="Q493" s="24">
        <v>0</v>
      </c>
      <c r="R493" s="24">
        <v>2406.9119099999998</v>
      </c>
      <c r="S493" s="13">
        <v>2.5100949399999999E-4</v>
      </c>
      <c r="T493" s="13">
        <f t="shared" si="10"/>
        <v>5.626844713635628E-4</v>
      </c>
      <c r="U493" s="66">
        <f>+R493/'סכום נכסי הקרן'!$C$42</f>
        <v>1.30115823695406E-4</v>
      </c>
    </row>
    <row r="494" spans="2:21" ht="13.5" thickBot="1" x14ac:dyDescent="0.25">
      <c r="B494" s="62" t="s">
        <v>1274</v>
      </c>
      <c r="C494" s="14" t="s">
        <v>1275</v>
      </c>
      <c r="D494" s="14" t="s">
        <v>236</v>
      </c>
      <c r="E494" s="14" t="s">
        <v>1154</v>
      </c>
      <c r="F494" s="58" t="s">
        <v>2744</v>
      </c>
      <c r="G494" s="14" t="s">
        <v>1217</v>
      </c>
      <c r="H494" s="14" t="s">
        <v>1165</v>
      </c>
      <c r="I494" s="14" t="s">
        <v>224</v>
      </c>
      <c r="J494" s="58" t="s">
        <v>2744</v>
      </c>
      <c r="K494" s="24">
        <v>2.64</v>
      </c>
      <c r="L494" s="14" t="s">
        <v>51</v>
      </c>
      <c r="M494" s="13">
        <v>1.2500000000000001E-2</v>
      </c>
      <c r="N494" s="13">
        <v>6.5240000000000006E-2</v>
      </c>
      <c r="O494" s="24">
        <v>2154840</v>
      </c>
      <c r="P494" s="26">
        <v>87.793599999999998</v>
      </c>
      <c r="Q494" s="24">
        <v>0</v>
      </c>
      <c r="R494" s="24">
        <v>7589.19146</v>
      </c>
      <c r="S494" s="13">
        <v>6.156685714E-3</v>
      </c>
      <c r="T494" s="13">
        <f t="shared" si="10"/>
        <v>1.7741904749422118E-3</v>
      </c>
      <c r="U494" s="66">
        <f>+R494/'סכום נכסי הקרן'!$C$42</f>
        <v>4.1026590707261943E-4</v>
      </c>
    </row>
    <row r="495" spans="2:21" ht="13.5" thickBot="1" x14ac:dyDescent="0.25">
      <c r="B495" s="62" t="s">
        <v>1276</v>
      </c>
      <c r="C495" s="14" t="s">
        <v>1277</v>
      </c>
      <c r="D495" s="14" t="s">
        <v>1227</v>
      </c>
      <c r="E495" s="14" t="s">
        <v>1154</v>
      </c>
      <c r="F495" s="58" t="s">
        <v>2744</v>
      </c>
      <c r="G495" s="14" t="s">
        <v>1217</v>
      </c>
      <c r="H495" s="14" t="s">
        <v>1165</v>
      </c>
      <c r="I495" s="14" t="s">
        <v>224</v>
      </c>
      <c r="J495" s="58" t="s">
        <v>2744</v>
      </c>
      <c r="K495" s="24">
        <v>4.0049999999999999</v>
      </c>
      <c r="L495" s="14" t="s">
        <v>51</v>
      </c>
      <c r="M495" s="13">
        <v>1.6250000000000001E-2</v>
      </c>
      <c r="N495" s="13">
        <v>7.238E-2</v>
      </c>
      <c r="O495" s="24">
        <v>777000</v>
      </c>
      <c r="P495" s="26">
        <v>81.631600000000006</v>
      </c>
      <c r="Q495" s="24">
        <v>0</v>
      </c>
      <c r="R495" s="24">
        <v>2544.4677499999998</v>
      </c>
      <c r="S495" s="13">
        <v>2.2200000000000002E-3</v>
      </c>
      <c r="T495" s="13">
        <f t="shared" si="10"/>
        <v>5.9484208161585117E-4</v>
      </c>
      <c r="U495" s="66">
        <f>+R495/'סכום נכסי הקרן'!$C$42</f>
        <v>1.3755198758297988E-4</v>
      </c>
    </row>
    <row r="496" spans="2:21" ht="13.5" thickBot="1" x14ac:dyDescent="0.25">
      <c r="B496" s="62" t="s">
        <v>1278</v>
      </c>
      <c r="C496" s="14" t="s">
        <v>1279</v>
      </c>
      <c r="D496" s="14" t="s">
        <v>1227</v>
      </c>
      <c r="E496" s="14" t="s">
        <v>1154</v>
      </c>
      <c r="F496" s="58" t="s">
        <v>2744</v>
      </c>
      <c r="G496" s="14" t="s">
        <v>1217</v>
      </c>
      <c r="H496" s="14" t="s">
        <v>1165</v>
      </c>
      <c r="I496" s="14" t="s">
        <v>224</v>
      </c>
      <c r="J496" s="58" t="s">
        <v>2744</v>
      </c>
      <c r="K496" s="24">
        <v>2.8820000000000001</v>
      </c>
      <c r="L496" s="14" t="s">
        <v>51</v>
      </c>
      <c r="M496" s="13">
        <v>2.375E-2</v>
      </c>
      <c r="N496" s="13">
        <v>6.9980000000000001E-2</v>
      </c>
      <c r="O496" s="24">
        <v>4230470</v>
      </c>
      <c r="P496" s="26">
        <v>90.041899999999998</v>
      </c>
      <c r="Q496" s="24">
        <v>0</v>
      </c>
      <c r="R496" s="24">
        <v>15280.968940000001</v>
      </c>
      <c r="S496" s="13">
        <v>1.4101566665999999E-2</v>
      </c>
      <c r="T496" s="13">
        <f t="shared" si="10"/>
        <v>3.5723633649421445E-3</v>
      </c>
      <c r="U496" s="66">
        <f>+R496/'סכום נכסי הקרן'!$C$42</f>
        <v>8.2607753621195693E-4</v>
      </c>
    </row>
    <row r="497" spans="2:21" ht="13.5" thickBot="1" x14ac:dyDescent="0.25">
      <c r="B497" s="62" t="s">
        <v>1280</v>
      </c>
      <c r="C497" s="14" t="s">
        <v>1281</v>
      </c>
      <c r="D497" s="14" t="s">
        <v>222</v>
      </c>
      <c r="E497" s="14" t="s">
        <v>1154</v>
      </c>
      <c r="F497" s="58" t="s">
        <v>2744</v>
      </c>
      <c r="G497" s="14" t="s">
        <v>1246</v>
      </c>
      <c r="H497" s="14" t="s">
        <v>1273</v>
      </c>
      <c r="I497" s="14" t="s">
        <v>218</v>
      </c>
      <c r="J497" s="58" t="s">
        <v>2744</v>
      </c>
      <c r="K497" s="24">
        <v>1.048</v>
      </c>
      <c r="L497" s="14" t="s">
        <v>50</v>
      </c>
      <c r="M497" s="13">
        <v>6.25E-2</v>
      </c>
      <c r="N497" s="13">
        <v>5.5129999999999998E-2</v>
      </c>
      <c r="O497" s="24">
        <v>550000</v>
      </c>
      <c r="P497" s="26">
        <v>101.9984</v>
      </c>
      <c r="Q497" s="24">
        <v>0</v>
      </c>
      <c r="R497" s="24">
        <v>2034.7150799999999</v>
      </c>
      <c r="S497" s="13">
        <v>2.7500000000000002E-4</v>
      </c>
      <c r="T497" s="13">
        <f t="shared" si="10"/>
        <v>4.7567282143087217E-4</v>
      </c>
      <c r="U497" s="66">
        <f>+R497/'סכום נכסי הקרן'!$C$42</f>
        <v>1.099951466938663E-4</v>
      </c>
    </row>
    <row r="498" spans="2:21" ht="13.5" thickBot="1" x14ac:dyDescent="0.25">
      <c r="B498" s="62" t="s">
        <v>1282</v>
      </c>
      <c r="C498" s="14" t="s">
        <v>1283</v>
      </c>
      <c r="D498" s="14" t="s">
        <v>230</v>
      </c>
      <c r="E498" s="14" t="s">
        <v>1154</v>
      </c>
      <c r="F498" s="58" t="s">
        <v>2744</v>
      </c>
      <c r="G498" s="14" t="s">
        <v>1155</v>
      </c>
      <c r="H498" s="14" t="s">
        <v>1273</v>
      </c>
      <c r="I498" s="14" t="s">
        <v>218</v>
      </c>
      <c r="J498" s="58" t="s">
        <v>2744</v>
      </c>
      <c r="K498" s="24">
        <v>4.1890000000000001</v>
      </c>
      <c r="L498" s="14" t="s">
        <v>50</v>
      </c>
      <c r="M498" s="13">
        <v>7.8750000000000001E-2</v>
      </c>
      <c r="N498" s="13">
        <v>6.4250000000000002E-2</v>
      </c>
      <c r="O498" s="24">
        <v>2634000</v>
      </c>
      <c r="P498" s="26">
        <v>107.03579999999999</v>
      </c>
      <c r="Q498" s="24">
        <v>0</v>
      </c>
      <c r="R498" s="24">
        <v>10225.68442</v>
      </c>
      <c r="S498" s="13">
        <v>6.5849999999999997E-3</v>
      </c>
      <c r="T498" s="13">
        <f t="shared" si="10"/>
        <v>2.3905460803500369E-3</v>
      </c>
      <c r="U498" s="66">
        <f>+R498/'סכום נכסי הקרן'!$C$42</f>
        <v>5.5279270738145959E-4</v>
      </c>
    </row>
    <row r="499" spans="2:21" ht="13.5" thickBot="1" x14ac:dyDescent="0.25">
      <c r="B499" s="62" t="s">
        <v>1284</v>
      </c>
      <c r="C499" s="14" t="s">
        <v>1285</v>
      </c>
      <c r="D499" s="14" t="s">
        <v>1227</v>
      </c>
      <c r="E499" s="14" t="s">
        <v>1154</v>
      </c>
      <c r="F499" s="58" t="s">
        <v>2744</v>
      </c>
      <c r="G499" s="14" t="s">
        <v>1236</v>
      </c>
      <c r="H499" s="14" t="s">
        <v>1165</v>
      </c>
      <c r="I499" s="14" t="s">
        <v>224</v>
      </c>
      <c r="J499" s="58" t="s">
        <v>2744</v>
      </c>
      <c r="K499" s="24">
        <v>2.1240000000000001</v>
      </c>
      <c r="L499" s="14" t="s">
        <v>51</v>
      </c>
      <c r="M499" s="13">
        <v>1.4999999999999999E-2</v>
      </c>
      <c r="N499" s="13">
        <v>8.6980000000000002E-2</v>
      </c>
      <c r="O499" s="24">
        <v>2030000</v>
      </c>
      <c r="P499" s="26">
        <v>47.3005</v>
      </c>
      <c r="Q499" s="24">
        <v>0</v>
      </c>
      <c r="R499" s="24">
        <v>3851.9389200000001</v>
      </c>
      <c r="S499" s="13">
        <v>2.8999999999999998E-3</v>
      </c>
      <c r="T499" s="13">
        <f t="shared" si="10"/>
        <v>9.0050084754656986E-4</v>
      </c>
      <c r="U499" s="66">
        <f>+R499/'סכום נכסי הקרן'!$C$42</f>
        <v>2.0823288268999952E-4</v>
      </c>
    </row>
    <row r="500" spans="2:21" ht="13.5" thickBot="1" x14ac:dyDescent="0.25">
      <c r="B500" s="62" t="s">
        <v>1286</v>
      </c>
      <c r="C500" s="14" t="s">
        <v>1287</v>
      </c>
      <c r="D500" s="14" t="s">
        <v>1227</v>
      </c>
      <c r="E500" s="14" t="s">
        <v>1154</v>
      </c>
      <c r="F500" s="58" t="s">
        <v>2744</v>
      </c>
      <c r="G500" s="14" t="s">
        <v>1236</v>
      </c>
      <c r="H500" s="14" t="s">
        <v>1165</v>
      </c>
      <c r="I500" s="14" t="s">
        <v>224</v>
      </c>
      <c r="J500" s="58" t="s">
        <v>2744</v>
      </c>
      <c r="K500" s="24">
        <v>4.0759999999999996</v>
      </c>
      <c r="L500" s="14" t="s">
        <v>51</v>
      </c>
      <c r="M500" s="13">
        <v>2.5000000000000001E-2</v>
      </c>
      <c r="N500" s="13">
        <v>9.0660000000000004E-2</v>
      </c>
      <c r="O500" s="24">
        <v>545000</v>
      </c>
      <c r="P500" s="26">
        <v>58.5777</v>
      </c>
      <c r="Q500" s="24">
        <v>0</v>
      </c>
      <c r="R500" s="24">
        <v>1280.69714</v>
      </c>
      <c r="S500" s="13">
        <v>1.5571428569999999E-3</v>
      </c>
      <c r="T500" s="13">
        <f t="shared" si="10"/>
        <v>2.9939957096216573E-4</v>
      </c>
      <c r="U500" s="66">
        <f>+R500/'סכום נכסי הקרן'!$C$42</f>
        <v>6.9233511448057401E-5</v>
      </c>
    </row>
    <row r="501" spans="2:21" ht="13.5" thickBot="1" x14ac:dyDescent="0.25">
      <c r="B501" s="62" t="s">
        <v>1288</v>
      </c>
      <c r="C501" s="14" t="s">
        <v>1289</v>
      </c>
      <c r="D501" s="14" t="s">
        <v>222</v>
      </c>
      <c r="E501" s="14" t="s">
        <v>1154</v>
      </c>
      <c r="F501" s="58" t="s">
        <v>2744</v>
      </c>
      <c r="G501" s="14" t="s">
        <v>1270</v>
      </c>
      <c r="H501" s="14" t="s">
        <v>1165</v>
      </c>
      <c r="I501" s="14" t="s">
        <v>224</v>
      </c>
      <c r="J501" s="58" t="s">
        <v>2744</v>
      </c>
      <c r="K501" s="24">
        <v>6.9450000000000003</v>
      </c>
      <c r="L501" s="14" t="s">
        <v>50</v>
      </c>
      <c r="M501" s="13">
        <v>5.8999999999999997E-2</v>
      </c>
      <c r="N501" s="13">
        <v>5.5829999999999998E-2</v>
      </c>
      <c r="O501" s="24">
        <v>753000</v>
      </c>
      <c r="P501" s="26">
        <v>104.2394</v>
      </c>
      <c r="Q501" s="24">
        <v>0</v>
      </c>
      <c r="R501" s="24">
        <v>2846.9145699999999</v>
      </c>
      <c r="S501" s="13">
        <v>1.506E-3</v>
      </c>
      <c r="T501" s="13">
        <f t="shared" si="10"/>
        <v>6.6554767259333341E-4</v>
      </c>
      <c r="U501" s="66">
        <f>+R501/'סכום נכסי הקרן'!$C$42</f>
        <v>1.5390203219610253E-4</v>
      </c>
    </row>
    <row r="502" spans="2:21" ht="13.5" thickBot="1" x14ac:dyDescent="0.25">
      <c r="B502" s="62" t="s">
        <v>1290</v>
      </c>
      <c r="C502" s="14" t="s">
        <v>1291</v>
      </c>
      <c r="D502" s="14" t="s">
        <v>222</v>
      </c>
      <c r="E502" s="14" t="s">
        <v>1154</v>
      </c>
      <c r="F502" s="58" t="s">
        <v>2744</v>
      </c>
      <c r="G502" s="14" t="s">
        <v>1155</v>
      </c>
      <c r="H502" s="14" t="s">
        <v>1165</v>
      </c>
      <c r="I502" s="14" t="s">
        <v>224</v>
      </c>
      <c r="J502" s="58" t="s">
        <v>2744</v>
      </c>
      <c r="K502" s="24">
        <v>3.1640000000000001</v>
      </c>
      <c r="L502" s="14" t="s">
        <v>50</v>
      </c>
      <c r="M502" s="13">
        <v>7.7499999999999999E-2</v>
      </c>
      <c r="N502" s="13">
        <v>6.6229999999999997E-2</v>
      </c>
      <c r="O502" s="24">
        <v>3086000</v>
      </c>
      <c r="P502" s="26">
        <v>105.9365</v>
      </c>
      <c r="Q502" s="24">
        <v>0</v>
      </c>
      <c r="R502" s="24">
        <v>11857.389810000001</v>
      </c>
      <c r="S502" s="13">
        <v>5.1451341300000003E-3</v>
      </c>
      <c r="T502" s="13">
        <f t="shared" si="10"/>
        <v>2.7720038648990472E-3</v>
      </c>
      <c r="U502" s="66">
        <f>+R502/'סכום נכסי הקרן'!$C$42</f>
        <v>6.4100145734276748E-4</v>
      </c>
    </row>
    <row r="503" spans="2:21" ht="13.5" thickBot="1" x14ac:dyDescent="0.25">
      <c r="B503" s="62" t="s">
        <v>1292</v>
      </c>
      <c r="C503" s="14" t="s">
        <v>1293</v>
      </c>
      <c r="D503" s="14" t="s">
        <v>222</v>
      </c>
      <c r="E503" s="14" t="s">
        <v>1154</v>
      </c>
      <c r="F503" s="58" t="s">
        <v>2744</v>
      </c>
      <c r="G503" s="14" t="s">
        <v>1155</v>
      </c>
      <c r="H503" s="14" t="s">
        <v>1165</v>
      </c>
      <c r="I503" s="14" t="s">
        <v>224</v>
      </c>
      <c r="J503" s="58" t="s">
        <v>2744</v>
      </c>
      <c r="K503" s="24">
        <v>4.1719999999999997</v>
      </c>
      <c r="L503" s="14" t="s">
        <v>50</v>
      </c>
      <c r="M503" s="13">
        <v>0.02</v>
      </c>
      <c r="N503" s="13">
        <v>5.9799999999999999E-2</v>
      </c>
      <c r="O503" s="24">
        <v>620000</v>
      </c>
      <c r="P503" s="26">
        <v>88.223699999999994</v>
      </c>
      <c r="Q503" s="24">
        <v>0</v>
      </c>
      <c r="R503" s="24">
        <v>1983.9216300000001</v>
      </c>
      <c r="S503" s="13">
        <v>7.29411764E-4</v>
      </c>
      <c r="T503" s="13">
        <f t="shared" si="10"/>
        <v>4.6379840033418092E-4</v>
      </c>
      <c r="U503" s="66">
        <f>+R503/'סכום נכסי הקרן'!$C$42</f>
        <v>1.0724929149342342E-4</v>
      </c>
    </row>
    <row r="504" spans="2:21" ht="13.5" thickBot="1" x14ac:dyDescent="0.25">
      <c r="B504" s="62" t="s">
        <v>1294</v>
      </c>
      <c r="C504" s="14" t="s">
        <v>1295</v>
      </c>
      <c r="D504" s="14" t="s">
        <v>222</v>
      </c>
      <c r="E504" s="14" t="s">
        <v>1154</v>
      </c>
      <c r="F504" s="58" t="s">
        <v>2744</v>
      </c>
      <c r="G504" s="14" t="s">
        <v>1155</v>
      </c>
      <c r="H504" s="14" t="s">
        <v>1165</v>
      </c>
      <c r="I504" s="14" t="s">
        <v>224</v>
      </c>
      <c r="J504" s="58" t="s">
        <v>2744</v>
      </c>
      <c r="K504" s="24">
        <v>3.7669999999999999</v>
      </c>
      <c r="L504" s="14" t="s">
        <v>50</v>
      </c>
      <c r="M504" s="13">
        <v>7.9500000000000001E-2</v>
      </c>
      <c r="N504" s="13">
        <v>6.9349999999999995E-2</v>
      </c>
      <c r="O504" s="24">
        <v>1630000</v>
      </c>
      <c r="P504" s="26">
        <v>104.2597</v>
      </c>
      <c r="Q504" s="24">
        <v>0</v>
      </c>
      <c r="R504" s="24">
        <v>6163.8438900000001</v>
      </c>
      <c r="S504" s="13">
        <v>2.5076923069999998E-3</v>
      </c>
      <c r="T504" s="13">
        <f t="shared" si="10"/>
        <v>1.4409747304844974E-3</v>
      </c>
      <c r="U504" s="66">
        <f>+R504/'סכום נכסי הקרן'!$C$42</f>
        <v>3.3321270360793786E-4</v>
      </c>
    </row>
    <row r="505" spans="2:21" ht="13.5" thickBot="1" x14ac:dyDescent="0.25">
      <c r="B505" s="62" t="s">
        <v>1296</v>
      </c>
      <c r="C505" s="14" t="s">
        <v>1297</v>
      </c>
      <c r="D505" s="14" t="s">
        <v>222</v>
      </c>
      <c r="E505" s="14" t="s">
        <v>1154</v>
      </c>
      <c r="F505" s="58" t="s">
        <v>2744</v>
      </c>
      <c r="G505" s="14" t="s">
        <v>1155</v>
      </c>
      <c r="H505" s="14" t="s">
        <v>1273</v>
      </c>
      <c r="I505" s="14" t="s">
        <v>218</v>
      </c>
      <c r="J505" s="58" t="s">
        <v>2744</v>
      </c>
      <c r="K505" s="24">
        <v>3.1579999999999999</v>
      </c>
      <c r="L505" s="14" t="s">
        <v>50</v>
      </c>
      <c r="M505" s="13">
        <v>6.8750000000000006E-2</v>
      </c>
      <c r="N505" s="13">
        <v>7.7929999999999999E-2</v>
      </c>
      <c r="O505" s="24">
        <v>344000</v>
      </c>
      <c r="P505" s="26">
        <v>98.479299999999995</v>
      </c>
      <c r="Q505" s="24">
        <v>0</v>
      </c>
      <c r="R505" s="24">
        <v>1228.71441</v>
      </c>
      <c r="S505" s="13">
        <v>6.8800000000000003E-4</v>
      </c>
      <c r="T505" s="13">
        <f t="shared" si="10"/>
        <v>2.8724712166455736E-4</v>
      </c>
      <c r="U505" s="66">
        <f>+R505/'סכום נכסי הקרן'!$C$42</f>
        <v>6.64233646770915E-5</v>
      </c>
    </row>
    <row r="506" spans="2:21" ht="13.5" thickBot="1" x14ac:dyDescent="0.25">
      <c r="B506" s="62" t="s">
        <v>1298</v>
      </c>
      <c r="C506" s="14" t="s">
        <v>1299</v>
      </c>
      <c r="D506" s="14" t="s">
        <v>222</v>
      </c>
      <c r="E506" s="14" t="s">
        <v>1154</v>
      </c>
      <c r="F506" s="58" t="s">
        <v>2744</v>
      </c>
      <c r="G506" s="14" t="s">
        <v>1217</v>
      </c>
      <c r="H506" s="14" t="s">
        <v>1165</v>
      </c>
      <c r="I506" s="14" t="s">
        <v>224</v>
      </c>
      <c r="J506" s="58" t="s">
        <v>2744</v>
      </c>
      <c r="K506" s="24">
        <v>6.7830000000000004</v>
      </c>
      <c r="L506" s="14" t="s">
        <v>50</v>
      </c>
      <c r="M506" s="13">
        <v>2.75E-2</v>
      </c>
      <c r="N506" s="13">
        <v>5.919E-2</v>
      </c>
      <c r="O506" s="24">
        <v>70000</v>
      </c>
      <c r="P506" s="26">
        <v>81.635900000000007</v>
      </c>
      <c r="Q506" s="24">
        <v>0</v>
      </c>
      <c r="R506" s="24">
        <v>207.26539</v>
      </c>
      <c r="S506" s="13">
        <v>1.75E-4</v>
      </c>
      <c r="T506" s="13">
        <f t="shared" si="10"/>
        <v>4.8454210525765644E-5</v>
      </c>
      <c r="U506" s="66">
        <f>+R506/'סכום נכסי הקרן'!$C$42</f>
        <v>1.120460903922303E-5</v>
      </c>
    </row>
    <row r="507" spans="2:21" ht="13.5" thickBot="1" x14ac:dyDescent="0.25">
      <c r="B507" s="62" t="s">
        <v>1300</v>
      </c>
      <c r="C507" s="14" t="s">
        <v>1301</v>
      </c>
      <c r="D507" s="14" t="s">
        <v>222</v>
      </c>
      <c r="E507" s="14" t="s">
        <v>1154</v>
      </c>
      <c r="F507" s="58" t="s">
        <v>2744</v>
      </c>
      <c r="G507" s="14" t="s">
        <v>1270</v>
      </c>
      <c r="H507" s="14" t="s">
        <v>1165</v>
      </c>
      <c r="I507" s="14" t="s">
        <v>224</v>
      </c>
      <c r="J507" s="58" t="s">
        <v>2744</v>
      </c>
      <c r="K507" s="24">
        <v>3.5680000000000001</v>
      </c>
      <c r="L507" s="14" t="s">
        <v>50</v>
      </c>
      <c r="M507" s="13">
        <v>0.06</v>
      </c>
      <c r="N507" s="13">
        <v>5.7149999999999999E-2</v>
      </c>
      <c r="O507" s="24">
        <v>1550000</v>
      </c>
      <c r="P507" s="26">
        <v>101.717</v>
      </c>
      <c r="Q507" s="24">
        <v>0</v>
      </c>
      <c r="R507" s="24">
        <v>5718.37716</v>
      </c>
      <c r="S507" s="13">
        <v>1.033333333E-3</v>
      </c>
      <c r="T507" s="13">
        <f t="shared" si="10"/>
        <v>1.3368341466772134E-3</v>
      </c>
      <c r="U507" s="66">
        <f>+R507/'סכום נכסי הקרן'!$C$42</f>
        <v>3.0913111164687228E-4</v>
      </c>
    </row>
    <row r="508" spans="2:21" ht="13.5" thickBot="1" x14ac:dyDescent="0.25">
      <c r="B508" s="62" t="s">
        <v>1302</v>
      </c>
      <c r="C508" s="14" t="s">
        <v>1303</v>
      </c>
      <c r="D508" s="14" t="s">
        <v>222</v>
      </c>
      <c r="E508" s="14" t="s">
        <v>1154</v>
      </c>
      <c r="F508" s="58" t="s">
        <v>2744</v>
      </c>
      <c r="G508" s="14" t="s">
        <v>1172</v>
      </c>
      <c r="H508" s="14" t="s">
        <v>1304</v>
      </c>
      <c r="I508" s="14" t="s">
        <v>224</v>
      </c>
      <c r="J508" s="58" t="s">
        <v>2744</v>
      </c>
      <c r="K508" s="24">
        <v>2.2229999999999999</v>
      </c>
      <c r="L508" s="14" t="s">
        <v>50</v>
      </c>
      <c r="M508" s="13">
        <v>6.1249999999999999E-2</v>
      </c>
      <c r="N508" s="13">
        <v>6.0350000000000001E-2</v>
      </c>
      <c r="O508" s="24">
        <v>735000</v>
      </c>
      <c r="P508" s="26">
        <v>101.1497</v>
      </c>
      <c r="Q508" s="24">
        <v>0</v>
      </c>
      <c r="R508" s="24">
        <v>2696.49422</v>
      </c>
      <c r="S508" s="13">
        <v>1.47E-3</v>
      </c>
      <c r="T508" s="13">
        <f t="shared" si="10"/>
        <v>6.3038261533867386E-4</v>
      </c>
      <c r="U508" s="66">
        <f>+R508/'סכום נכסי הקרן'!$C$42</f>
        <v>1.457704227011787E-4</v>
      </c>
    </row>
    <row r="509" spans="2:21" ht="13.5" thickBot="1" x14ac:dyDescent="0.25">
      <c r="B509" s="62" t="s">
        <v>1305</v>
      </c>
      <c r="C509" s="14" t="s">
        <v>1306</v>
      </c>
      <c r="D509" s="14" t="s">
        <v>222</v>
      </c>
      <c r="E509" s="14" t="s">
        <v>1154</v>
      </c>
      <c r="F509" s="58" t="s">
        <v>2744</v>
      </c>
      <c r="G509" s="14" t="s">
        <v>1155</v>
      </c>
      <c r="H509" s="14" t="s">
        <v>1307</v>
      </c>
      <c r="I509" s="14" t="s">
        <v>218</v>
      </c>
      <c r="J509" s="58" t="s">
        <v>2744</v>
      </c>
      <c r="K509" s="24">
        <v>5.2619999999999996</v>
      </c>
      <c r="L509" s="14" t="s">
        <v>51</v>
      </c>
      <c r="M509" s="13">
        <v>7.3749999999999996E-2</v>
      </c>
      <c r="N509" s="13">
        <v>6.7129999999999995E-2</v>
      </c>
      <c r="O509" s="24">
        <v>1376000</v>
      </c>
      <c r="P509" s="26">
        <v>107.17449999999999</v>
      </c>
      <c r="Q509" s="24">
        <v>0</v>
      </c>
      <c r="R509" s="24">
        <v>5915.9912400000003</v>
      </c>
      <c r="S509" s="13">
        <v>1.1008000000000001E-3</v>
      </c>
      <c r="T509" s="13">
        <f t="shared" si="10"/>
        <v>1.38303208756438E-3</v>
      </c>
      <c r="U509" s="66">
        <f>+R509/'סכום נכסי הקרן'!$C$42</f>
        <v>3.1981397822216371E-4</v>
      </c>
    </row>
    <row r="510" spans="2:21" ht="13.5" thickBot="1" x14ac:dyDescent="0.25">
      <c r="B510" s="62" t="s">
        <v>1308</v>
      </c>
      <c r="C510" s="14" t="s">
        <v>1309</v>
      </c>
      <c r="D510" s="14" t="s">
        <v>222</v>
      </c>
      <c r="E510" s="14" t="s">
        <v>1154</v>
      </c>
      <c r="F510" s="58" t="s">
        <v>2744</v>
      </c>
      <c r="G510" s="14" t="s">
        <v>1236</v>
      </c>
      <c r="H510" s="14" t="s">
        <v>1307</v>
      </c>
      <c r="I510" s="14" t="s">
        <v>218</v>
      </c>
      <c r="J510" s="58" t="s">
        <v>2744</v>
      </c>
      <c r="K510" s="24">
        <v>3.3170000000000002</v>
      </c>
      <c r="L510" s="14" t="s">
        <v>51</v>
      </c>
      <c r="M510" s="13">
        <v>4.8669999999999998E-2</v>
      </c>
      <c r="N510" s="13">
        <v>3.9719999999999998E-2</v>
      </c>
      <c r="O510" s="24">
        <v>1750000</v>
      </c>
      <c r="P510" s="26">
        <v>104.9456</v>
      </c>
      <c r="Q510" s="24">
        <v>0</v>
      </c>
      <c r="R510" s="24">
        <v>7367.4959600000002</v>
      </c>
      <c r="S510" s="13">
        <v>1.75E-3</v>
      </c>
      <c r="T510" s="13">
        <f t="shared" si="10"/>
        <v>1.7223628136543582E-3</v>
      </c>
      <c r="U510" s="66">
        <f>+R510/'סכום נכסי הקרן'!$C$42</f>
        <v>3.982812172830937E-4</v>
      </c>
    </row>
    <row r="511" spans="2:21" ht="13.5" thickBot="1" x14ac:dyDescent="0.25">
      <c r="B511" s="62" t="s">
        <v>1310</v>
      </c>
      <c r="C511" s="14" t="s">
        <v>1311</v>
      </c>
      <c r="D511" s="14" t="s">
        <v>222</v>
      </c>
      <c r="E511" s="14" t="s">
        <v>1154</v>
      </c>
      <c r="F511" s="58" t="s">
        <v>2744</v>
      </c>
      <c r="G511" s="14" t="s">
        <v>1246</v>
      </c>
      <c r="H511" s="14" t="s">
        <v>1307</v>
      </c>
      <c r="I511" s="14" t="s">
        <v>218</v>
      </c>
      <c r="J511" s="58" t="s">
        <v>2744</v>
      </c>
      <c r="K511" s="24">
        <v>5.173</v>
      </c>
      <c r="L511" s="14" t="s">
        <v>50</v>
      </c>
      <c r="M511" s="13">
        <v>7.1999999999999995E-2</v>
      </c>
      <c r="N511" s="13">
        <v>5.9319999999999998E-2</v>
      </c>
      <c r="O511" s="24">
        <v>680000</v>
      </c>
      <c r="P511" s="26">
        <v>107.157</v>
      </c>
      <c r="Q511" s="24">
        <v>0</v>
      </c>
      <c r="R511" s="24">
        <v>2642.8773900000001</v>
      </c>
      <c r="S511" s="13">
        <v>8.0000000000000004E-4</v>
      </c>
      <c r="T511" s="13">
        <f t="shared" si="10"/>
        <v>6.1784814844796827E-4</v>
      </c>
      <c r="U511" s="66">
        <f>+R511/'סכום נכסי הקרן'!$C$42</f>
        <v>1.4287193772945966E-4</v>
      </c>
    </row>
    <row r="512" spans="2:21" ht="13.5" thickBot="1" x14ac:dyDescent="0.25">
      <c r="B512" s="62" t="s">
        <v>1312</v>
      </c>
      <c r="C512" s="14" t="s">
        <v>1313</v>
      </c>
      <c r="D512" s="14" t="s">
        <v>222</v>
      </c>
      <c r="E512" s="14" t="s">
        <v>1154</v>
      </c>
      <c r="F512" s="58" t="s">
        <v>2744</v>
      </c>
      <c r="G512" s="14" t="s">
        <v>1236</v>
      </c>
      <c r="H512" s="14" t="s">
        <v>1307</v>
      </c>
      <c r="I512" s="14" t="s">
        <v>218</v>
      </c>
      <c r="J512" s="58" t="s">
        <v>2744</v>
      </c>
      <c r="K512" s="24">
        <v>4.899</v>
      </c>
      <c r="L512" s="14" t="s">
        <v>50</v>
      </c>
      <c r="M512" s="13">
        <v>7.3499999999999996E-2</v>
      </c>
      <c r="N512" s="13">
        <v>5.8999999999999997E-2</v>
      </c>
      <c r="O512" s="24">
        <v>860000</v>
      </c>
      <c r="P512" s="26">
        <v>109.7908</v>
      </c>
      <c r="Q512" s="24">
        <v>0</v>
      </c>
      <c r="R512" s="24">
        <v>3424.6165900000001</v>
      </c>
      <c r="S512" s="13">
        <v>7.4782608600000003E-4</v>
      </c>
      <c r="T512" s="13">
        <f t="shared" si="10"/>
        <v>8.0060203597855702E-4</v>
      </c>
      <c r="U512" s="66">
        <f>+R512/'סכום נכסי הקרן'!$C$42</f>
        <v>1.8513216316620517E-4</v>
      </c>
    </row>
    <row r="513" spans="2:21" ht="13.5" thickBot="1" x14ac:dyDescent="0.25">
      <c r="B513" s="62" t="s">
        <v>1314</v>
      </c>
      <c r="C513" s="14" t="s">
        <v>1315</v>
      </c>
      <c r="D513" s="14" t="s">
        <v>1227</v>
      </c>
      <c r="E513" s="14" t="s">
        <v>1154</v>
      </c>
      <c r="F513" s="58" t="s">
        <v>2744</v>
      </c>
      <c r="G513" s="14" t="s">
        <v>1217</v>
      </c>
      <c r="H513" s="14" t="s">
        <v>1304</v>
      </c>
      <c r="I513" s="14" t="s">
        <v>224</v>
      </c>
      <c r="J513" s="58" t="s">
        <v>2744</v>
      </c>
      <c r="K513" s="24">
        <v>2.472</v>
      </c>
      <c r="L513" s="14" t="s">
        <v>51</v>
      </c>
      <c r="M513" s="13">
        <v>2.9499999999999998E-2</v>
      </c>
      <c r="N513" s="13">
        <v>0.1108</v>
      </c>
      <c r="O513" s="24">
        <v>8975000</v>
      </c>
      <c r="P513" s="26">
        <v>83.880499999999998</v>
      </c>
      <c r="Q513" s="24">
        <v>0</v>
      </c>
      <c r="R513" s="24">
        <v>30200.427489999998</v>
      </c>
      <c r="S513" s="13">
        <v>2.2437499999999999E-2</v>
      </c>
      <c r="T513" s="13">
        <f t="shared" si="10"/>
        <v>7.0602133408215429E-3</v>
      </c>
      <c r="U513" s="66">
        <f>+R513/'סכום נכסי הקרן'!$C$42</f>
        <v>1.6326120962252969E-3</v>
      </c>
    </row>
    <row r="514" spans="2:21" ht="13.5" thickBot="1" x14ac:dyDescent="0.25">
      <c r="B514" s="62" t="s">
        <v>1316</v>
      </c>
      <c r="C514" s="14" t="s">
        <v>1317</v>
      </c>
      <c r="D514" s="14" t="s">
        <v>222</v>
      </c>
      <c r="E514" s="14" t="s">
        <v>1154</v>
      </c>
      <c r="F514" s="58" t="s">
        <v>2744</v>
      </c>
      <c r="G514" s="14" t="s">
        <v>1217</v>
      </c>
      <c r="H514" s="14" t="s">
        <v>1304</v>
      </c>
      <c r="I514" s="14" t="s">
        <v>224</v>
      </c>
      <c r="J514" s="58" t="s">
        <v>2744</v>
      </c>
      <c r="K514" s="24">
        <v>1.204</v>
      </c>
      <c r="L514" s="14" t="s">
        <v>51</v>
      </c>
      <c r="M514" s="13">
        <v>0.03</v>
      </c>
      <c r="N514" s="13">
        <v>0.10992</v>
      </c>
      <c r="O514" s="24">
        <v>11786500</v>
      </c>
      <c r="P514" s="26">
        <v>93.480099999999993</v>
      </c>
      <c r="Q514" s="24">
        <v>0</v>
      </c>
      <c r="R514" s="24">
        <v>44199.937120000002</v>
      </c>
      <c r="S514" s="13">
        <v>2.1430000000000001E-2</v>
      </c>
      <c r="T514" s="13">
        <f t="shared" si="10"/>
        <v>1.0332998955773965E-2</v>
      </c>
      <c r="U514" s="66">
        <f>+R514/'סכום נכסי הקרן'!$C$42</f>
        <v>2.3894149186597991E-3</v>
      </c>
    </row>
    <row r="515" spans="2:21" ht="13.5" thickBot="1" x14ac:dyDescent="0.25">
      <c r="B515" s="62" t="s">
        <v>1318</v>
      </c>
      <c r="C515" s="14" t="s">
        <v>1319</v>
      </c>
      <c r="D515" s="14" t="s">
        <v>222</v>
      </c>
      <c r="E515" s="14" t="s">
        <v>1154</v>
      </c>
      <c r="F515" s="58" t="s">
        <v>2744</v>
      </c>
      <c r="G515" s="14" t="s">
        <v>1155</v>
      </c>
      <c r="H515" s="14" t="s">
        <v>1307</v>
      </c>
      <c r="I515" s="14" t="s">
        <v>218</v>
      </c>
      <c r="J515" s="58" t="s">
        <v>2744</v>
      </c>
      <c r="K515" s="24">
        <v>4.1310000000000002</v>
      </c>
      <c r="L515" s="14" t="s">
        <v>50</v>
      </c>
      <c r="M515" s="13">
        <v>7.4999999999999997E-2</v>
      </c>
      <c r="N515" s="13">
        <v>7.5230000000000005E-2</v>
      </c>
      <c r="O515" s="24">
        <v>2200000</v>
      </c>
      <c r="P515" s="26">
        <v>101.13420000000001</v>
      </c>
      <c r="Q515" s="24">
        <v>0</v>
      </c>
      <c r="R515" s="24">
        <v>8069.9023500000003</v>
      </c>
      <c r="S515" s="13">
        <v>2.2000000000000001E-3</v>
      </c>
      <c r="T515" s="13">
        <f t="shared" si="10"/>
        <v>1.8865703887623057E-3</v>
      </c>
      <c r="U515" s="66">
        <f>+R515/'סכום נכסי הקרן'!$C$42</f>
        <v>4.3625277146588335E-4</v>
      </c>
    </row>
    <row r="516" spans="2:21" ht="13.5" thickBot="1" x14ac:dyDescent="0.25">
      <c r="B516" s="62" t="s">
        <v>1320</v>
      </c>
      <c r="C516" s="14" t="s">
        <v>1321</v>
      </c>
      <c r="D516" s="14" t="s">
        <v>222</v>
      </c>
      <c r="E516" s="14" t="s">
        <v>1154</v>
      </c>
      <c r="F516" s="58" t="s">
        <v>2744</v>
      </c>
      <c r="G516" s="14" t="s">
        <v>1246</v>
      </c>
      <c r="H516" s="14" t="s">
        <v>1304</v>
      </c>
      <c r="I516" s="14" t="s">
        <v>224</v>
      </c>
      <c r="J516" s="58" t="s">
        <v>2744</v>
      </c>
      <c r="K516" s="24">
        <v>6.2889999999999997</v>
      </c>
      <c r="L516" s="14" t="s">
        <v>50</v>
      </c>
      <c r="M516" s="13">
        <v>5.8999999999999997E-2</v>
      </c>
      <c r="N516" s="13">
        <v>7.5160000000000005E-2</v>
      </c>
      <c r="O516" s="24">
        <v>950000</v>
      </c>
      <c r="P516" s="26">
        <v>91.381799999999998</v>
      </c>
      <c r="Q516" s="24">
        <v>0</v>
      </c>
      <c r="R516" s="24">
        <v>3148.6969899999999</v>
      </c>
      <c r="S516" s="13">
        <v>3.1666666660000002E-3</v>
      </c>
      <c r="T516" s="13">
        <f t="shared" si="10"/>
        <v>7.3609794107595383E-4</v>
      </c>
      <c r="U516" s="66">
        <f>+R516/'סכום נכסי הקרן'!$C$42</f>
        <v>1.7021615985152343E-4</v>
      </c>
    </row>
    <row r="517" spans="2:21" ht="13.5" thickBot="1" x14ac:dyDescent="0.25">
      <c r="B517" s="62" t="s">
        <v>1322</v>
      </c>
      <c r="C517" s="14" t="s">
        <v>1323</v>
      </c>
      <c r="D517" s="14" t="s">
        <v>222</v>
      </c>
      <c r="E517" s="14" t="s">
        <v>1154</v>
      </c>
      <c r="F517" s="58" t="s">
        <v>2744</v>
      </c>
      <c r="G517" s="14" t="s">
        <v>1217</v>
      </c>
      <c r="H517" s="14" t="s">
        <v>1307</v>
      </c>
      <c r="I517" s="14" t="s">
        <v>218</v>
      </c>
      <c r="J517" s="58" t="s">
        <v>2744</v>
      </c>
      <c r="K517" s="24">
        <v>1.06</v>
      </c>
      <c r="L517" s="14" t="s">
        <v>51</v>
      </c>
      <c r="M517" s="13">
        <v>0.02</v>
      </c>
      <c r="N517" s="13">
        <v>7.5670000000000001E-2</v>
      </c>
      <c r="O517" s="24">
        <v>9325750</v>
      </c>
      <c r="P517" s="26">
        <v>95.201999999999998</v>
      </c>
      <c r="Q517" s="24">
        <v>0</v>
      </c>
      <c r="R517" s="24">
        <v>35616.190349999997</v>
      </c>
      <c r="S517" s="13">
        <v>3.1085833332999999E-2</v>
      </c>
      <c r="T517" s="13">
        <f t="shared" si="10"/>
        <v>8.3263027432831042E-3</v>
      </c>
      <c r="U517" s="66">
        <f>+R517/'סכום נכסי הקרן'!$C$42</f>
        <v>1.9253841094178726E-3</v>
      </c>
    </row>
    <row r="518" spans="2:21" ht="13.5" thickBot="1" x14ac:dyDescent="0.25">
      <c r="B518" s="62" t="s">
        <v>1324</v>
      </c>
      <c r="C518" s="14" t="s">
        <v>1325</v>
      </c>
      <c r="D518" s="14" t="s">
        <v>222</v>
      </c>
      <c r="E518" s="14" t="s">
        <v>1154</v>
      </c>
      <c r="F518" s="58" t="s">
        <v>2744</v>
      </c>
      <c r="G518" s="14" t="s">
        <v>1155</v>
      </c>
      <c r="H518" s="14" t="s">
        <v>1307</v>
      </c>
      <c r="I518" s="14" t="s">
        <v>218</v>
      </c>
      <c r="J518" s="58" t="s">
        <v>2744</v>
      </c>
      <c r="K518" s="24">
        <v>3.9430000000000001</v>
      </c>
      <c r="L518" s="14" t="s">
        <v>50</v>
      </c>
      <c r="M518" s="13">
        <v>7.6249999999999998E-2</v>
      </c>
      <c r="N518" s="13">
        <v>7.6789999999999997E-2</v>
      </c>
      <c r="O518" s="24">
        <v>300000</v>
      </c>
      <c r="P518" s="26">
        <v>99.740099999999998</v>
      </c>
      <c r="Q518" s="24">
        <v>0</v>
      </c>
      <c r="R518" s="24">
        <v>1085.2720300000001</v>
      </c>
      <c r="S518" s="13">
        <v>5.9999999999999995E-4</v>
      </c>
      <c r="T518" s="13">
        <f t="shared" si="10"/>
        <v>2.5371336439405077E-4</v>
      </c>
      <c r="U518" s="66">
        <f>+R518/'סכום נכסי הקרן'!$C$42</f>
        <v>5.8668978922886879E-5</v>
      </c>
    </row>
    <row r="519" spans="2:21" ht="13.5" thickBot="1" x14ac:dyDescent="0.25">
      <c r="B519" s="62" t="s">
        <v>1326</v>
      </c>
      <c r="C519" s="14" t="s">
        <v>1327</v>
      </c>
      <c r="D519" s="14" t="s">
        <v>222</v>
      </c>
      <c r="E519" s="14" t="s">
        <v>1154</v>
      </c>
      <c r="F519" s="58" t="s">
        <v>2744</v>
      </c>
      <c r="G519" s="14" t="s">
        <v>1155</v>
      </c>
      <c r="H519" s="14" t="s">
        <v>1173</v>
      </c>
      <c r="I519" s="14" t="s">
        <v>224</v>
      </c>
      <c r="J519" s="58" t="s">
        <v>2744</v>
      </c>
      <c r="K519" s="24">
        <v>3.944</v>
      </c>
      <c r="L519" s="14" t="s">
        <v>52</v>
      </c>
      <c r="M519" s="13">
        <v>8.5000000000000006E-2</v>
      </c>
      <c r="N519" s="13">
        <v>8.4709999999999994E-2</v>
      </c>
      <c r="O519" s="24">
        <v>344000</v>
      </c>
      <c r="P519" s="26">
        <v>101.3475</v>
      </c>
      <c r="Q519" s="24">
        <v>0</v>
      </c>
      <c r="R519" s="24">
        <v>1611.0093199999999</v>
      </c>
      <c r="S519" s="13">
        <v>4.5866666599999998E-4</v>
      </c>
      <c r="T519" s="13">
        <f t="shared" si="10"/>
        <v>3.7661948649627682E-4</v>
      </c>
      <c r="U519" s="66">
        <f>+R519/'סכום נכסי הקרן'!$C$42</f>
        <v>8.708993618830691E-5</v>
      </c>
    </row>
    <row r="520" spans="2:21" ht="13.5" thickBot="1" x14ac:dyDescent="0.25">
      <c r="B520" s="62" t="s">
        <v>1328</v>
      </c>
      <c r="C520" s="14" t="s">
        <v>1329</v>
      </c>
      <c r="D520" s="14" t="s">
        <v>222</v>
      </c>
      <c r="E520" s="14" t="s">
        <v>1154</v>
      </c>
      <c r="F520" s="58" t="s">
        <v>2744</v>
      </c>
      <c r="G520" s="14" t="s">
        <v>1217</v>
      </c>
      <c r="H520" s="14" t="s">
        <v>1330</v>
      </c>
      <c r="I520" s="14" t="s">
        <v>218</v>
      </c>
      <c r="J520" s="58" t="s">
        <v>2744</v>
      </c>
      <c r="K520" s="24">
        <v>3.496</v>
      </c>
      <c r="L520" s="14" t="s">
        <v>51</v>
      </c>
      <c r="M520" s="13">
        <v>2.6249999999999999E-2</v>
      </c>
      <c r="N520" s="13">
        <v>0.10044</v>
      </c>
      <c r="O520" s="24">
        <v>4540000</v>
      </c>
      <c r="P520" s="26">
        <v>78.943700000000007</v>
      </c>
      <c r="Q520" s="24">
        <v>0</v>
      </c>
      <c r="R520" s="24">
        <v>14377.750830000001</v>
      </c>
      <c r="S520" s="13">
        <v>1.5133333333E-2</v>
      </c>
      <c r="T520" s="13">
        <f t="shared" si="10"/>
        <v>3.361210309178111E-3</v>
      </c>
      <c r="U520" s="66">
        <f>+R520/'סכום נכסי הקרן'!$C$42</f>
        <v>7.7725025347220021E-4</v>
      </c>
    </row>
    <row r="521" spans="2:21" ht="13.5" thickBot="1" x14ac:dyDescent="0.25">
      <c r="B521" s="62" t="s">
        <v>1331</v>
      </c>
      <c r="C521" s="14" t="s">
        <v>1332</v>
      </c>
      <c r="D521" s="14" t="s">
        <v>222</v>
      </c>
      <c r="E521" s="14" t="s">
        <v>1154</v>
      </c>
      <c r="F521" s="58" t="s">
        <v>2744</v>
      </c>
      <c r="G521" s="14" t="s">
        <v>1217</v>
      </c>
      <c r="H521" s="14" t="s">
        <v>1330</v>
      </c>
      <c r="I521" s="14" t="s">
        <v>218</v>
      </c>
      <c r="J521" s="58" t="s">
        <v>2744</v>
      </c>
      <c r="K521" s="24">
        <v>1.6459999999999999</v>
      </c>
      <c r="L521" s="14" t="s">
        <v>51</v>
      </c>
      <c r="M521" s="13">
        <v>0.03</v>
      </c>
      <c r="N521" s="13">
        <v>9.8790000000000003E-2</v>
      </c>
      <c r="O521" s="24">
        <v>2162000</v>
      </c>
      <c r="P521" s="26">
        <v>92.901799999999994</v>
      </c>
      <c r="Q521" s="24">
        <v>0</v>
      </c>
      <c r="R521" s="24">
        <v>8057.4466899999998</v>
      </c>
      <c r="S521" s="13">
        <v>4.3239999999999997E-3</v>
      </c>
      <c r="T521" s="13">
        <f t="shared" si="10"/>
        <v>1.8836585221362501E-3</v>
      </c>
      <c r="U521" s="66">
        <f>+R521/'סכום נכסי הקרן'!$C$42</f>
        <v>4.3557942797797398E-4</v>
      </c>
    </row>
    <row r="522" spans="2:21" ht="13.5" thickBot="1" x14ac:dyDescent="0.25">
      <c r="B522" s="62" t="s">
        <v>1333</v>
      </c>
      <c r="C522" s="14" t="s">
        <v>1334</v>
      </c>
      <c r="D522" s="14" t="s">
        <v>227</v>
      </c>
      <c r="E522" s="14" t="s">
        <v>1154</v>
      </c>
      <c r="F522" s="58" t="s">
        <v>2744</v>
      </c>
      <c r="G522" s="14" t="s">
        <v>1172</v>
      </c>
      <c r="H522" s="14" t="s">
        <v>1335</v>
      </c>
      <c r="I522" s="14" t="s">
        <v>224</v>
      </c>
      <c r="J522" s="58" t="s">
        <v>2744</v>
      </c>
      <c r="K522" s="24">
        <v>2.9929999999999999</v>
      </c>
      <c r="L522" s="14" t="s">
        <v>50</v>
      </c>
      <c r="M522" s="13">
        <v>6.5000000000000002E-2</v>
      </c>
      <c r="N522" s="13">
        <v>9.7059999999999994E-2</v>
      </c>
      <c r="O522" s="24">
        <v>21261000</v>
      </c>
      <c r="P522" s="26">
        <v>92.1905</v>
      </c>
      <c r="Q522" s="24">
        <v>0</v>
      </c>
      <c r="R522" s="24">
        <v>71091.456739999994</v>
      </c>
      <c r="S522" s="13">
        <v>4.7246666665999998E-2</v>
      </c>
      <c r="T522" s="13">
        <f t="shared" si="10"/>
        <v>1.6619660481971065E-2</v>
      </c>
      <c r="U522" s="66">
        <f>+R522/'סכום נכסי הקרן'!$C$42</f>
        <v>3.843149976947608E-3</v>
      </c>
    </row>
    <row r="523" spans="2:21" ht="13.5" thickBot="1" x14ac:dyDescent="0.25">
      <c r="B523" s="62" t="s">
        <v>1336</v>
      </c>
      <c r="C523" s="14" t="s">
        <v>1337</v>
      </c>
      <c r="D523" s="14" t="s">
        <v>222</v>
      </c>
      <c r="E523" s="14" t="s">
        <v>1154</v>
      </c>
      <c r="F523" s="58" t="s">
        <v>2744</v>
      </c>
      <c r="G523" s="14" t="s">
        <v>1172</v>
      </c>
      <c r="H523" s="14" t="s">
        <v>1335</v>
      </c>
      <c r="I523" s="14" t="s">
        <v>224</v>
      </c>
      <c r="J523" s="58" t="s">
        <v>2744</v>
      </c>
      <c r="K523" s="24">
        <v>1.6830000000000001</v>
      </c>
      <c r="L523" s="14" t="s">
        <v>50</v>
      </c>
      <c r="M523" s="13">
        <v>8.2500000000000004E-2</v>
      </c>
      <c r="N523" s="13">
        <v>7.5609999999999997E-2</v>
      </c>
      <c r="O523" s="24">
        <v>3849104.7</v>
      </c>
      <c r="P523" s="26">
        <v>102.43429999999999</v>
      </c>
      <c r="Q523" s="24">
        <v>0</v>
      </c>
      <c r="R523" s="24">
        <v>14300.548129999999</v>
      </c>
      <c r="S523" s="13">
        <v>1.1843399076000001E-2</v>
      </c>
      <c r="T523" s="13">
        <f t="shared" si="10"/>
        <v>3.3431619708667432E-3</v>
      </c>
      <c r="U523" s="66">
        <f>+R523/'סכום נכסי הקרן'!$C$42</f>
        <v>7.7307673434161869E-4</v>
      </c>
    </row>
    <row r="524" spans="2:21" x14ac:dyDescent="0.2">
      <c r="B524" s="76" t="s">
        <v>1338</v>
      </c>
      <c r="C524" s="77" t="s">
        <v>1339</v>
      </c>
      <c r="D524" s="77" t="s">
        <v>222</v>
      </c>
      <c r="E524" s="77" t="s">
        <v>1154</v>
      </c>
      <c r="F524" s="73" t="s">
        <v>2744</v>
      </c>
      <c r="G524" s="77" t="s">
        <v>1172</v>
      </c>
      <c r="H524" s="77" t="s">
        <v>1340</v>
      </c>
      <c r="I524" s="77" t="s">
        <v>218</v>
      </c>
      <c r="J524" s="73" t="s">
        <v>2744</v>
      </c>
      <c r="K524" s="78">
        <v>2.226</v>
      </c>
      <c r="L524" s="77" t="s">
        <v>50</v>
      </c>
      <c r="M524" s="79">
        <v>0.09</v>
      </c>
      <c r="N524" s="79">
        <v>9.5560000000000006E-2</v>
      </c>
      <c r="O524" s="78">
        <v>14893943</v>
      </c>
      <c r="P524" s="84">
        <v>102.96899999999999</v>
      </c>
      <c r="Q524" s="78">
        <v>0</v>
      </c>
      <c r="R524" s="78">
        <v>55624.194900000002</v>
      </c>
      <c r="S524" s="79">
        <v>2.3830308800000002E-2</v>
      </c>
      <c r="T524" s="79">
        <f t="shared" si="10"/>
        <v>1.3003745825633599E-2</v>
      </c>
      <c r="U524" s="80">
        <f>+R524/'סכום נכסי הקרן'!$C$42</f>
        <v>3.0070015885239865E-3</v>
      </c>
    </row>
    <row r="525" spans="2:21" ht="12.75" hidden="1" customHeight="1" x14ac:dyDescent="0.2"/>
    <row r="526" spans="2:21" ht="12.75" hidden="1" customHeight="1" x14ac:dyDescent="0.2"/>
    <row r="527" spans="2:21" ht="12.75" hidden="1" customHeight="1" x14ac:dyDescent="0.2"/>
    <row r="528" spans="2:21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9" width="15" bestFit="1" customWidth="1"/>
    <col min="10" max="10" width="12.42578125" bestFit="1" customWidth="1"/>
    <col min="11" max="11" width="22.5703125" bestFit="1" customWidth="1"/>
    <col min="12" max="12" width="17.570312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5" spans="2:15" ht="12.75" customHeight="1" x14ac:dyDescent="0.2"/>
    <row r="6" spans="2:15" ht="12.75" customHeight="1" thickBot="1" x14ac:dyDescent="0.25">
      <c r="B6" s="67" t="s">
        <v>1341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</row>
    <row r="7" spans="2:15" ht="12.75" customHeight="1" thickBot="1" x14ac:dyDescent="0.25">
      <c r="B7" s="75" t="s">
        <v>1342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</row>
    <row r="8" spans="2:15" ht="12.75" customHeight="1" x14ac:dyDescent="0.2">
      <c r="B8" s="60" t="s">
        <v>71</v>
      </c>
      <c r="C8" s="4" t="s">
        <v>72</v>
      </c>
      <c r="D8" s="4" t="s">
        <v>138</v>
      </c>
      <c r="E8" s="4" t="s">
        <v>241</v>
      </c>
      <c r="F8" s="4" t="s">
        <v>73</v>
      </c>
      <c r="G8" s="4" t="s">
        <v>242</v>
      </c>
      <c r="H8" s="4" t="s">
        <v>76</v>
      </c>
      <c r="I8" s="4" t="s">
        <v>141</v>
      </c>
      <c r="J8" s="4" t="s">
        <v>142</v>
      </c>
      <c r="K8" s="4" t="s">
        <v>1343</v>
      </c>
      <c r="L8" s="4" t="s">
        <v>79</v>
      </c>
      <c r="M8" s="4" t="s">
        <v>144</v>
      </c>
      <c r="N8" s="4" t="s">
        <v>80</v>
      </c>
      <c r="O8" s="63" t="s">
        <v>244</v>
      </c>
    </row>
    <row r="9" spans="2:15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6" t="s">
        <v>148</v>
      </c>
      <c r="J9" s="6" t="s">
        <v>149</v>
      </c>
      <c r="K9" s="6" t="s">
        <v>11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4" t="s">
        <v>152</v>
      </c>
    </row>
    <row r="11" spans="2:15" ht="12.75" customHeight="1" x14ac:dyDescent="0.2">
      <c r="B11" s="61" t="s">
        <v>1344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58" t="s">
        <v>2744</v>
      </c>
      <c r="K11" s="58" t="s">
        <v>2744</v>
      </c>
      <c r="L11" s="23">
        <v>2524461.3950200002</v>
      </c>
      <c r="M11" s="58" t="s">
        <v>2744</v>
      </c>
      <c r="N11" s="20">
        <v>1</v>
      </c>
      <c r="O11" s="65">
        <v>0.13644379332100001</v>
      </c>
    </row>
    <row r="12" spans="2:15" ht="12.75" customHeight="1" x14ac:dyDescent="0.2">
      <c r="B12" s="61" t="s">
        <v>1345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58" t="s">
        <v>2744</v>
      </c>
      <c r="L12" s="23">
        <v>2325988.3843</v>
      </c>
      <c r="M12" s="58" t="s">
        <v>2744</v>
      </c>
      <c r="N12" s="20">
        <v>0.92138005710299997</v>
      </c>
      <c r="O12" s="65">
        <v>0.12571659008200001</v>
      </c>
    </row>
    <row r="13" spans="2:15" ht="12.75" customHeight="1" x14ac:dyDescent="0.2">
      <c r="B13" s="61" t="s">
        <v>1346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23">
        <v>1268826.33443</v>
      </c>
      <c r="M13" s="58" t="s">
        <v>2744</v>
      </c>
      <c r="N13" s="20">
        <v>0.50261269074299997</v>
      </c>
      <c r="O13" s="65">
        <v>6.8578382096000007E-2</v>
      </c>
    </row>
    <row r="14" spans="2:15" ht="12.75" customHeight="1" x14ac:dyDescent="0.2">
      <c r="B14" s="62" t="s">
        <v>1347</v>
      </c>
      <c r="C14" s="14" t="s">
        <v>1348</v>
      </c>
      <c r="D14" s="14" t="s">
        <v>162</v>
      </c>
      <c r="E14" s="14" t="s">
        <v>253</v>
      </c>
      <c r="F14" s="22">
        <v>1682</v>
      </c>
      <c r="G14" s="14" t="s">
        <v>332</v>
      </c>
      <c r="H14" s="14" t="s">
        <v>49</v>
      </c>
      <c r="I14" s="24">
        <v>659044</v>
      </c>
      <c r="J14" s="27">
        <v>2400</v>
      </c>
      <c r="K14" s="24">
        <v>0</v>
      </c>
      <c r="L14" s="24">
        <v>15817.056</v>
      </c>
      <c r="M14" s="13">
        <v>2.9364220929999998E-3</v>
      </c>
      <c r="N14" s="13">
        <v>6.2655170839999996E-3</v>
      </c>
      <c r="O14" s="66">
        <v>8.5489091799999999E-4</v>
      </c>
    </row>
    <row r="15" spans="2:15" ht="12.75" customHeight="1" x14ac:dyDescent="0.2">
      <c r="B15" s="62" t="s">
        <v>1349</v>
      </c>
      <c r="C15" s="14" t="s">
        <v>1350</v>
      </c>
      <c r="D15" s="14" t="s">
        <v>162</v>
      </c>
      <c r="E15" s="14" t="s">
        <v>253</v>
      </c>
      <c r="F15" s="22">
        <v>720</v>
      </c>
      <c r="G15" s="14" t="s">
        <v>683</v>
      </c>
      <c r="H15" s="14" t="s">
        <v>49</v>
      </c>
      <c r="I15" s="24">
        <v>78158</v>
      </c>
      <c r="J15" s="27">
        <v>7120</v>
      </c>
      <c r="K15" s="24">
        <v>0</v>
      </c>
      <c r="L15" s="24">
        <v>5564.8495999999996</v>
      </c>
      <c r="M15" s="13">
        <v>6.6315292900000005E-4</v>
      </c>
      <c r="N15" s="13">
        <v>2.2043710429999999E-3</v>
      </c>
      <c r="O15" s="66">
        <v>3.0077274699999998E-4</v>
      </c>
    </row>
    <row r="16" spans="2:15" ht="12.75" customHeight="1" x14ac:dyDescent="0.2">
      <c r="B16" s="62" t="s">
        <v>1351</v>
      </c>
      <c r="C16" s="14" t="s">
        <v>1352</v>
      </c>
      <c r="D16" s="14" t="s">
        <v>162</v>
      </c>
      <c r="E16" s="14" t="s">
        <v>253</v>
      </c>
      <c r="F16" s="22">
        <v>1581</v>
      </c>
      <c r="G16" s="14" t="s">
        <v>683</v>
      </c>
      <c r="H16" s="14" t="s">
        <v>49</v>
      </c>
      <c r="I16" s="24">
        <v>1578136</v>
      </c>
      <c r="J16" s="27">
        <v>1336</v>
      </c>
      <c r="K16" s="24">
        <v>0</v>
      </c>
      <c r="L16" s="24">
        <v>21083.896959999998</v>
      </c>
      <c r="M16" s="13">
        <v>2.8803902910000002E-3</v>
      </c>
      <c r="N16" s="13">
        <v>8.3518397229999999E-3</v>
      </c>
      <c r="O16" s="66">
        <v>1.139556693E-3</v>
      </c>
    </row>
    <row r="17" spans="2:15" ht="12.75" customHeight="1" x14ac:dyDescent="0.2">
      <c r="B17" s="62" t="s">
        <v>1353</v>
      </c>
      <c r="C17" s="14" t="s">
        <v>1354</v>
      </c>
      <c r="D17" s="14" t="s">
        <v>162</v>
      </c>
      <c r="E17" s="14" t="s">
        <v>253</v>
      </c>
      <c r="F17" s="22">
        <v>767</v>
      </c>
      <c r="G17" s="14" t="s">
        <v>393</v>
      </c>
      <c r="H17" s="14" t="s">
        <v>49</v>
      </c>
      <c r="I17" s="24">
        <v>1363984</v>
      </c>
      <c r="J17" s="27">
        <v>3807</v>
      </c>
      <c r="K17" s="24">
        <v>0</v>
      </c>
      <c r="L17" s="24">
        <v>51926.870880000002</v>
      </c>
      <c r="M17" s="13">
        <v>5.3892322650000001E-3</v>
      </c>
      <c r="N17" s="13">
        <v>2.0569485031999998E-2</v>
      </c>
      <c r="O17" s="66">
        <v>2.806578564E-3</v>
      </c>
    </row>
    <row r="18" spans="2:15" ht="12.75" customHeight="1" x14ac:dyDescent="0.2">
      <c r="B18" s="62" t="s">
        <v>1355</v>
      </c>
      <c r="C18" s="14" t="s">
        <v>1356</v>
      </c>
      <c r="D18" s="14" t="s">
        <v>162</v>
      </c>
      <c r="E18" s="14" t="s">
        <v>253</v>
      </c>
      <c r="F18" s="22">
        <v>585</v>
      </c>
      <c r="G18" s="14" t="s">
        <v>393</v>
      </c>
      <c r="H18" s="14" t="s">
        <v>49</v>
      </c>
      <c r="I18" s="24">
        <v>689623</v>
      </c>
      <c r="J18" s="27">
        <v>2893</v>
      </c>
      <c r="K18" s="24">
        <v>0</v>
      </c>
      <c r="L18" s="24">
        <v>19950.793389999999</v>
      </c>
      <c r="M18" s="13">
        <v>3.3040813700000002E-3</v>
      </c>
      <c r="N18" s="13">
        <v>7.9029900909999996E-3</v>
      </c>
      <c r="O18" s="66">
        <v>1.0783139459999999E-3</v>
      </c>
    </row>
    <row r="19" spans="2:15" ht="12.75" customHeight="1" x14ac:dyDescent="0.2">
      <c r="B19" s="62" t="s">
        <v>1357</v>
      </c>
      <c r="C19" s="14" t="s">
        <v>1358</v>
      </c>
      <c r="D19" s="14" t="s">
        <v>162</v>
      </c>
      <c r="E19" s="14" t="s">
        <v>253</v>
      </c>
      <c r="F19" s="22">
        <v>1040</v>
      </c>
      <c r="G19" s="14" t="s">
        <v>735</v>
      </c>
      <c r="H19" s="14" t="s">
        <v>49</v>
      </c>
      <c r="I19" s="24">
        <v>55382</v>
      </c>
      <c r="J19" s="27">
        <v>77500</v>
      </c>
      <c r="K19" s="24">
        <v>100.43526</v>
      </c>
      <c r="L19" s="24">
        <v>43021.485260000001</v>
      </c>
      <c r="M19" s="13">
        <v>1.2458313500000001E-3</v>
      </c>
      <c r="N19" s="13">
        <v>1.7041847161E-2</v>
      </c>
      <c r="O19" s="66">
        <v>2.3252542709999999E-3</v>
      </c>
    </row>
    <row r="20" spans="2:15" ht="12.75" customHeight="1" x14ac:dyDescent="0.2">
      <c r="B20" s="62" t="s">
        <v>1359</v>
      </c>
      <c r="C20" s="14" t="s">
        <v>1360</v>
      </c>
      <c r="D20" s="14" t="s">
        <v>162</v>
      </c>
      <c r="E20" s="14" t="s">
        <v>253</v>
      </c>
      <c r="F20" s="22">
        <v>1068</v>
      </c>
      <c r="G20" s="14" t="s">
        <v>533</v>
      </c>
      <c r="H20" s="14" t="s">
        <v>49</v>
      </c>
      <c r="I20" s="24">
        <v>253200.1</v>
      </c>
      <c r="J20" s="27">
        <v>1027</v>
      </c>
      <c r="K20" s="24">
        <v>0</v>
      </c>
      <c r="L20" s="24">
        <v>2600.3650299999999</v>
      </c>
      <c r="M20" s="13">
        <v>4.6294443600000001E-4</v>
      </c>
      <c r="N20" s="13">
        <v>1.030067259E-3</v>
      </c>
      <c r="O20" s="66">
        <v>1.40546284E-4</v>
      </c>
    </row>
    <row r="21" spans="2:15" ht="12.75" customHeight="1" x14ac:dyDescent="0.2">
      <c r="B21" s="62" t="s">
        <v>1359</v>
      </c>
      <c r="C21" s="14" t="s">
        <v>1361</v>
      </c>
      <c r="D21" s="14" t="s">
        <v>162</v>
      </c>
      <c r="E21" s="14" t="s">
        <v>253</v>
      </c>
      <c r="F21" s="22">
        <v>1068</v>
      </c>
      <c r="G21" s="14" t="s">
        <v>533</v>
      </c>
      <c r="H21" s="14" t="s">
        <v>49</v>
      </c>
      <c r="I21" s="24">
        <v>2500000</v>
      </c>
      <c r="J21" s="26">
        <v>1011.287</v>
      </c>
      <c r="K21" s="24">
        <v>0</v>
      </c>
      <c r="L21" s="24">
        <v>25282.174999999999</v>
      </c>
      <c r="M21" s="13">
        <v>4.5709345710000003E-3</v>
      </c>
      <c r="N21" s="13">
        <v>1.0014878837E-2</v>
      </c>
      <c r="O21" s="66">
        <v>1.366468058E-3</v>
      </c>
    </row>
    <row r="22" spans="2:15" ht="12.75" customHeight="1" x14ac:dyDescent="0.2">
      <c r="B22" s="62" t="s">
        <v>1362</v>
      </c>
      <c r="C22" s="14" t="s">
        <v>1363</v>
      </c>
      <c r="D22" s="14" t="s">
        <v>162</v>
      </c>
      <c r="E22" s="14" t="s">
        <v>253</v>
      </c>
      <c r="F22" s="22">
        <v>662</v>
      </c>
      <c r="G22" s="14" t="s">
        <v>270</v>
      </c>
      <c r="H22" s="14" t="s">
        <v>49</v>
      </c>
      <c r="I22" s="24">
        <v>5039954</v>
      </c>
      <c r="J22" s="27">
        <v>3290</v>
      </c>
      <c r="K22" s="24">
        <v>0</v>
      </c>
      <c r="L22" s="24">
        <v>165814.4866</v>
      </c>
      <c r="M22" s="13">
        <v>3.7688458459999999E-3</v>
      </c>
      <c r="N22" s="13">
        <v>6.5683114397000003E-2</v>
      </c>
      <c r="O22" s="66">
        <v>8.9620532850000004E-3</v>
      </c>
    </row>
    <row r="23" spans="2:15" ht="12.75" customHeight="1" x14ac:dyDescent="0.2">
      <c r="B23" s="62" t="s">
        <v>1364</v>
      </c>
      <c r="C23" s="14" t="s">
        <v>1365</v>
      </c>
      <c r="D23" s="14" t="s">
        <v>162</v>
      </c>
      <c r="E23" s="14" t="s">
        <v>253</v>
      </c>
      <c r="F23" s="22">
        <v>691</v>
      </c>
      <c r="G23" s="14" t="s">
        <v>270</v>
      </c>
      <c r="H23" s="14" t="s">
        <v>49</v>
      </c>
      <c r="I23" s="24">
        <v>5433501</v>
      </c>
      <c r="J23" s="27">
        <v>1835</v>
      </c>
      <c r="K23" s="24">
        <v>0</v>
      </c>
      <c r="L23" s="24">
        <v>99704.743350000004</v>
      </c>
      <c r="M23" s="13">
        <v>4.392442519E-3</v>
      </c>
      <c r="N23" s="13">
        <v>3.9495451799999998E-2</v>
      </c>
      <c r="O23" s="66">
        <v>5.3889092619999997E-3</v>
      </c>
    </row>
    <row r="24" spans="2:15" ht="12.75" customHeight="1" x14ac:dyDescent="0.2">
      <c r="B24" s="62" t="s">
        <v>1366</v>
      </c>
      <c r="C24" s="14" t="s">
        <v>1367</v>
      </c>
      <c r="D24" s="14" t="s">
        <v>162</v>
      </c>
      <c r="E24" s="14" t="s">
        <v>253</v>
      </c>
      <c r="F24" s="22">
        <v>593</v>
      </c>
      <c r="G24" s="14" t="s">
        <v>270</v>
      </c>
      <c r="H24" s="14" t="s">
        <v>49</v>
      </c>
      <c r="I24" s="24">
        <v>276419</v>
      </c>
      <c r="J24" s="27">
        <v>14990</v>
      </c>
      <c r="K24" s="24">
        <v>0</v>
      </c>
      <c r="L24" s="24">
        <v>41435.208100000003</v>
      </c>
      <c r="M24" s="13">
        <v>2.7550970769999999E-3</v>
      </c>
      <c r="N24" s="13">
        <v>1.6413484547999999E-2</v>
      </c>
      <c r="O24" s="66">
        <v>2.2395180929999999E-3</v>
      </c>
    </row>
    <row r="25" spans="2:15" ht="12.75" customHeight="1" x14ac:dyDescent="0.2">
      <c r="B25" s="62" t="s">
        <v>1368</v>
      </c>
      <c r="C25" s="14" t="s">
        <v>1369</v>
      </c>
      <c r="D25" s="14" t="s">
        <v>162</v>
      </c>
      <c r="E25" s="14" t="s">
        <v>253</v>
      </c>
      <c r="F25" s="22">
        <v>604</v>
      </c>
      <c r="G25" s="14" t="s">
        <v>270</v>
      </c>
      <c r="H25" s="14" t="s">
        <v>49</v>
      </c>
      <c r="I25" s="24">
        <v>6560388</v>
      </c>
      <c r="J25" s="27">
        <v>2950</v>
      </c>
      <c r="K25" s="24">
        <v>0</v>
      </c>
      <c r="L25" s="24">
        <v>193531.446</v>
      </c>
      <c r="M25" s="13">
        <v>4.3079500749999998E-3</v>
      </c>
      <c r="N25" s="13">
        <v>7.6662470014999998E-2</v>
      </c>
      <c r="O25" s="66">
        <v>1.0460118213999999E-2</v>
      </c>
    </row>
    <row r="26" spans="2:15" ht="12.75" customHeight="1" x14ac:dyDescent="0.2">
      <c r="B26" s="62" t="s">
        <v>1370</v>
      </c>
      <c r="C26" s="14" t="s">
        <v>1371</v>
      </c>
      <c r="D26" s="14" t="s">
        <v>162</v>
      </c>
      <c r="E26" s="14" t="s">
        <v>253</v>
      </c>
      <c r="F26" s="22">
        <v>695</v>
      </c>
      <c r="G26" s="14" t="s">
        <v>270</v>
      </c>
      <c r="H26" s="14" t="s">
        <v>49</v>
      </c>
      <c r="I26" s="24">
        <v>642859</v>
      </c>
      <c r="J26" s="27">
        <v>14260</v>
      </c>
      <c r="K26" s="24">
        <v>0</v>
      </c>
      <c r="L26" s="24">
        <v>91671.693400000004</v>
      </c>
      <c r="M26" s="13">
        <v>2.4927300330000002E-3</v>
      </c>
      <c r="N26" s="13">
        <v>3.6313367112999997E-2</v>
      </c>
      <c r="O26" s="66">
        <v>4.9547335570000002E-3</v>
      </c>
    </row>
    <row r="27" spans="2:15" ht="12.75" customHeight="1" x14ac:dyDescent="0.2">
      <c r="B27" s="62" t="s">
        <v>1372</v>
      </c>
      <c r="C27" s="14" t="s">
        <v>1373</v>
      </c>
      <c r="D27" s="14" t="s">
        <v>162</v>
      </c>
      <c r="E27" s="14" t="s">
        <v>253</v>
      </c>
      <c r="F27" s="22">
        <v>576</v>
      </c>
      <c r="G27" s="14" t="s">
        <v>550</v>
      </c>
      <c r="H27" s="14" t="s">
        <v>49</v>
      </c>
      <c r="I27" s="24">
        <v>13438</v>
      </c>
      <c r="J27" s="27">
        <v>91410</v>
      </c>
      <c r="K27" s="24">
        <v>0</v>
      </c>
      <c r="L27" s="24">
        <v>12283.675800000001</v>
      </c>
      <c r="M27" s="13">
        <v>1.7560242290000001E-3</v>
      </c>
      <c r="N27" s="13">
        <v>4.8658600300000004E-3</v>
      </c>
      <c r="O27" s="66">
        <v>6.6391639999999999E-4</v>
      </c>
    </row>
    <row r="28" spans="2:15" ht="12.75" customHeight="1" x14ac:dyDescent="0.2">
      <c r="B28" s="62" t="s">
        <v>1374</v>
      </c>
      <c r="C28" s="14" t="s">
        <v>1375</v>
      </c>
      <c r="D28" s="14" t="s">
        <v>162</v>
      </c>
      <c r="E28" s="14" t="s">
        <v>253</v>
      </c>
      <c r="F28" s="22">
        <v>1762</v>
      </c>
      <c r="G28" s="14" t="s">
        <v>766</v>
      </c>
      <c r="H28" s="14" t="s">
        <v>49</v>
      </c>
      <c r="I28" s="24">
        <v>123692</v>
      </c>
      <c r="J28" s="27">
        <v>4850</v>
      </c>
      <c r="K28" s="24">
        <v>0</v>
      </c>
      <c r="L28" s="24">
        <v>5999.0619999999999</v>
      </c>
      <c r="M28" s="13">
        <v>6.9847204700000003E-4</v>
      </c>
      <c r="N28" s="13">
        <v>2.37637304E-3</v>
      </c>
      <c r="O28" s="66">
        <v>3.2424135100000002E-4</v>
      </c>
    </row>
    <row r="29" spans="2:15" ht="12.75" customHeight="1" x14ac:dyDescent="0.2">
      <c r="B29" s="62" t="s">
        <v>1376</v>
      </c>
      <c r="C29" s="14" t="s">
        <v>1377</v>
      </c>
      <c r="D29" s="14" t="s">
        <v>162</v>
      </c>
      <c r="E29" s="14" t="s">
        <v>253</v>
      </c>
      <c r="F29" s="22">
        <v>475</v>
      </c>
      <c r="G29" s="14" t="s">
        <v>766</v>
      </c>
      <c r="H29" s="14" t="s">
        <v>49</v>
      </c>
      <c r="I29" s="24">
        <v>1887048</v>
      </c>
      <c r="J29" s="27">
        <v>1040</v>
      </c>
      <c r="K29" s="24">
        <v>0</v>
      </c>
      <c r="L29" s="24">
        <v>19625.299200000001</v>
      </c>
      <c r="M29" s="13">
        <v>1.6076200220000001E-3</v>
      </c>
      <c r="N29" s="13">
        <v>7.7740539970000003E-3</v>
      </c>
      <c r="O29" s="66">
        <v>1.060721416E-3</v>
      </c>
    </row>
    <row r="30" spans="2:15" ht="12.75" customHeight="1" x14ac:dyDescent="0.2">
      <c r="B30" s="62" t="s">
        <v>1378</v>
      </c>
      <c r="C30" s="14" t="s">
        <v>1379</v>
      </c>
      <c r="D30" s="14" t="s">
        <v>162</v>
      </c>
      <c r="E30" s="14" t="s">
        <v>253</v>
      </c>
      <c r="F30" s="22">
        <v>281</v>
      </c>
      <c r="G30" s="14" t="s">
        <v>464</v>
      </c>
      <c r="H30" s="14" t="s">
        <v>49</v>
      </c>
      <c r="I30" s="24">
        <v>2139733</v>
      </c>
      <c r="J30" s="27">
        <v>1818</v>
      </c>
      <c r="K30" s="24">
        <v>0</v>
      </c>
      <c r="L30" s="24">
        <v>38900.345939999999</v>
      </c>
      <c r="M30" s="13">
        <v>1.659440903E-3</v>
      </c>
      <c r="N30" s="13">
        <v>1.5409364554E-2</v>
      </c>
      <c r="O30" s="66">
        <v>2.1025121519999998E-3</v>
      </c>
    </row>
    <row r="31" spans="2:15" ht="12.75" customHeight="1" x14ac:dyDescent="0.2">
      <c r="B31" s="62" t="s">
        <v>1380</v>
      </c>
      <c r="C31" s="14" t="s">
        <v>1381</v>
      </c>
      <c r="D31" s="14" t="s">
        <v>162</v>
      </c>
      <c r="E31" s="14" t="s">
        <v>253</v>
      </c>
      <c r="F31" s="22">
        <v>2028</v>
      </c>
      <c r="G31" s="14" t="s">
        <v>1114</v>
      </c>
      <c r="H31" s="14" t="s">
        <v>49</v>
      </c>
      <c r="I31" s="24">
        <v>358500</v>
      </c>
      <c r="J31" s="27">
        <v>11090</v>
      </c>
      <c r="K31" s="24">
        <v>0</v>
      </c>
      <c r="L31" s="24">
        <v>39757.65</v>
      </c>
      <c r="M31" s="13">
        <v>3.245169662E-3</v>
      </c>
      <c r="N31" s="13">
        <v>1.5748963354000001E-2</v>
      </c>
      <c r="O31" s="66">
        <v>2.1488483000000002E-3</v>
      </c>
    </row>
    <row r="32" spans="2:15" ht="12.75" customHeight="1" x14ac:dyDescent="0.2">
      <c r="B32" s="62" t="s">
        <v>1382</v>
      </c>
      <c r="C32" s="14" t="s">
        <v>1383</v>
      </c>
      <c r="D32" s="14" t="s">
        <v>162</v>
      </c>
      <c r="E32" s="14" t="s">
        <v>253</v>
      </c>
      <c r="F32" s="22">
        <v>2177</v>
      </c>
      <c r="G32" s="14" t="s">
        <v>1114</v>
      </c>
      <c r="H32" s="14" t="s">
        <v>49</v>
      </c>
      <c r="I32" s="24">
        <v>37894</v>
      </c>
      <c r="J32" s="27">
        <v>50140</v>
      </c>
      <c r="K32" s="24">
        <v>0</v>
      </c>
      <c r="L32" s="24">
        <v>19000.051599999999</v>
      </c>
      <c r="M32" s="13">
        <v>1.3095957380000001E-3</v>
      </c>
      <c r="N32" s="13">
        <v>7.5263783539999997E-3</v>
      </c>
      <c r="O32" s="66">
        <v>1.0269276119999999E-3</v>
      </c>
    </row>
    <row r="33" spans="2:15" ht="12.75" customHeight="1" x14ac:dyDescent="0.2">
      <c r="B33" s="62" t="s">
        <v>1384</v>
      </c>
      <c r="C33" s="14" t="s">
        <v>1385</v>
      </c>
      <c r="D33" s="14" t="s">
        <v>162</v>
      </c>
      <c r="E33" s="14" t="s">
        <v>253</v>
      </c>
      <c r="F33" s="22">
        <v>2174</v>
      </c>
      <c r="G33" s="14" t="s">
        <v>1114</v>
      </c>
      <c r="H33" s="14" t="s">
        <v>49</v>
      </c>
      <c r="I33" s="24">
        <v>121011</v>
      </c>
      <c r="J33" s="27">
        <v>25190</v>
      </c>
      <c r="K33" s="24">
        <v>0</v>
      </c>
      <c r="L33" s="24">
        <v>30482.670900000001</v>
      </c>
      <c r="M33" s="13">
        <v>2.733878849E-3</v>
      </c>
      <c r="N33" s="13">
        <v>1.2074920598E-2</v>
      </c>
      <c r="O33" s="66">
        <v>1.6475479700000001E-3</v>
      </c>
    </row>
    <row r="34" spans="2:15" ht="12.75" customHeight="1" x14ac:dyDescent="0.2">
      <c r="B34" s="62" t="s">
        <v>1386</v>
      </c>
      <c r="C34" s="14" t="s">
        <v>1387</v>
      </c>
      <c r="D34" s="14" t="s">
        <v>162</v>
      </c>
      <c r="E34" s="14" t="s">
        <v>253</v>
      </c>
      <c r="F34" s="22">
        <v>746</v>
      </c>
      <c r="G34" s="14" t="s">
        <v>740</v>
      </c>
      <c r="H34" s="14" t="s">
        <v>49</v>
      </c>
      <c r="I34" s="24">
        <v>295952</v>
      </c>
      <c r="J34" s="27">
        <v>6850</v>
      </c>
      <c r="K34" s="24">
        <v>0</v>
      </c>
      <c r="L34" s="24">
        <v>20272.712</v>
      </c>
      <c r="M34" s="13">
        <v>2.5395556389999998E-3</v>
      </c>
      <c r="N34" s="13">
        <v>8.0305098099999993E-3</v>
      </c>
      <c r="O34" s="66">
        <v>1.0957132200000001E-3</v>
      </c>
    </row>
    <row r="35" spans="2:15" ht="12.75" customHeight="1" x14ac:dyDescent="0.2">
      <c r="B35" s="62" t="s">
        <v>1388</v>
      </c>
      <c r="C35" s="14" t="s">
        <v>1389</v>
      </c>
      <c r="D35" s="14" t="s">
        <v>162</v>
      </c>
      <c r="E35" s="14" t="s">
        <v>253</v>
      </c>
      <c r="F35" s="22">
        <v>1633</v>
      </c>
      <c r="G35" s="14" t="s">
        <v>917</v>
      </c>
      <c r="H35" s="14" t="s">
        <v>49</v>
      </c>
      <c r="I35" s="24">
        <v>1119773</v>
      </c>
      <c r="J35" s="27">
        <v>2365</v>
      </c>
      <c r="K35" s="24">
        <v>0</v>
      </c>
      <c r="L35" s="24">
        <v>26482.631450000001</v>
      </c>
      <c r="M35" s="13">
        <v>3.1340800299999999E-3</v>
      </c>
      <c r="N35" s="13">
        <v>1.0490408567999999E-2</v>
      </c>
      <c r="O35" s="66">
        <v>1.4313511380000001E-3</v>
      </c>
    </row>
    <row r="36" spans="2:15" ht="12.75" customHeight="1" x14ac:dyDescent="0.2">
      <c r="B36" s="62" t="s">
        <v>1390</v>
      </c>
      <c r="C36" s="14" t="s">
        <v>1391</v>
      </c>
      <c r="D36" s="14" t="s">
        <v>162</v>
      </c>
      <c r="E36" s="14" t="s">
        <v>253</v>
      </c>
      <c r="F36" s="22">
        <v>1300</v>
      </c>
      <c r="G36" s="14" t="s">
        <v>254</v>
      </c>
      <c r="H36" s="14" t="s">
        <v>49</v>
      </c>
      <c r="I36" s="24">
        <v>624578</v>
      </c>
      <c r="J36" s="27">
        <v>6200</v>
      </c>
      <c r="K36" s="24">
        <v>0</v>
      </c>
      <c r="L36" s="24">
        <v>38723.836000000003</v>
      </c>
      <c r="M36" s="13">
        <v>5.0467907140000004E-3</v>
      </c>
      <c r="N36" s="13">
        <v>1.5339444713E-2</v>
      </c>
      <c r="O36" s="66">
        <v>2.0929720240000001E-3</v>
      </c>
    </row>
    <row r="37" spans="2:15" ht="12.75" customHeight="1" x14ac:dyDescent="0.2">
      <c r="B37" s="62" t="s">
        <v>1392</v>
      </c>
      <c r="C37" s="14" t="s">
        <v>1393</v>
      </c>
      <c r="D37" s="14" t="s">
        <v>162</v>
      </c>
      <c r="E37" s="14" t="s">
        <v>253</v>
      </c>
      <c r="F37" s="22">
        <v>1328</v>
      </c>
      <c r="G37" s="14" t="s">
        <v>254</v>
      </c>
      <c r="H37" s="14" t="s">
        <v>49</v>
      </c>
      <c r="I37" s="24">
        <v>463111</v>
      </c>
      <c r="J37" s="27">
        <v>2000</v>
      </c>
      <c r="K37" s="24">
        <v>0</v>
      </c>
      <c r="L37" s="24">
        <v>9262.2199999999993</v>
      </c>
      <c r="M37" s="13">
        <v>9.846557509999999E-4</v>
      </c>
      <c r="N37" s="13">
        <v>3.6689885680000001E-3</v>
      </c>
      <c r="O37" s="66">
        <v>5.0061071700000003E-4</v>
      </c>
    </row>
    <row r="38" spans="2:15" ht="12.75" customHeight="1" x14ac:dyDescent="0.2">
      <c r="B38" s="62" t="s">
        <v>1394</v>
      </c>
      <c r="C38" s="14" t="s">
        <v>1395</v>
      </c>
      <c r="D38" s="14" t="s">
        <v>162</v>
      </c>
      <c r="E38" s="14" t="s">
        <v>253</v>
      </c>
      <c r="F38" s="22">
        <v>226</v>
      </c>
      <c r="G38" s="14" t="s">
        <v>254</v>
      </c>
      <c r="H38" s="14" t="s">
        <v>49</v>
      </c>
      <c r="I38" s="24">
        <v>4630562.0999999996</v>
      </c>
      <c r="J38" s="27">
        <v>1070</v>
      </c>
      <c r="K38" s="24">
        <v>0</v>
      </c>
      <c r="L38" s="24">
        <v>49547.014470000002</v>
      </c>
      <c r="M38" s="13">
        <v>6.1300485929999997E-3</v>
      </c>
      <c r="N38" s="13">
        <v>1.9626766552000002E-2</v>
      </c>
      <c r="O38" s="66">
        <v>2.6779504789999999E-3</v>
      </c>
    </row>
    <row r="39" spans="2:15" ht="12.75" customHeight="1" x14ac:dyDescent="0.2">
      <c r="B39" s="62" t="s">
        <v>1396</v>
      </c>
      <c r="C39" s="14" t="s">
        <v>1397</v>
      </c>
      <c r="D39" s="14" t="s">
        <v>162</v>
      </c>
      <c r="E39" s="14" t="s">
        <v>253</v>
      </c>
      <c r="F39" s="22">
        <v>323</v>
      </c>
      <c r="G39" s="14" t="s">
        <v>254</v>
      </c>
      <c r="H39" s="14" t="s">
        <v>49</v>
      </c>
      <c r="I39" s="24">
        <v>104660</v>
      </c>
      <c r="J39" s="27">
        <v>28100</v>
      </c>
      <c r="K39" s="24">
        <v>0</v>
      </c>
      <c r="L39" s="24">
        <v>29409.46</v>
      </c>
      <c r="M39" s="13">
        <v>2.2032043630000001E-3</v>
      </c>
      <c r="N39" s="13">
        <v>1.1649795895999999E-2</v>
      </c>
      <c r="O39" s="66">
        <v>1.5895423429999999E-3</v>
      </c>
    </row>
    <row r="40" spans="2:15" ht="12.75" customHeight="1" x14ac:dyDescent="0.2">
      <c r="B40" s="62" t="s">
        <v>1398</v>
      </c>
      <c r="C40" s="14" t="s">
        <v>1399</v>
      </c>
      <c r="D40" s="14" t="s">
        <v>162</v>
      </c>
      <c r="E40" s="14" t="s">
        <v>253</v>
      </c>
      <c r="F40" s="22">
        <v>629</v>
      </c>
      <c r="G40" s="14" t="s">
        <v>1400</v>
      </c>
      <c r="H40" s="14" t="s">
        <v>49</v>
      </c>
      <c r="I40" s="24">
        <v>1006509</v>
      </c>
      <c r="J40" s="27">
        <v>3815</v>
      </c>
      <c r="K40" s="24">
        <v>0</v>
      </c>
      <c r="L40" s="24">
        <v>38398.318350000001</v>
      </c>
      <c r="M40" s="13">
        <v>8.9796929799999998E-4</v>
      </c>
      <c r="N40" s="13">
        <v>1.5210499327000001E-2</v>
      </c>
      <c r="O40" s="66">
        <v>2.0753782260000001E-3</v>
      </c>
    </row>
    <row r="41" spans="2:15" ht="12.75" customHeight="1" x14ac:dyDescent="0.2">
      <c r="B41" s="62" t="s">
        <v>1401</v>
      </c>
      <c r="C41" s="14" t="s">
        <v>1402</v>
      </c>
      <c r="D41" s="14" t="s">
        <v>162</v>
      </c>
      <c r="E41" s="14" t="s">
        <v>253</v>
      </c>
      <c r="F41" s="22">
        <v>273</v>
      </c>
      <c r="G41" s="14" t="s">
        <v>1124</v>
      </c>
      <c r="H41" s="14" t="s">
        <v>49</v>
      </c>
      <c r="I41" s="24">
        <v>78338</v>
      </c>
      <c r="J41" s="27">
        <v>72500</v>
      </c>
      <c r="K41" s="24">
        <v>0</v>
      </c>
      <c r="L41" s="24">
        <v>56795.05</v>
      </c>
      <c r="M41" s="13">
        <v>1.23697228E-3</v>
      </c>
      <c r="N41" s="13">
        <v>2.2497888107999998E-2</v>
      </c>
      <c r="O41" s="66">
        <v>3.0696971949999998E-3</v>
      </c>
    </row>
    <row r="42" spans="2:15" x14ac:dyDescent="0.2">
      <c r="B42" s="62" t="s">
        <v>1403</v>
      </c>
      <c r="C42" s="14" t="s">
        <v>1404</v>
      </c>
      <c r="D42" s="14" t="s">
        <v>162</v>
      </c>
      <c r="E42" s="14" t="s">
        <v>253</v>
      </c>
      <c r="F42" s="22">
        <v>230</v>
      </c>
      <c r="G42" s="14" t="s">
        <v>470</v>
      </c>
      <c r="H42" s="14" t="s">
        <v>49</v>
      </c>
      <c r="I42" s="24">
        <v>11410357</v>
      </c>
      <c r="J42" s="27">
        <v>495</v>
      </c>
      <c r="K42" s="24">
        <v>0</v>
      </c>
      <c r="L42" s="24">
        <v>56481.26715</v>
      </c>
      <c r="M42" s="13">
        <v>4.1239885089999996E-3</v>
      </c>
      <c r="N42" s="13">
        <v>2.2373591158999999E-2</v>
      </c>
      <c r="O42" s="66">
        <v>3.0527376479999998E-3</v>
      </c>
    </row>
    <row r="43" spans="2:15" x14ac:dyDescent="0.2">
      <c r="B43" s="61" t="s">
        <v>1405</v>
      </c>
      <c r="C43" s="58" t="s">
        <v>2744</v>
      </c>
      <c r="D43" s="58" t="s">
        <v>2744</v>
      </c>
      <c r="E43" s="58" t="s">
        <v>2744</v>
      </c>
      <c r="F43" s="58" t="s">
        <v>2744</v>
      </c>
      <c r="G43" s="58" t="s">
        <v>2744</v>
      </c>
      <c r="H43" s="58" t="s">
        <v>2744</v>
      </c>
      <c r="I43" s="58" t="s">
        <v>2744</v>
      </c>
      <c r="J43" s="58" t="s">
        <v>2744</v>
      </c>
      <c r="K43" s="58" t="s">
        <v>2744</v>
      </c>
      <c r="L43" s="23">
        <v>728197.31074999995</v>
      </c>
      <c r="M43" s="58" t="s">
        <v>2744</v>
      </c>
      <c r="N43" s="20">
        <v>0.28845650489500002</v>
      </c>
      <c r="O43" s="65">
        <v>3.9358099735999998E-2</v>
      </c>
    </row>
    <row r="44" spans="2:15" x14ac:dyDescent="0.2">
      <c r="B44" s="62" t="s">
        <v>1406</v>
      </c>
      <c r="C44" s="14" t="s">
        <v>1407</v>
      </c>
      <c r="D44" s="14" t="s">
        <v>162</v>
      </c>
      <c r="E44" s="14" t="s">
        <v>253</v>
      </c>
      <c r="F44" s="22">
        <v>1219</v>
      </c>
      <c r="G44" s="14" t="s">
        <v>1408</v>
      </c>
      <c r="H44" s="14" t="s">
        <v>49</v>
      </c>
      <c r="I44" s="24">
        <v>17000</v>
      </c>
      <c r="J44" s="27">
        <v>5575</v>
      </c>
      <c r="K44" s="24">
        <v>0</v>
      </c>
      <c r="L44" s="24">
        <v>947.75</v>
      </c>
      <c r="M44" s="13">
        <v>6.8740394499999997E-4</v>
      </c>
      <c r="N44" s="13">
        <v>3.7542661600000003E-4</v>
      </c>
      <c r="O44" s="66">
        <v>5.1224631668371502E-5</v>
      </c>
    </row>
    <row r="45" spans="2:15" x14ac:dyDescent="0.2">
      <c r="B45" s="62" t="s">
        <v>1409</v>
      </c>
      <c r="C45" s="14" t="s">
        <v>1410</v>
      </c>
      <c r="D45" s="14" t="s">
        <v>162</v>
      </c>
      <c r="E45" s="14" t="s">
        <v>253</v>
      </c>
      <c r="F45" s="22">
        <v>1916</v>
      </c>
      <c r="G45" s="14" t="s">
        <v>1408</v>
      </c>
      <c r="H45" s="14" t="s">
        <v>49</v>
      </c>
      <c r="I45" s="24">
        <v>1253189</v>
      </c>
      <c r="J45" s="27">
        <v>3035</v>
      </c>
      <c r="K45" s="24">
        <v>0</v>
      </c>
      <c r="L45" s="24">
        <v>38034.28615</v>
      </c>
      <c r="M45" s="13">
        <v>1.5873807040999999E-2</v>
      </c>
      <c r="N45" s="13">
        <v>1.5066297399000001E-2</v>
      </c>
      <c r="O45" s="66">
        <v>2.0557027679999999E-3</v>
      </c>
    </row>
    <row r="46" spans="2:15" x14ac:dyDescent="0.2">
      <c r="B46" s="62" t="s">
        <v>1411</v>
      </c>
      <c r="C46" s="14" t="s">
        <v>1412</v>
      </c>
      <c r="D46" s="14" t="s">
        <v>162</v>
      </c>
      <c r="E46" s="14" t="s">
        <v>253</v>
      </c>
      <c r="F46" s="22">
        <v>259</v>
      </c>
      <c r="G46" s="14" t="s">
        <v>332</v>
      </c>
      <c r="H46" s="14" t="s">
        <v>49</v>
      </c>
      <c r="I46" s="24">
        <v>15552684</v>
      </c>
      <c r="J46" s="27">
        <v>124</v>
      </c>
      <c r="K46" s="24">
        <v>0</v>
      </c>
      <c r="L46" s="24">
        <v>19285.328160000001</v>
      </c>
      <c r="M46" s="13">
        <v>4.9435772400000001E-3</v>
      </c>
      <c r="N46" s="13">
        <v>7.6393832749999998E-3</v>
      </c>
      <c r="O46" s="66">
        <v>1.042346432E-3</v>
      </c>
    </row>
    <row r="47" spans="2:15" x14ac:dyDescent="0.2">
      <c r="B47" s="62" t="s">
        <v>1413</v>
      </c>
      <c r="C47" s="14" t="s">
        <v>1414</v>
      </c>
      <c r="D47" s="14" t="s">
        <v>162</v>
      </c>
      <c r="E47" s="14" t="s">
        <v>253</v>
      </c>
      <c r="F47" s="22">
        <v>1361</v>
      </c>
      <c r="G47" s="14" t="s">
        <v>332</v>
      </c>
      <c r="H47" s="14" t="s">
        <v>49</v>
      </c>
      <c r="I47" s="24">
        <v>165136</v>
      </c>
      <c r="J47" s="27">
        <v>8280</v>
      </c>
      <c r="K47" s="24">
        <v>0</v>
      </c>
      <c r="L47" s="24">
        <v>13673.2608</v>
      </c>
      <c r="M47" s="13">
        <v>1.3217422095E-2</v>
      </c>
      <c r="N47" s="13">
        <v>5.4163081380000002E-3</v>
      </c>
      <c r="O47" s="66">
        <v>7.3902162799999995E-4</v>
      </c>
    </row>
    <row r="48" spans="2:15" x14ac:dyDescent="0.2">
      <c r="B48" s="62" t="s">
        <v>1415</v>
      </c>
      <c r="C48" s="14" t="s">
        <v>1416</v>
      </c>
      <c r="D48" s="14" t="s">
        <v>162</v>
      </c>
      <c r="E48" s="14" t="s">
        <v>253</v>
      </c>
      <c r="F48" s="22">
        <v>1363</v>
      </c>
      <c r="G48" s="14" t="s">
        <v>332</v>
      </c>
      <c r="H48" s="14" t="s">
        <v>49</v>
      </c>
      <c r="I48" s="24">
        <v>165136</v>
      </c>
      <c r="J48" s="27">
        <v>29920</v>
      </c>
      <c r="K48" s="24">
        <v>1163.6141500000001</v>
      </c>
      <c r="L48" s="24">
        <v>50572.305350000002</v>
      </c>
      <c r="M48" s="13">
        <v>1.5514854513E-2</v>
      </c>
      <c r="N48" s="13">
        <v>2.003290898E-2</v>
      </c>
      <c r="O48" s="66">
        <v>2.7333660920000002E-3</v>
      </c>
    </row>
    <row r="49" spans="2:15" x14ac:dyDescent="0.2">
      <c r="B49" s="62" t="s">
        <v>1417</v>
      </c>
      <c r="C49" s="14" t="s">
        <v>1418</v>
      </c>
      <c r="D49" s="14" t="s">
        <v>162</v>
      </c>
      <c r="E49" s="14" t="s">
        <v>253</v>
      </c>
      <c r="F49" s="22">
        <v>1930</v>
      </c>
      <c r="G49" s="14" t="s">
        <v>332</v>
      </c>
      <c r="H49" s="14" t="s">
        <v>49</v>
      </c>
      <c r="I49" s="24">
        <v>2200000</v>
      </c>
      <c r="J49" s="26">
        <v>295.7</v>
      </c>
      <c r="K49" s="24">
        <v>0</v>
      </c>
      <c r="L49" s="24">
        <v>6505.4</v>
      </c>
      <c r="M49" s="13">
        <v>2.3997126270000001E-3</v>
      </c>
      <c r="N49" s="13">
        <v>2.5769457249999999E-3</v>
      </c>
      <c r="O49" s="66">
        <v>3.5160824899999998E-4</v>
      </c>
    </row>
    <row r="50" spans="2:15" x14ac:dyDescent="0.2">
      <c r="B50" s="62" t="s">
        <v>1419</v>
      </c>
      <c r="C50" s="14" t="s">
        <v>1420</v>
      </c>
      <c r="D50" s="14" t="s">
        <v>162</v>
      </c>
      <c r="E50" s="14" t="s">
        <v>253</v>
      </c>
      <c r="F50" s="22">
        <v>1803</v>
      </c>
      <c r="G50" s="14" t="s">
        <v>683</v>
      </c>
      <c r="H50" s="14" t="s">
        <v>49</v>
      </c>
      <c r="I50" s="24">
        <v>3040000</v>
      </c>
      <c r="J50" s="27">
        <v>316</v>
      </c>
      <c r="K50" s="24">
        <v>0</v>
      </c>
      <c r="L50" s="24">
        <v>9606.4</v>
      </c>
      <c r="M50" s="13">
        <v>4.278205169E-3</v>
      </c>
      <c r="N50" s="13">
        <v>3.8053265609999999E-3</v>
      </c>
      <c r="O50" s="66">
        <v>5.1921319000000003E-4</v>
      </c>
    </row>
    <row r="51" spans="2:15" x14ac:dyDescent="0.2">
      <c r="B51" s="62" t="s">
        <v>1421</v>
      </c>
      <c r="C51" s="14" t="s">
        <v>1422</v>
      </c>
      <c r="D51" s="14" t="s">
        <v>162</v>
      </c>
      <c r="E51" s="14" t="s">
        <v>253</v>
      </c>
      <c r="F51" s="22">
        <v>1831</v>
      </c>
      <c r="G51" s="14" t="s">
        <v>683</v>
      </c>
      <c r="H51" s="14" t="s">
        <v>49</v>
      </c>
      <c r="I51" s="24">
        <v>527685</v>
      </c>
      <c r="J51" s="27">
        <v>9675</v>
      </c>
      <c r="K51" s="24">
        <v>0</v>
      </c>
      <c r="L51" s="24">
        <v>51053.52375</v>
      </c>
      <c r="M51" s="13">
        <v>1.4847422569000001E-2</v>
      </c>
      <c r="N51" s="13">
        <v>2.0223531185000001E-2</v>
      </c>
      <c r="O51" s="66">
        <v>2.7593753090000002E-3</v>
      </c>
    </row>
    <row r="52" spans="2:15" x14ac:dyDescent="0.2">
      <c r="B52" s="62" t="s">
        <v>1423</v>
      </c>
      <c r="C52" s="14" t="s">
        <v>1424</v>
      </c>
      <c r="D52" s="14" t="s">
        <v>162</v>
      </c>
      <c r="E52" s="14" t="s">
        <v>253</v>
      </c>
      <c r="F52" s="22">
        <v>224</v>
      </c>
      <c r="G52" s="14" t="s">
        <v>393</v>
      </c>
      <c r="H52" s="14" t="s">
        <v>49</v>
      </c>
      <c r="I52" s="24">
        <v>553388</v>
      </c>
      <c r="J52" s="27">
        <v>5850</v>
      </c>
      <c r="K52" s="24">
        <v>0</v>
      </c>
      <c r="L52" s="24">
        <v>32373.198</v>
      </c>
      <c r="M52" s="13">
        <v>7.0021318999999999E-3</v>
      </c>
      <c r="N52" s="13">
        <v>1.2823803946E-2</v>
      </c>
      <c r="O52" s="66">
        <v>1.749728455E-3</v>
      </c>
    </row>
    <row r="53" spans="2:15" x14ac:dyDescent="0.2">
      <c r="B53" s="62" t="s">
        <v>1425</v>
      </c>
      <c r="C53" s="14" t="s">
        <v>1426</v>
      </c>
      <c r="D53" s="14" t="s">
        <v>162</v>
      </c>
      <c r="E53" s="14" t="s">
        <v>253</v>
      </c>
      <c r="F53" s="22">
        <v>566</v>
      </c>
      <c r="G53" s="14" t="s">
        <v>393</v>
      </c>
      <c r="H53" s="14" t="s">
        <v>49</v>
      </c>
      <c r="I53" s="24">
        <v>33883</v>
      </c>
      <c r="J53" s="27">
        <v>9332</v>
      </c>
      <c r="K53" s="24">
        <v>0</v>
      </c>
      <c r="L53" s="24">
        <v>3161.9615600000002</v>
      </c>
      <c r="M53" s="13">
        <v>5.4753315900000002E-4</v>
      </c>
      <c r="N53" s="13">
        <v>1.252529179E-3</v>
      </c>
      <c r="O53" s="66">
        <v>1.70899832E-4</v>
      </c>
    </row>
    <row r="54" spans="2:15" x14ac:dyDescent="0.2">
      <c r="B54" s="62" t="s">
        <v>1427</v>
      </c>
      <c r="C54" s="14" t="s">
        <v>1428</v>
      </c>
      <c r="D54" s="14" t="s">
        <v>162</v>
      </c>
      <c r="E54" s="14" t="s">
        <v>253</v>
      </c>
      <c r="F54" s="22">
        <v>373</v>
      </c>
      <c r="G54" s="14" t="s">
        <v>533</v>
      </c>
      <c r="H54" s="14" t="s">
        <v>49</v>
      </c>
      <c r="I54" s="24">
        <v>2754951</v>
      </c>
      <c r="J54" s="27">
        <v>1040</v>
      </c>
      <c r="K54" s="24">
        <v>0</v>
      </c>
      <c r="L54" s="24">
        <v>28651.490399999999</v>
      </c>
      <c r="M54" s="13">
        <v>1.0065953813E-2</v>
      </c>
      <c r="N54" s="13">
        <v>1.134954587E-2</v>
      </c>
      <c r="O54" s="66">
        <v>1.54857509E-3</v>
      </c>
    </row>
    <row r="55" spans="2:15" x14ac:dyDescent="0.2">
      <c r="B55" s="62" t="s">
        <v>1429</v>
      </c>
      <c r="C55" s="14" t="s">
        <v>1430</v>
      </c>
      <c r="D55" s="14" t="s">
        <v>162</v>
      </c>
      <c r="E55" s="14" t="s">
        <v>253</v>
      </c>
      <c r="F55" s="22">
        <v>715</v>
      </c>
      <c r="G55" s="14" t="s">
        <v>533</v>
      </c>
      <c r="H55" s="14" t="s">
        <v>49</v>
      </c>
      <c r="I55" s="24">
        <v>890226</v>
      </c>
      <c r="J55" s="27">
        <v>1488</v>
      </c>
      <c r="K55" s="24">
        <v>0</v>
      </c>
      <c r="L55" s="24">
        <v>13246.562879999999</v>
      </c>
      <c r="M55" s="13">
        <v>4.2194425599999998E-3</v>
      </c>
      <c r="N55" s="13">
        <v>5.2472828080000001E-3</v>
      </c>
      <c r="O55" s="66">
        <v>7.1595917100000003E-4</v>
      </c>
    </row>
    <row r="56" spans="2:15" x14ac:dyDescent="0.2">
      <c r="B56" s="62" t="s">
        <v>1431</v>
      </c>
      <c r="C56" s="14" t="s">
        <v>1432</v>
      </c>
      <c r="D56" s="14" t="s">
        <v>162</v>
      </c>
      <c r="E56" s="14" t="s">
        <v>253</v>
      </c>
      <c r="F56" s="22">
        <v>1338</v>
      </c>
      <c r="G56" s="14" t="s">
        <v>533</v>
      </c>
      <c r="H56" s="14" t="s">
        <v>49</v>
      </c>
      <c r="I56" s="24">
        <v>4991</v>
      </c>
      <c r="J56" s="27">
        <v>19150</v>
      </c>
      <c r="K56" s="24">
        <v>0</v>
      </c>
      <c r="L56" s="24">
        <v>955.77650000000006</v>
      </c>
      <c r="M56" s="13">
        <v>3.9474716500000003E-4</v>
      </c>
      <c r="N56" s="13">
        <v>3.7860610599999998E-4</v>
      </c>
      <c r="O56" s="66">
        <v>5.16584533577264E-5</v>
      </c>
    </row>
    <row r="57" spans="2:15" x14ac:dyDescent="0.2">
      <c r="B57" s="62" t="s">
        <v>1433</v>
      </c>
      <c r="C57" s="14" t="s">
        <v>1434</v>
      </c>
      <c r="D57" s="14" t="s">
        <v>162</v>
      </c>
      <c r="E57" s="14" t="s">
        <v>253</v>
      </c>
      <c r="F57" s="22">
        <v>1096</v>
      </c>
      <c r="G57" s="14" t="s">
        <v>533</v>
      </c>
      <c r="H57" s="14" t="s">
        <v>49</v>
      </c>
      <c r="I57" s="24">
        <v>109966</v>
      </c>
      <c r="J57" s="27">
        <v>10140</v>
      </c>
      <c r="K57" s="24">
        <v>0</v>
      </c>
      <c r="L57" s="24">
        <v>11150.5524</v>
      </c>
      <c r="M57" s="13">
        <v>3.5142384560000002E-3</v>
      </c>
      <c r="N57" s="13">
        <v>4.4170025420000002E-3</v>
      </c>
      <c r="O57" s="66">
        <v>6.0267258100000002E-4</v>
      </c>
    </row>
    <row r="58" spans="2:15" x14ac:dyDescent="0.2">
      <c r="B58" s="62" t="s">
        <v>1435</v>
      </c>
      <c r="C58" s="14" t="s">
        <v>1436</v>
      </c>
      <c r="D58" s="14" t="s">
        <v>162</v>
      </c>
      <c r="E58" s="14" t="s">
        <v>253</v>
      </c>
      <c r="F58" s="22">
        <v>434</v>
      </c>
      <c r="G58" s="14" t="s">
        <v>533</v>
      </c>
      <c r="H58" s="14" t="s">
        <v>49</v>
      </c>
      <c r="I58" s="24">
        <v>300000</v>
      </c>
      <c r="J58" s="26">
        <v>1042.9274</v>
      </c>
      <c r="K58" s="24">
        <v>0</v>
      </c>
      <c r="L58" s="24">
        <v>3128.7822000000001</v>
      </c>
      <c r="M58" s="13">
        <v>9.3004329299999999E-4</v>
      </c>
      <c r="N58" s="13">
        <v>1.239386035E-3</v>
      </c>
      <c r="O58" s="66">
        <v>1.6910653199999999E-4</v>
      </c>
    </row>
    <row r="59" spans="2:15" x14ac:dyDescent="0.2">
      <c r="B59" s="62" t="s">
        <v>1437</v>
      </c>
      <c r="C59" s="14" t="s">
        <v>1438</v>
      </c>
      <c r="D59" s="14" t="s">
        <v>162</v>
      </c>
      <c r="E59" s="14" t="s">
        <v>253</v>
      </c>
      <c r="F59" s="22">
        <v>1330</v>
      </c>
      <c r="G59" s="14" t="s">
        <v>533</v>
      </c>
      <c r="H59" s="14" t="s">
        <v>49</v>
      </c>
      <c r="I59" s="24">
        <v>15000</v>
      </c>
      <c r="J59" s="27">
        <v>8105</v>
      </c>
      <c r="K59" s="24">
        <v>0</v>
      </c>
      <c r="L59" s="24">
        <v>1215.75</v>
      </c>
      <c r="M59" s="13">
        <v>7.1196163399999996E-4</v>
      </c>
      <c r="N59" s="13">
        <v>4.8158787499999998E-4</v>
      </c>
      <c r="O59" s="66">
        <v>6.5709676550590999E-5</v>
      </c>
    </row>
    <row r="60" spans="2:15" x14ac:dyDescent="0.2">
      <c r="B60" s="62" t="s">
        <v>1439</v>
      </c>
      <c r="C60" s="14" t="s">
        <v>1440</v>
      </c>
      <c r="D60" s="14" t="s">
        <v>162</v>
      </c>
      <c r="E60" s="14" t="s">
        <v>253</v>
      </c>
      <c r="F60" s="22">
        <v>763</v>
      </c>
      <c r="G60" s="14" t="s">
        <v>270</v>
      </c>
      <c r="H60" s="14" t="s">
        <v>49</v>
      </c>
      <c r="I60" s="24">
        <v>40150</v>
      </c>
      <c r="J60" s="27">
        <v>16000</v>
      </c>
      <c r="K60" s="24">
        <v>0</v>
      </c>
      <c r="L60" s="24">
        <v>6424</v>
      </c>
      <c r="M60" s="13">
        <v>1.132496761E-3</v>
      </c>
      <c r="N60" s="13">
        <v>2.5447012229999999E-3</v>
      </c>
      <c r="O60" s="66">
        <v>3.4720868700000002E-4</v>
      </c>
    </row>
    <row r="61" spans="2:15" x14ac:dyDescent="0.2">
      <c r="B61" s="62" t="s">
        <v>1441</v>
      </c>
      <c r="C61" s="14" t="s">
        <v>1442</v>
      </c>
      <c r="D61" s="14" t="s">
        <v>162</v>
      </c>
      <c r="E61" s="14" t="s">
        <v>253</v>
      </c>
      <c r="F61" s="22">
        <v>232</v>
      </c>
      <c r="G61" s="14" t="s">
        <v>766</v>
      </c>
      <c r="H61" s="14" t="s">
        <v>49</v>
      </c>
      <c r="I61" s="24">
        <v>11018443</v>
      </c>
      <c r="J61" s="26">
        <v>150.69999999999999</v>
      </c>
      <c r="K61" s="24">
        <v>0</v>
      </c>
      <c r="L61" s="24">
        <v>16604.793600000001</v>
      </c>
      <c r="M61" s="13">
        <v>4.2534745319999998E-3</v>
      </c>
      <c r="N61" s="13">
        <v>6.577558933E-3</v>
      </c>
      <c r="O61" s="66">
        <v>8.9746709099999995E-4</v>
      </c>
    </row>
    <row r="62" spans="2:15" x14ac:dyDescent="0.2">
      <c r="B62" s="62" t="s">
        <v>1443</v>
      </c>
      <c r="C62" s="14" t="s">
        <v>1444</v>
      </c>
      <c r="D62" s="14" t="s">
        <v>162</v>
      </c>
      <c r="E62" s="14" t="s">
        <v>253</v>
      </c>
      <c r="F62" s="22">
        <v>1688</v>
      </c>
      <c r="G62" s="14" t="s">
        <v>766</v>
      </c>
      <c r="H62" s="14" t="s">
        <v>49</v>
      </c>
      <c r="I62" s="24">
        <v>160235</v>
      </c>
      <c r="J62" s="27">
        <v>3253</v>
      </c>
      <c r="K62" s="24">
        <v>0</v>
      </c>
      <c r="L62" s="24">
        <v>5212.4445500000002</v>
      </c>
      <c r="M62" s="13">
        <v>1.7018080709999999E-3</v>
      </c>
      <c r="N62" s="13">
        <v>2.06477491E-3</v>
      </c>
      <c r="O62" s="66">
        <v>2.8172572100000002E-4</v>
      </c>
    </row>
    <row r="63" spans="2:15" x14ac:dyDescent="0.2">
      <c r="B63" s="62" t="s">
        <v>1445</v>
      </c>
      <c r="C63" s="14" t="s">
        <v>1446</v>
      </c>
      <c r="D63" s="14" t="s">
        <v>162</v>
      </c>
      <c r="E63" s="14" t="s">
        <v>253</v>
      </c>
      <c r="F63" s="22">
        <v>394</v>
      </c>
      <c r="G63" s="14" t="s">
        <v>766</v>
      </c>
      <c r="H63" s="14" t="s">
        <v>49</v>
      </c>
      <c r="I63" s="24">
        <v>6648211</v>
      </c>
      <c r="J63" s="26">
        <v>299.60000000000002</v>
      </c>
      <c r="K63" s="24">
        <v>0</v>
      </c>
      <c r="L63" s="24">
        <v>19918.04016</v>
      </c>
      <c r="M63" s="13">
        <v>5.9154566099999997E-3</v>
      </c>
      <c r="N63" s="13">
        <v>7.8900157470000003E-3</v>
      </c>
      <c r="O63" s="66">
        <v>1.076543677E-3</v>
      </c>
    </row>
    <row r="64" spans="2:15" x14ac:dyDescent="0.2">
      <c r="B64" s="62" t="s">
        <v>1447</v>
      </c>
      <c r="C64" s="14" t="s">
        <v>1448</v>
      </c>
      <c r="D64" s="14" t="s">
        <v>162</v>
      </c>
      <c r="E64" s="14" t="s">
        <v>253</v>
      </c>
      <c r="F64" s="22">
        <v>1036</v>
      </c>
      <c r="G64" s="14" t="s">
        <v>624</v>
      </c>
      <c r="H64" s="14" t="s">
        <v>49</v>
      </c>
      <c r="I64" s="24">
        <v>382048</v>
      </c>
      <c r="J64" s="27">
        <v>6944</v>
      </c>
      <c r="K64" s="24">
        <v>0</v>
      </c>
      <c r="L64" s="24">
        <v>26529.413120000001</v>
      </c>
      <c r="M64" s="13">
        <v>2.2111693081E-2</v>
      </c>
      <c r="N64" s="13">
        <v>1.0508939915E-2</v>
      </c>
      <c r="O64" s="66">
        <v>1.433879625E-3</v>
      </c>
    </row>
    <row r="65" spans="2:15" x14ac:dyDescent="0.2">
      <c r="B65" s="62" t="s">
        <v>1449</v>
      </c>
      <c r="C65" s="14" t="s">
        <v>1450</v>
      </c>
      <c r="D65" s="14" t="s">
        <v>162</v>
      </c>
      <c r="E65" s="14" t="s">
        <v>253</v>
      </c>
      <c r="F65" s="22">
        <v>1621</v>
      </c>
      <c r="G65" s="14" t="s">
        <v>624</v>
      </c>
      <c r="H65" s="14" t="s">
        <v>49</v>
      </c>
      <c r="I65" s="24">
        <v>18567</v>
      </c>
      <c r="J65" s="27">
        <v>39900</v>
      </c>
      <c r="K65" s="24">
        <v>0</v>
      </c>
      <c r="L65" s="24">
        <v>7408.2330000000002</v>
      </c>
      <c r="M65" s="13">
        <v>1.1301881550000001E-3</v>
      </c>
      <c r="N65" s="13">
        <v>2.9345796350000002E-3</v>
      </c>
      <c r="O65" s="66">
        <v>4.00405177E-4</v>
      </c>
    </row>
    <row r="66" spans="2:15" x14ac:dyDescent="0.2">
      <c r="B66" s="62" t="s">
        <v>1451</v>
      </c>
      <c r="C66" s="14" t="s">
        <v>1452</v>
      </c>
      <c r="D66" s="14" t="s">
        <v>162</v>
      </c>
      <c r="E66" s="14" t="s">
        <v>253</v>
      </c>
      <c r="F66" s="22">
        <v>288</v>
      </c>
      <c r="G66" s="14" t="s">
        <v>500</v>
      </c>
      <c r="H66" s="14" t="s">
        <v>49</v>
      </c>
      <c r="I66" s="24">
        <v>24998</v>
      </c>
      <c r="J66" s="27">
        <v>10760</v>
      </c>
      <c r="K66" s="24">
        <v>0</v>
      </c>
      <c r="L66" s="24">
        <v>2689.7847999999999</v>
      </c>
      <c r="M66" s="13">
        <v>2.0504367410000002E-3</v>
      </c>
      <c r="N66" s="13">
        <v>1.0654885849999999E-3</v>
      </c>
      <c r="O66" s="66">
        <v>1.4537930400000001E-4</v>
      </c>
    </row>
    <row r="67" spans="2:15" x14ac:dyDescent="0.2">
      <c r="B67" s="62" t="s">
        <v>1453</v>
      </c>
      <c r="C67" s="14" t="s">
        <v>1454</v>
      </c>
      <c r="D67" s="14" t="s">
        <v>162</v>
      </c>
      <c r="E67" s="14" t="s">
        <v>253</v>
      </c>
      <c r="F67" s="22">
        <v>1585</v>
      </c>
      <c r="G67" s="14" t="s">
        <v>500</v>
      </c>
      <c r="H67" s="14" t="s">
        <v>49</v>
      </c>
      <c r="I67" s="24">
        <v>1024664</v>
      </c>
      <c r="J67" s="27">
        <v>1562</v>
      </c>
      <c r="K67" s="24">
        <v>0</v>
      </c>
      <c r="L67" s="24">
        <v>16005.251679999999</v>
      </c>
      <c r="M67" s="13">
        <v>1.1202670035000001E-2</v>
      </c>
      <c r="N67" s="13">
        <v>6.340065929E-3</v>
      </c>
      <c r="O67" s="66">
        <v>8.6506264500000002E-4</v>
      </c>
    </row>
    <row r="68" spans="2:15" x14ac:dyDescent="0.2">
      <c r="B68" s="62" t="s">
        <v>1455</v>
      </c>
      <c r="C68" s="14" t="s">
        <v>1456</v>
      </c>
      <c r="D68" s="14" t="s">
        <v>162</v>
      </c>
      <c r="E68" s="14" t="s">
        <v>253</v>
      </c>
      <c r="F68" s="22">
        <v>258</v>
      </c>
      <c r="G68" s="14" t="s">
        <v>500</v>
      </c>
      <c r="H68" s="14" t="s">
        <v>49</v>
      </c>
      <c r="I68" s="24">
        <v>200</v>
      </c>
      <c r="J68" s="27">
        <v>26550</v>
      </c>
      <c r="K68" s="24">
        <v>0</v>
      </c>
      <c r="L68" s="24">
        <v>53.1</v>
      </c>
      <c r="M68" s="13">
        <v>2.3293731272568001E-5</v>
      </c>
      <c r="N68" s="13">
        <v>2.1034189750237501E-5</v>
      </c>
      <c r="O68" s="66">
        <v>2.8699846389770801E-6</v>
      </c>
    </row>
    <row r="69" spans="2:15" x14ac:dyDescent="0.2">
      <c r="B69" s="62" t="s">
        <v>1457</v>
      </c>
      <c r="C69" s="14" t="s">
        <v>1458</v>
      </c>
      <c r="D69" s="14" t="s">
        <v>162</v>
      </c>
      <c r="E69" s="14" t="s">
        <v>253</v>
      </c>
      <c r="F69" s="22">
        <v>1616</v>
      </c>
      <c r="G69" s="14" t="s">
        <v>917</v>
      </c>
      <c r="H69" s="14" t="s">
        <v>49</v>
      </c>
      <c r="I69" s="24">
        <v>803790</v>
      </c>
      <c r="J69" s="27">
        <v>1064</v>
      </c>
      <c r="K69" s="24">
        <v>0</v>
      </c>
      <c r="L69" s="24">
        <v>8552.3256000000001</v>
      </c>
      <c r="M69" s="13">
        <v>6.4251788800000001E-3</v>
      </c>
      <c r="N69" s="13">
        <v>3.3877822869999999E-3</v>
      </c>
      <c r="O69" s="66">
        <v>4.6224186600000002E-4</v>
      </c>
    </row>
    <row r="70" spans="2:15" x14ac:dyDescent="0.2">
      <c r="B70" s="62" t="s">
        <v>1459</v>
      </c>
      <c r="C70" s="14" t="s">
        <v>1460</v>
      </c>
      <c r="D70" s="14" t="s">
        <v>162</v>
      </c>
      <c r="E70" s="14" t="s">
        <v>253</v>
      </c>
      <c r="F70" s="22">
        <v>1896</v>
      </c>
      <c r="G70" s="14" t="s">
        <v>917</v>
      </c>
      <c r="H70" s="14" t="s">
        <v>49</v>
      </c>
      <c r="I70" s="24">
        <v>865613</v>
      </c>
      <c r="J70" s="26">
        <v>459.3</v>
      </c>
      <c r="K70" s="24">
        <v>0</v>
      </c>
      <c r="L70" s="24">
        <v>3975.7605100000001</v>
      </c>
      <c r="M70" s="13">
        <v>3.0107231049999999E-3</v>
      </c>
      <c r="N70" s="13">
        <v>1.574894556E-3</v>
      </c>
      <c r="O70" s="66">
        <v>2.14884587E-4</v>
      </c>
    </row>
    <row r="71" spans="2:15" x14ac:dyDescent="0.2">
      <c r="B71" s="62" t="s">
        <v>1461</v>
      </c>
      <c r="C71" s="14" t="s">
        <v>1462</v>
      </c>
      <c r="D71" s="14" t="s">
        <v>162</v>
      </c>
      <c r="E71" s="14" t="s">
        <v>253</v>
      </c>
      <c r="F71" s="22">
        <v>126</v>
      </c>
      <c r="G71" s="14" t="s">
        <v>366</v>
      </c>
      <c r="H71" s="14" t="s">
        <v>49</v>
      </c>
      <c r="I71" s="24">
        <v>160452.43</v>
      </c>
      <c r="J71" s="27">
        <v>-1210</v>
      </c>
      <c r="K71" s="24">
        <v>0</v>
      </c>
      <c r="L71" s="24">
        <v>-1941.4744000000001</v>
      </c>
      <c r="M71" s="13">
        <v>8.6194781199999996E-4</v>
      </c>
      <c r="N71" s="13">
        <v>-7.6906480000000002E-4</v>
      </c>
      <c r="O71" s="66">
        <v>-1.04934118E-4</v>
      </c>
    </row>
    <row r="72" spans="2:15" x14ac:dyDescent="0.2">
      <c r="B72" s="62" t="s">
        <v>1463</v>
      </c>
      <c r="C72" s="14" t="s">
        <v>1464</v>
      </c>
      <c r="D72" s="14" t="s">
        <v>162</v>
      </c>
      <c r="E72" s="14" t="s">
        <v>253</v>
      </c>
      <c r="F72" s="22">
        <v>1060</v>
      </c>
      <c r="G72" s="14" t="s">
        <v>366</v>
      </c>
      <c r="H72" s="14" t="s">
        <v>49</v>
      </c>
      <c r="I72" s="24">
        <v>126686</v>
      </c>
      <c r="J72" s="27">
        <v>5400</v>
      </c>
      <c r="K72" s="24">
        <v>0</v>
      </c>
      <c r="L72" s="24">
        <v>6841.0439999999999</v>
      </c>
      <c r="M72" s="13">
        <v>1.713760309E-3</v>
      </c>
      <c r="N72" s="13">
        <v>2.7099024019999998E-3</v>
      </c>
      <c r="O72" s="66">
        <v>3.6974936300000001E-4</v>
      </c>
    </row>
    <row r="73" spans="2:15" x14ac:dyDescent="0.2">
      <c r="B73" s="62" t="s">
        <v>1465</v>
      </c>
      <c r="C73" s="14" t="s">
        <v>1466</v>
      </c>
      <c r="D73" s="14" t="s">
        <v>162</v>
      </c>
      <c r="E73" s="14" t="s">
        <v>253</v>
      </c>
      <c r="F73" s="22">
        <v>431</v>
      </c>
      <c r="G73" s="14" t="s">
        <v>254</v>
      </c>
      <c r="H73" s="14" t="s">
        <v>49</v>
      </c>
      <c r="I73" s="24">
        <v>9950</v>
      </c>
      <c r="J73" s="27">
        <v>24370</v>
      </c>
      <c r="K73" s="24">
        <v>0</v>
      </c>
      <c r="L73" s="24">
        <v>2424.8150000000001</v>
      </c>
      <c r="M73" s="13">
        <v>1.7173112389999999E-3</v>
      </c>
      <c r="N73" s="13">
        <v>9.6052766100000004E-4</v>
      </c>
      <c r="O73" s="66">
        <v>1.3105803699999999E-4</v>
      </c>
    </row>
    <row r="74" spans="2:15" x14ac:dyDescent="0.2">
      <c r="B74" s="62" t="s">
        <v>1467</v>
      </c>
      <c r="C74" s="14" t="s">
        <v>1468</v>
      </c>
      <c r="D74" s="14" t="s">
        <v>162</v>
      </c>
      <c r="E74" s="14" t="s">
        <v>253</v>
      </c>
      <c r="F74" s="22">
        <v>390</v>
      </c>
      <c r="G74" s="14" t="s">
        <v>254</v>
      </c>
      <c r="H74" s="14" t="s">
        <v>49</v>
      </c>
      <c r="I74" s="24">
        <v>22345</v>
      </c>
      <c r="J74" s="27">
        <v>3024</v>
      </c>
      <c r="K74" s="24">
        <v>0</v>
      </c>
      <c r="L74" s="24">
        <v>675.71280000000002</v>
      </c>
      <c r="M74" s="13">
        <v>1.2433058399999999E-4</v>
      </c>
      <c r="N74" s="13">
        <v>2.67666125E-4</v>
      </c>
      <c r="O74" s="66">
        <v>3.6521381475709797E-5</v>
      </c>
    </row>
    <row r="75" spans="2:15" x14ac:dyDescent="0.2">
      <c r="B75" s="62" t="s">
        <v>1469</v>
      </c>
      <c r="C75" s="14" t="s">
        <v>1470</v>
      </c>
      <c r="D75" s="14" t="s">
        <v>162</v>
      </c>
      <c r="E75" s="14" t="s">
        <v>253</v>
      </c>
      <c r="F75" s="22">
        <v>416</v>
      </c>
      <c r="G75" s="14" t="s">
        <v>254</v>
      </c>
      <c r="H75" s="14" t="s">
        <v>49</v>
      </c>
      <c r="I75" s="24">
        <v>338408</v>
      </c>
      <c r="J75" s="27">
        <v>15730</v>
      </c>
      <c r="K75" s="24">
        <v>0</v>
      </c>
      <c r="L75" s="24">
        <v>53231.578399999999</v>
      </c>
      <c r="M75" s="13">
        <v>1.9100084446999999E-2</v>
      </c>
      <c r="N75" s="13">
        <v>2.1086311125E-2</v>
      </c>
      <c r="O75" s="66">
        <v>2.8770962770000002E-3</v>
      </c>
    </row>
    <row r="76" spans="2:15" x14ac:dyDescent="0.2">
      <c r="B76" s="62" t="s">
        <v>1471</v>
      </c>
      <c r="C76" s="14" t="s">
        <v>1472</v>
      </c>
      <c r="D76" s="14" t="s">
        <v>162</v>
      </c>
      <c r="E76" s="14" t="s">
        <v>253</v>
      </c>
      <c r="F76" s="22">
        <v>613</v>
      </c>
      <c r="G76" s="14" t="s">
        <v>254</v>
      </c>
      <c r="H76" s="14" t="s">
        <v>49</v>
      </c>
      <c r="I76" s="24">
        <v>14198</v>
      </c>
      <c r="J76" s="27">
        <v>76070</v>
      </c>
      <c r="K76" s="24">
        <v>0</v>
      </c>
      <c r="L76" s="24">
        <v>10800.418600000001</v>
      </c>
      <c r="M76" s="13">
        <v>2.709180071E-3</v>
      </c>
      <c r="N76" s="13">
        <v>4.278306105E-3</v>
      </c>
      <c r="O76" s="66">
        <v>5.8374831399999997E-4</v>
      </c>
    </row>
    <row r="77" spans="2:15" x14ac:dyDescent="0.2">
      <c r="B77" s="62" t="s">
        <v>1473</v>
      </c>
      <c r="C77" s="14" t="s">
        <v>1474</v>
      </c>
      <c r="D77" s="14" t="s">
        <v>162</v>
      </c>
      <c r="E77" s="14" t="s">
        <v>253</v>
      </c>
      <c r="F77" s="22">
        <v>1450</v>
      </c>
      <c r="G77" s="14" t="s">
        <v>254</v>
      </c>
      <c r="H77" s="14" t="s">
        <v>49</v>
      </c>
      <c r="I77" s="24">
        <v>42400</v>
      </c>
      <c r="J77" s="27">
        <v>8550</v>
      </c>
      <c r="K77" s="24">
        <v>0</v>
      </c>
      <c r="L77" s="24">
        <v>3625.2</v>
      </c>
      <c r="M77" s="13">
        <v>1.1584369639999999E-3</v>
      </c>
      <c r="N77" s="13">
        <v>1.43602909E-3</v>
      </c>
      <c r="O77" s="66">
        <v>1.9593725600000001E-4</v>
      </c>
    </row>
    <row r="78" spans="2:15" x14ac:dyDescent="0.2">
      <c r="B78" s="62" t="s">
        <v>1475</v>
      </c>
      <c r="C78" s="14" t="s">
        <v>1476</v>
      </c>
      <c r="D78" s="14" t="s">
        <v>162</v>
      </c>
      <c r="E78" s="14" t="s">
        <v>253</v>
      </c>
      <c r="F78" s="22">
        <v>1514</v>
      </c>
      <c r="G78" s="14" t="s">
        <v>254</v>
      </c>
      <c r="H78" s="14" t="s">
        <v>49</v>
      </c>
      <c r="I78" s="24">
        <v>414577</v>
      </c>
      <c r="J78" s="26">
        <v>857.8</v>
      </c>
      <c r="K78" s="24">
        <v>0</v>
      </c>
      <c r="L78" s="24">
        <v>3556.2415099999998</v>
      </c>
      <c r="M78" s="13">
        <v>1.8861277410000001E-3</v>
      </c>
      <c r="N78" s="13">
        <v>1.4087129699999999E-3</v>
      </c>
      <c r="O78" s="66">
        <v>1.9221014100000001E-4</v>
      </c>
    </row>
    <row r="79" spans="2:15" x14ac:dyDescent="0.2">
      <c r="B79" s="62" t="s">
        <v>1477</v>
      </c>
      <c r="C79" s="14" t="s">
        <v>1478</v>
      </c>
      <c r="D79" s="14" t="s">
        <v>162</v>
      </c>
      <c r="E79" s="14" t="s">
        <v>253</v>
      </c>
      <c r="F79" s="22">
        <v>1349</v>
      </c>
      <c r="G79" s="14" t="s">
        <v>254</v>
      </c>
      <c r="H79" s="14" t="s">
        <v>49</v>
      </c>
      <c r="I79" s="24">
        <v>6961</v>
      </c>
      <c r="J79" s="27">
        <v>23770</v>
      </c>
      <c r="K79" s="24">
        <v>57.06129</v>
      </c>
      <c r="L79" s="24">
        <v>1711.6909900000001</v>
      </c>
      <c r="M79" s="13">
        <v>5.7061291799999998E-4</v>
      </c>
      <c r="N79" s="13">
        <v>6.7804205400000001E-4</v>
      </c>
      <c r="O79" s="66">
        <v>9.2514629905376004E-5</v>
      </c>
    </row>
    <row r="80" spans="2:15" x14ac:dyDescent="0.2">
      <c r="B80" s="62" t="s">
        <v>1479</v>
      </c>
      <c r="C80" s="14" t="s">
        <v>1480</v>
      </c>
      <c r="D80" s="14" t="s">
        <v>162</v>
      </c>
      <c r="E80" s="14" t="s">
        <v>253</v>
      </c>
      <c r="F80" s="22">
        <v>1357</v>
      </c>
      <c r="G80" s="14" t="s">
        <v>254</v>
      </c>
      <c r="H80" s="14" t="s">
        <v>49</v>
      </c>
      <c r="I80" s="24">
        <v>1205153</v>
      </c>
      <c r="J80" s="27">
        <v>1700</v>
      </c>
      <c r="K80" s="24">
        <v>0</v>
      </c>
      <c r="L80" s="24">
        <v>20487.600999999999</v>
      </c>
      <c r="M80" s="13">
        <v>6.2009296670000004E-3</v>
      </c>
      <c r="N80" s="13">
        <v>8.1156325219999999E-3</v>
      </c>
      <c r="O80" s="66">
        <v>1.107327686E-3</v>
      </c>
    </row>
    <row r="81" spans="2:15" x14ac:dyDescent="0.2">
      <c r="B81" s="62" t="s">
        <v>1481</v>
      </c>
      <c r="C81" s="14" t="s">
        <v>1482</v>
      </c>
      <c r="D81" s="14" t="s">
        <v>162</v>
      </c>
      <c r="E81" s="14" t="s">
        <v>253</v>
      </c>
      <c r="F81" s="22">
        <v>1212</v>
      </c>
      <c r="G81" s="14" t="s">
        <v>1483</v>
      </c>
      <c r="H81" s="14" t="s">
        <v>49</v>
      </c>
      <c r="I81" s="24">
        <v>12800</v>
      </c>
      <c r="J81" s="27">
        <v>4109</v>
      </c>
      <c r="K81" s="24">
        <v>0</v>
      </c>
      <c r="L81" s="24">
        <v>525.952</v>
      </c>
      <c r="M81" s="13">
        <v>1.1667051900000001E-4</v>
      </c>
      <c r="N81" s="13">
        <v>2.0834226300000001E-4</v>
      </c>
      <c r="O81" s="66">
        <v>2.8427008678705701E-5</v>
      </c>
    </row>
    <row r="82" spans="2:15" x14ac:dyDescent="0.2">
      <c r="B82" s="62" t="s">
        <v>1484</v>
      </c>
      <c r="C82" s="14" t="s">
        <v>1485</v>
      </c>
      <c r="D82" s="14" t="s">
        <v>162</v>
      </c>
      <c r="E82" s="14" t="s">
        <v>253</v>
      </c>
      <c r="F82" s="22">
        <v>501</v>
      </c>
      <c r="G82" s="14" t="s">
        <v>457</v>
      </c>
      <c r="H82" s="14" t="s">
        <v>49</v>
      </c>
      <c r="I82" s="24">
        <v>8900</v>
      </c>
      <c r="J82" s="27">
        <v>7405</v>
      </c>
      <c r="K82" s="24">
        <v>0</v>
      </c>
      <c r="L82" s="24">
        <v>659.04499999999996</v>
      </c>
      <c r="M82" s="13">
        <v>3.83247089E-4</v>
      </c>
      <c r="N82" s="13">
        <v>2.6106360699999998E-4</v>
      </c>
      <c r="O82" s="66">
        <v>3.56205089716506E-5</v>
      </c>
    </row>
    <row r="83" spans="2:15" x14ac:dyDescent="0.2">
      <c r="B83" s="62" t="s">
        <v>1486</v>
      </c>
      <c r="C83" s="14" t="s">
        <v>1487</v>
      </c>
      <c r="D83" s="14" t="s">
        <v>162</v>
      </c>
      <c r="E83" s="14" t="s">
        <v>253</v>
      </c>
      <c r="F83" s="22">
        <v>1786</v>
      </c>
      <c r="G83" s="14" t="s">
        <v>457</v>
      </c>
      <c r="H83" s="14" t="s">
        <v>49</v>
      </c>
      <c r="I83" s="24">
        <v>40791</v>
      </c>
      <c r="J83" s="27">
        <v>15690</v>
      </c>
      <c r="K83" s="24">
        <v>0</v>
      </c>
      <c r="L83" s="24">
        <v>6400.1079</v>
      </c>
      <c r="M83" s="13">
        <v>2.815529691E-3</v>
      </c>
      <c r="N83" s="13">
        <v>2.5352369860000001E-3</v>
      </c>
      <c r="O83" s="66">
        <v>3.4591735100000001E-4</v>
      </c>
    </row>
    <row r="84" spans="2:15" x14ac:dyDescent="0.2">
      <c r="B84" s="62" t="s">
        <v>1488</v>
      </c>
      <c r="C84" s="14" t="s">
        <v>1489</v>
      </c>
      <c r="D84" s="14" t="s">
        <v>162</v>
      </c>
      <c r="E84" s="14" t="s">
        <v>253</v>
      </c>
      <c r="F84" s="22">
        <v>1908</v>
      </c>
      <c r="G84" s="14" t="s">
        <v>457</v>
      </c>
      <c r="H84" s="14" t="s">
        <v>49</v>
      </c>
      <c r="I84" s="24">
        <v>628791</v>
      </c>
      <c r="J84" s="27">
        <v>7154</v>
      </c>
      <c r="K84" s="24">
        <v>0</v>
      </c>
      <c r="L84" s="24">
        <v>44983.708140000002</v>
      </c>
      <c r="M84" s="13">
        <v>1.2980038652E-2</v>
      </c>
      <c r="N84" s="13">
        <v>1.7819130935E-2</v>
      </c>
      <c r="O84" s="66">
        <v>2.4313098180000002E-3</v>
      </c>
    </row>
    <row r="85" spans="2:15" x14ac:dyDescent="0.2">
      <c r="B85" s="62" t="s">
        <v>1490</v>
      </c>
      <c r="C85" s="14" t="s">
        <v>1491</v>
      </c>
      <c r="D85" s="14" t="s">
        <v>162</v>
      </c>
      <c r="E85" s="14" t="s">
        <v>253</v>
      </c>
      <c r="F85" s="22">
        <v>1445</v>
      </c>
      <c r="G85" s="14" t="s">
        <v>457</v>
      </c>
      <c r="H85" s="14" t="s">
        <v>49</v>
      </c>
      <c r="I85" s="24">
        <v>73603</v>
      </c>
      <c r="J85" s="27">
        <v>20210</v>
      </c>
      <c r="K85" s="24">
        <v>0</v>
      </c>
      <c r="L85" s="24">
        <v>14875.166300000001</v>
      </c>
      <c r="M85" s="13">
        <v>5.343004357E-3</v>
      </c>
      <c r="N85" s="13">
        <v>5.8924118740000002E-3</v>
      </c>
      <c r="O85" s="66">
        <v>8.0398302699999998E-4</v>
      </c>
    </row>
    <row r="86" spans="2:15" x14ac:dyDescent="0.2">
      <c r="B86" s="62" t="s">
        <v>1492</v>
      </c>
      <c r="C86" s="14" t="s">
        <v>1493</v>
      </c>
      <c r="D86" s="14" t="s">
        <v>162</v>
      </c>
      <c r="E86" s="14" t="s">
        <v>253</v>
      </c>
      <c r="F86" s="22">
        <v>777</v>
      </c>
      <c r="G86" s="14" t="s">
        <v>457</v>
      </c>
      <c r="H86" s="14" t="s">
        <v>49</v>
      </c>
      <c r="I86" s="24">
        <v>847344</v>
      </c>
      <c r="J86" s="27">
        <v>1709</v>
      </c>
      <c r="K86" s="24">
        <v>0</v>
      </c>
      <c r="L86" s="24">
        <v>14481.10896</v>
      </c>
      <c r="M86" s="13">
        <v>3.189513469E-3</v>
      </c>
      <c r="N86" s="13">
        <v>5.7363162639999998E-3</v>
      </c>
      <c r="O86" s="66">
        <v>7.8268475E-4</v>
      </c>
    </row>
    <row r="87" spans="2:15" x14ac:dyDescent="0.2">
      <c r="B87" s="62" t="s">
        <v>1494</v>
      </c>
      <c r="C87" s="14" t="s">
        <v>1495</v>
      </c>
      <c r="D87" s="14" t="s">
        <v>162</v>
      </c>
      <c r="E87" s="14" t="s">
        <v>253</v>
      </c>
      <c r="F87" s="22">
        <v>161</v>
      </c>
      <c r="G87" s="14" t="s">
        <v>830</v>
      </c>
      <c r="H87" s="14" t="s">
        <v>49</v>
      </c>
      <c r="I87" s="24">
        <v>923531</v>
      </c>
      <c r="J87" s="27">
        <v>4651</v>
      </c>
      <c r="K87" s="24">
        <v>0</v>
      </c>
      <c r="L87" s="24">
        <v>42953.426809999997</v>
      </c>
      <c r="M87" s="13">
        <v>1.2912954229E-2</v>
      </c>
      <c r="N87" s="13">
        <v>1.7014887568999999E-2</v>
      </c>
      <c r="O87" s="66">
        <v>2.321575802E-3</v>
      </c>
    </row>
    <row r="88" spans="2:15" x14ac:dyDescent="0.2">
      <c r="B88" s="62" t="s">
        <v>1496</v>
      </c>
      <c r="C88" s="14" t="s">
        <v>1497</v>
      </c>
      <c r="D88" s="14" t="s">
        <v>162</v>
      </c>
      <c r="E88" s="14" t="s">
        <v>253</v>
      </c>
      <c r="F88" s="22">
        <v>1110</v>
      </c>
      <c r="G88" s="14" t="s">
        <v>830</v>
      </c>
      <c r="H88" s="14" t="s">
        <v>49</v>
      </c>
      <c r="I88" s="24">
        <v>76902</v>
      </c>
      <c r="J88" s="27">
        <v>19210</v>
      </c>
      <c r="K88" s="24">
        <v>0</v>
      </c>
      <c r="L88" s="24">
        <v>14772.8742</v>
      </c>
      <c r="M88" s="13">
        <v>3.26777514E-3</v>
      </c>
      <c r="N88" s="13">
        <v>5.8518915080000003E-3</v>
      </c>
      <c r="O88" s="66">
        <v>7.9845427499999997E-4</v>
      </c>
    </row>
    <row r="89" spans="2:15" x14ac:dyDescent="0.2">
      <c r="B89" s="62" t="s">
        <v>1498</v>
      </c>
      <c r="C89" s="14" t="s">
        <v>1499</v>
      </c>
      <c r="D89" s="14" t="s">
        <v>162</v>
      </c>
      <c r="E89" s="14" t="s">
        <v>253</v>
      </c>
      <c r="F89" s="22">
        <v>445</v>
      </c>
      <c r="G89" s="14" t="s">
        <v>830</v>
      </c>
      <c r="H89" s="14" t="s">
        <v>49</v>
      </c>
      <c r="I89" s="24">
        <v>181516</v>
      </c>
      <c r="J89" s="27">
        <v>6799</v>
      </c>
      <c r="K89" s="24">
        <v>0</v>
      </c>
      <c r="L89" s="24">
        <v>12341.27284</v>
      </c>
      <c r="M89" s="13">
        <v>2.8575262549999998E-3</v>
      </c>
      <c r="N89" s="13">
        <v>4.8886756050000001E-3</v>
      </c>
      <c r="O89" s="66">
        <v>6.6702944300000005E-4</v>
      </c>
    </row>
    <row r="90" spans="2:15" x14ac:dyDescent="0.2">
      <c r="B90" s="62" t="s">
        <v>1500</v>
      </c>
      <c r="C90" s="14" t="s">
        <v>1501</v>
      </c>
      <c r="D90" s="14" t="s">
        <v>162</v>
      </c>
      <c r="E90" s="14" t="s">
        <v>253</v>
      </c>
      <c r="F90" s="22">
        <v>256</v>
      </c>
      <c r="G90" s="14" t="s">
        <v>830</v>
      </c>
      <c r="H90" s="14" t="s">
        <v>49</v>
      </c>
      <c r="I90" s="24">
        <v>96172</v>
      </c>
      <c r="J90" s="27">
        <v>24050</v>
      </c>
      <c r="K90" s="24">
        <v>0</v>
      </c>
      <c r="L90" s="24">
        <v>23129.366000000002</v>
      </c>
      <c r="M90" s="13">
        <v>6.272359531E-3</v>
      </c>
      <c r="N90" s="13">
        <v>9.162099307E-3</v>
      </c>
      <c r="O90" s="66">
        <v>1.250111584E-3</v>
      </c>
    </row>
    <row r="91" spans="2:15" x14ac:dyDescent="0.2">
      <c r="B91" s="62" t="s">
        <v>1502</v>
      </c>
      <c r="C91" s="14" t="s">
        <v>1503</v>
      </c>
      <c r="D91" s="14" t="s">
        <v>162</v>
      </c>
      <c r="E91" s="14" t="s">
        <v>253</v>
      </c>
      <c r="F91" s="22">
        <v>2367</v>
      </c>
      <c r="G91" s="14" t="s">
        <v>1111</v>
      </c>
      <c r="H91" s="14" t="s">
        <v>49</v>
      </c>
      <c r="I91" s="24">
        <v>129022</v>
      </c>
      <c r="J91" s="26">
        <v>509.6</v>
      </c>
      <c r="K91" s="24">
        <v>0</v>
      </c>
      <c r="L91" s="24">
        <v>657.49611000000004</v>
      </c>
      <c r="M91" s="13">
        <v>6.5307195900000004E-4</v>
      </c>
      <c r="N91" s="13">
        <v>2.6045005500000001E-4</v>
      </c>
      <c r="O91" s="66">
        <v>3.5536793519532601E-5</v>
      </c>
    </row>
    <row r="92" spans="2:15" x14ac:dyDescent="0.2">
      <c r="B92" s="62" t="s">
        <v>1504</v>
      </c>
      <c r="C92" s="14" t="s">
        <v>1505</v>
      </c>
      <c r="D92" s="14" t="s">
        <v>162</v>
      </c>
      <c r="E92" s="14" t="s">
        <v>253</v>
      </c>
      <c r="F92" s="22">
        <v>1773</v>
      </c>
      <c r="G92" s="14" t="s">
        <v>1111</v>
      </c>
      <c r="H92" s="14" t="s">
        <v>49</v>
      </c>
      <c r="I92" s="24">
        <v>125609</v>
      </c>
      <c r="J92" s="27">
        <v>1320</v>
      </c>
      <c r="K92" s="24">
        <v>0</v>
      </c>
      <c r="L92" s="24">
        <v>1658.0388</v>
      </c>
      <c r="M92" s="13">
        <v>6.2697889099999995E-4</v>
      </c>
      <c r="N92" s="13">
        <v>6.5678912799999999E-4</v>
      </c>
      <c r="O92" s="66">
        <v>8.9614800128587301E-5</v>
      </c>
    </row>
    <row r="93" spans="2:15" x14ac:dyDescent="0.2">
      <c r="B93" s="62" t="s">
        <v>1506</v>
      </c>
      <c r="C93" s="14" t="s">
        <v>1507</v>
      </c>
      <c r="D93" s="14" t="s">
        <v>162</v>
      </c>
      <c r="E93" s="14" t="s">
        <v>253</v>
      </c>
      <c r="F93" s="22">
        <v>2026</v>
      </c>
      <c r="G93" s="14" t="s">
        <v>1124</v>
      </c>
      <c r="H93" s="14" t="s">
        <v>49</v>
      </c>
      <c r="I93" s="24">
        <v>78715</v>
      </c>
      <c r="J93" s="27">
        <v>3514</v>
      </c>
      <c r="K93" s="24">
        <v>0</v>
      </c>
      <c r="L93" s="24">
        <v>2766.0450999999998</v>
      </c>
      <c r="M93" s="13">
        <v>1.603383615E-3</v>
      </c>
      <c r="N93" s="13">
        <v>1.095697127E-3</v>
      </c>
      <c r="O93" s="66">
        <v>1.49501072E-4</v>
      </c>
    </row>
    <row r="94" spans="2:15" x14ac:dyDescent="0.2">
      <c r="B94" s="62" t="s">
        <v>1508</v>
      </c>
      <c r="C94" s="14" t="s">
        <v>1509</v>
      </c>
      <c r="D94" s="14" t="s">
        <v>162</v>
      </c>
      <c r="E94" s="14" t="s">
        <v>253</v>
      </c>
      <c r="F94" s="22">
        <v>2066</v>
      </c>
      <c r="G94" s="14" t="s">
        <v>470</v>
      </c>
      <c r="H94" s="14" t="s">
        <v>49</v>
      </c>
      <c r="I94" s="24">
        <v>1724272</v>
      </c>
      <c r="J94" s="27">
        <v>1494</v>
      </c>
      <c r="K94" s="24">
        <v>0</v>
      </c>
      <c r="L94" s="24">
        <v>25760.623680000001</v>
      </c>
      <c r="M94" s="13">
        <v>1.0428820490000001E-2</v>
      </c>
      <c r="N94" s="13">
        <v>1.020440389E-2</v>
      </c>
      <c r="O94" s="66">
        <v>1.3923275749999999E-3</v>
      </c>
    </row>
    <row r="95" spans="2:15" x14ac:dyDescent="0.2">
      <c r="B95" s="62" t="s">
        <v>1510</v>
      </c>
      <c r="C95" s="14" t="s">
        <v>1511</v>
      </c>
      <c r="D95" s="14" t="s">
        <v>162</v>
      </c>
      <c r="E95" s="14" t="s">
        <v>253</v>
      </c>
      <c r="F95" s="22">
        <v>2095</v>
      </c>
      <c r="G95" s="14" t="s">
        <v>470</v>
      </c>
      <c r="H95" s="14" t="s">
        <v>49</v>
      </c>
      <c r="I95" s="24">
        <v>1328408</v>
      </c>
      <c r="J95" s="27">
        <v>1798</v>
      </c>
      <c r="K95" s="24">
        <v>0</v>
      </c>
      <c r="L95" s="24">
        <v>23884.775839999998</v>
      </c>
      <c r="M95" s="13">
        <v>7.1322242569999998E-3</v>
      </c>
      <c r="N95" s="13">
        <v>9.4613353509999994E-3</v>
      </c>
      <c r="O95" s="66">
        <v>1.290940485E-3</v>
      </c>
    </row>
    <row r="96" spans="2:15" x14ac:dyDescent="0.2">
      <c r="B96" s="61" t="s">
        <v>1512</v>
      </c>
      <c r="C96" s="58" t="s">
        <v>2744</v>
      </c>
      <c r="D96" s="58" t="s">
        <v>2744</v>
      </c>
      <c r="E96" s="58" t="s">
        <v>2744</v>
      </c>
      <c r="F96" s="58" t="s">
        <v>2744</v>
      </c>
      <c r="G96" s="58" t="s">
        <v>2744</v>
      </c>
      <c r="H96" s="58" t="s">
        <v>2744</v>
      </c>
      <c r="I96" s="58" t="s">
        <v>2744</v>
      </c>
      <c r="J96" s="58" t="s">
        <v>2744</v>
      </c>
      <c r="K96" s="58" t="s">
        <v>2744</v>
      </c>
      <c r="L96" s="23">
        <v>320304.13001999998</v>
      </c>
      <c r="M96" s="58" t="s">
        <v>2744</v>
      </c>
      <c r="N96" s="20">
        <v>0.12688018547300001</v>
      </c>
      <c r="O96" s="65">
        <v>1.7312013803000001E-2</v>
      </c>
    </row>
    <row r="97" spans="2:15" x14ac:dyDescent="0.2">
      <c r="B97" s="62" t="s">
        <v>1513</v>
      </c>
      <c r="C97" s="14" t="s">
        <v>1514</v>
      </c>
      <c r="D97" s="14" t="s">
        <v>162</v>
      </c>
      <c r="E97" s="14" t="s">
        <v>253</v>
      </c>
      <c r="F97" s="22">
        <v>424</v>
      </c>
      <c r="G97" s="14" t="s">
        <v>1408</v>
      </c>
      <c r="H97" s="14" t="s">
        <v>49</v>
      </c>
      <c r="I97" s="24">
        <v>31900</v>
      </c>
      <c r="J97" s="26">
        <v>775.4</v>
      </c>
      <c r="K97" s="24">
        <v>0</v>
      </c>
      <c r="L97" s="24">
        <v>247.3526</v>
      </c>
      <c r="M97" s="13">
        <v>1.9763139698999999E-2</v>
      </c>
      <c r="N97" s="13">
        <v>9.7982326245096095E-5</v>
      </c>
      <c r="O97" s="66">
        <v>1.33690802713944E-5</v>
      </c>
    </row>
    <row r="98" spans="2:15" x14ac:dyDescent="0.2">
      <c r="B98" s="62" t="s">
        <v>1515</v>
      </c>
      <c r="C98" s="14" t="s">
        <v>1516</v>
      </c>
      <c r="D98" s="14" t="s">
        <v>162</v>
      </c>
      <c r="E98" s="14" t="s">
        <v>253</v>
      </c>
      <c r="F98" s="22">
        <v>1893</v>
      </c>
      <c r="G98" s="14" t="s">
        <v>1408</v>
      </c>
      <c r="H98" s="14" t="s">
        <v>49</v>
      </c>
      <c r="I98" s="24">
        <v>51997</v>
      </c>
      <c r="J98" s="27">
        <v>1057</v>
      </c>
      <c r="K98" s="24">
        <v>0</v>
      </c>
      <c r="L98" s="24">
        <v>549.60829000000001</v>
      </c>
      <c r="M98" s="13">
        <v>1.0231444696E-2</v>
      </c>
      <c r="N98" s="13">
        <v>2.1771308899999999E-4</v>
      </c>
      <c r="O98" s="66">
        <v>2.9705599807051901E-5</v>
      </c>
    </row>
    <row r="99" spans="2:15" x14ac:dyDescent="0.2">
      <c r="B99" s="62" t="s">
        <v>1517</v>
      </c>
      <c r="C99" s="14" t="s">
        <v>1518</v>
      </c>
      <c r="D99" s="14" t="s">
        <v>162</v>
      </c>
      <c r="E99" s="14" t="s">
        <v>253</v>
      </c>
      <c r="F99" s="22">
        <v>2304</v>
      </c>
      <c r="G99" s="14" t="s">
        <v>1408</v>
      </c>
      <c r="H99" s="14" t="s">
        <v>49</v>
      </c>
      <c r="I99" s="24">
        <v>305533</v>
      </c>
      <c r="J99" s="26">
        <v>123.9</v>
      </c>
      <c r="K99" s="24">
        <v>0</v>
      </c>
      <c r="L99" s="24">
        <v>378.55538999999999</v>
      </c>
      <c r="M99" s="13">
        <v>1.8554919209000001E-2</v>
      </c>
      <c r="N99" s="13">
        <v>1.4995491300000001E-4</v>
      </c>
      <c r="O99" s="66">
        <v>2.0460417218493E-5</v>
      </c>
    </row>
    <row r="100" spans="2:15" x14ac:dyDescent="0.2">
      <c r="B100" s="62" t="s">
        <v>1519</v>
      </c>
      <c r="C100" s="14" t="s">
        <v>1520</v>
      </c>
      <c r="D100" s="14" t="s">
        <v>162</v>
      </c>
      <c r="E100" s="14" t="s">
        <v>253</v>
      </c>
      <c r="F100" s="22">
        <v>1848</v>
      </c>
      <c r="G100" s="14" t="s">
        <v>683</v>
      </c>
      <c r="H100" s="14" t="s">
        <v>49</v>
      </c>
      <c r="I100" s="24">
        <v>27500</v>
      </c>
      <c r="J100" s="27">
        <v>3289</v>
      </c>
      <c r="K100" s="24">
        <v>0</v>
      </c>
      <c r="L100" s="24">
        <v>904.47500000000002</v>
      </c>
      <c r="M100" s="13">
        <v>1.6755928030000001E-3</v>
      </c>
      <c r="N100" s="13">
        <v>3.5828434599999997E-4</v>
      </c>
      <c r="O100" s="66">
        <v>4.88856752606175E-5</v>
      </c>
    </row>
    <row r="101" spans="2:15" x14ac:dyDescent="0.2">
      <c r="B101" s="62" t="s">
        <v>1521</v>
      </c>
      <c r="C101" s="14" t="s">
        <v>1522</v>
      </c>
      <c r="D101" s="14" t="s">
        <v>162</v>
      </c>
      <c r="E101" s="14" t="s">
        <v>253</v>
      </c>
      <c r="F101" s="22">
        <v>1944</v>
      </c>
      <c r="G101" s="14" t="s">
        <v>567</v>
      </c>
      <c r="H101" s="14" t="s">
        <v>49</v>
      </c>
      <c r="I101" s="24">
        <v>139079</v>
      </c>
      <c r="J101" s="26">
        <v>535.79999999999995</v>
      </c>
      <c r="K101" s="24">
        <v>0</v>
      </c>
      <c r="L101" s="24">
        <v>745.18528000000003</v>
      </c>
      <c r="M101" s="13">
        <v>3.195468522E-3</v>
      </c>
      <c r="N101" s="13">
        <v>2.9518584799999997E-4</v>
      </c>
      <c r="O101" s="66">
        <v>4.0276276964064603E-5</v>
      </c>
    </row>
    <row r="102" spans="2:15" x14ac:dyDescent="0.2">
      <c r="B102" s="62" t="s">
        <v>1523</v>
      </c>
      <c r="C102" s="14" t="s">
        <v>1524</v>
      </c>
      <c r="D102" s="14" t="s">
        <v>162</v>
      </c>
      <c r="E102" s="14" t="s">
        <v>253</v>
      </c>
      <c r="F102" s="22">
        <v>1550</v>
      </c>
      <c r="G102" s="14" t="s">
        <v>567</v>
      </c>
      <c r="H102" s="14" t="s">
        <v>49</v>
      </c>
      <c r="I102" s="24">
        <v>16964</v>
      </c>
      <c r="J102" s="26">
        <v>463.8</v>
      </c>
      <c r="K102" s="24">
        <v>0</v>
      </c>
      <c r="L102" s="24">
        <v>78.679029999999997</v>
      </c>
      <c r="M102" s="13">
        <v>6.6867405519999996E-3</v>
      </c>
      <c r="N102" s="13">
        <v>3.1166660007243499E-5</v>
      </c>
      <c r="O102" s="66">
        <v>4.2524973165652797E-6</v>
      </c>
    </row>
    <row r="103" spans="2:15" x14ac:dyDescent="0.2">
      <c r="B103" s="62" t="s">
        <v>1525</v>
      </c>
      <c r="C103" s="14" t="s">
        <v>1526</v>
      </c>
      <c r="D103" s="14" t="s">
        <v>162</v>
      </c>
      <c r="E103" s="14" t="s">
        <v>253</v>
      </c>
      <c r="F103" s="22">
        <v>265</v>
      </c>
      <c r="G103" s="14" t="s">
        <v>735</v>
      </c>
      <c r="H103" s="14" t="s">
        <v>49</v>
      </c>
      <c r="I103" s="24">
        <v>126276</v>
      </c>
      <c r="J103" s="27">
        <v>2481</v>
      </c>
      <c r="K103" s="24">
        <v>0</v>
      </c>
      <c r="L103" s="24">
        <v>3132.9075600000001</v>
      </c>
      <c r="M103" s="13">
        <v>5.0918121760000004E-3</v>
      </c>
      <c r="N103" s="13">
        <v>1.2410201889999999E-3</v>
      </c>
      <c r="O103" s="66">
        <v>1.6932950199999999E-4</v>
      </c>
    </row>
    <row r="104" spans="2:15" x14ac:dyDescent="0.2">
      <c r="B104" s="62" t="s">
        <v>1527</v>
      </c>
      <c r="C104" s="14" t="s">
        <v>1528</v>
      </c>
      <c r="D104" s="14" t="s">
        <v>162</v>
      </c>
      <c r="E104" s="14" t="s">
        <v>253</v>
      </c>
      <c r="F104" s="22">
        <v>2357</v>
      </c>
      <c r="G104" s="14" t="s">
        <v>735</v>
      </c>
      <c r="H104" s="14" t="s">
        <v>49</v>
      </c>
      <c r="I104" s="24">
        <v>260500</v>
      </c>
      <c r="J104" s="27">
        <v>1042</v>
      </c>
      <c r="K104" s="24">
        <v>0</v>
      </c>
      <c r="L104" s="24">
        <v>2714.41</v>
      </c>
      <c r="M104" s="13">
        <v>4.2589237979999998E-3</v>
      </c>
      <c r="N104" s="13">
        <v>1.07524322E-3</v>
      </c>
      <c r="O104" s="66">
        <v>1.4671026299999999E-4</v>
      </c>
    </row>
    <row r="105" spans="2:15" x14ac:dyDescent="0.2">
      <c r="B105" s="62" t="s">
        <v>1529</v>
      </c>
      <c r="C105" s="14" t="s">
        <v>1530</v>
      </c>
      <c r="D105" s="14" t="s">
        <v>162</v>
      </c>
      <c r="E105" s="14" t="s">
        <v>253</v>
      </c>
      <c r="F105" s="22">
        <v>2404</v>
      </c>
      <c r="G105" s="14" t="s">
        <v>735</v>
      </c>
      <c r="H105" s="14" t="s">
        <v>49</v>
      </c>
      <c r="I105" s="24">
        <v>140290</v>
      </c>
      <c r="J105" s="27">
        <v>7039</v>
      </c>
      <c r="K105" s="24">
        <v>0</v>
      </c>
      <c r="L105" s="24">
        <v>9875.0131000000001</v>
      </c>
      <c r="M105" s="13">
        <v>5.3918858199999997E-4</v>
      </c>
      <c r="N105" s="13">
        <v>3.9117306840000003E-3</v>
      </c>
      <c r="O105" s="66">
        <v>5.3373137299999999E-4</v>
      </c>
    </row>
    <row r="106" spans="2:15" x14ac:dyDescent="0.2">
      <c r="B106" s="62" t="s">
        <v>1531</v>
      </c>
      <c r="C106" s="14" t="s">
        <v>1532</v>
      </c>
      <c r="D106" s="14" t="s">
        <v>162</v>
      </c>
      <c r="E106" s="14" t="s">
        <v>253</v>
      </c>
      <c r="F106" s="22">
        <v>1532</v>
      </c>
      <c r="G106" s="14" t="s">
        <v>533</v>
      </c>
      <c r="H106" s="14" t="s">
        <v>49</v>
      </c>
      <c r="I106" s="24">
        <v>6500000</v>
      </c>
      <c r="J106" s="26">
        <v>46.7</v>
      </c>
      <c r="K106" s="24">
        <v>0</v>
      </c>
      <c r="L106" s="24">
        <v>3035.5</v>
      </c>
      <c r="M106" s="13">
        <v>3.0143451153E-2</v>
      </c>
      <c r="N106" s="13">
        <v>1.202434707E-3</v>
      </c>
      <c r="O106" s="66">
        <v>1.6406475200000001E-4</v>
      </c>
    </row>
    <row r="107" spans="2:15" x14ac:dyDescent="0.2">
      <c r="B107" s="62" t="s">
        <v>1533</v>
      </c>
      <c r="C107" s="14" t="s">
        <v>1534</v>
      </c>
      <c r="D107" s="14" t="s">
        <v>162</v>
      </c>
      <c r="E107" s="14" t="s">
        <v>253</v>
      </c>
      <c r="F107" s="22">
        <v>473</v>
      </c>
      <c r="G107" s="14" t="s">
        <v>533</v>
      </c>
      <c r="H107" s="14" t="s">
        <v>49</v>
      </c>
      <c r="I107" s="24">
        <v>9966014</v>
      </c>
      <c r="J107" s="27">
        <v>171</v>
      </c>
      <c r="K107" s="24">
        <v>0</v>
      </c>
      <c r="L107" s="24">
        <v>17041.88394</v>
      </c>
      <c r="M107" s="13">
        <v>2.5041350143000001E-2</v>
      </c>
      <c r="N107" s="13">
        <v>6.7507009499999998E-3</v>
      </c>
      <c r="O107" s="66">
        <v>9.2109124499999996E-4</v>
      </c>
    </row>
    <row r="108" spans="2:15" x14ac:dyDescent="0.2">
      <c r="B108" s="62" t="s">
        <v>1535</v>
      </c>
      <c r="C108" s="14" t="s">
        <v>1536</v>
      </c>
      <c r="D108" s="14" t="s">
        <v>162</v>
      </c>
      <c r="E108" s="14" t="s">
        <v>253</v>
      </c>
      <c r="F108" s="22">
        <v>1083</v>
      </c>
      <c r="G108" s="14" t="s">
        <v>533</v>
      </c>
      <c r="H108" s="14" t="s">
        <v>49</v>
      </c>
      <c r="I108" s="24">
        <v>2111400</v>
      </c>
      <c r="J108" s="27">
        <v>420</v>
      </c>
      <c r="K108" s="24">
        <v>0</v>
      </c>
      <c r="L108" s="24">
        <v>8867.8799999999992</v>
      </c>
      <c r="M108" s="13">
        <v>1.1427963867000001E-2</v>
      </c>
      <c r="N108" s="13">
        <v>3.51278099E-3</v>
      </c>
      <c r="O108" s="66">
        <v>4.79297163E-4</v>
      </c>
    </row>
    <row r="109" spans="2:15" x14ac:dyDescent="0.2">
      <c r="B109" s="62" t="s">
        <v>1537</v>
      </c>
      <c r="C109" s="14" t="s">
        <v>1538</v>
      </c>
      <c r="D109" s="14" t="s">
        <v>162</v>
      </c>
      <c r="E109" s="14" t="s">
        <v>253</v>
      </c>
      <c r="F109" s="22">
        <v>1769</v>
      </c>
      <c r="G109" s="14" t="s">
        <v>550</v>
      </c>
      <c r="H109" s="14" t="s">
        <v>49</v>
      </c>
      <c r="I109" s="24">
        <v>1064144</v>
      </c>
      <c r="J109" s="26">
        <v>65.599999999999994</v>
      </c>
      <c r="K109" s="24">
        <v>0</v>
      </c>
      <c r="L109" s="24">
        <v>698.07845999999995</v>
      </c>
      <c r="M109" s="13">
        <v>8.4125007300000002E-4</v>
      </c>
      <c r="N109" s="13">
        <v>2.7652570200000003E-4</v>
      </c>
      <c r="O109" s="66">
        <v>3.7730215762726397E-5</v>
      </c>
    </row>
    <row r="110" spans="2:15" x14ac:dyDescent="0.2">
      <c r="B110" s="62" t="s">
        <v>1539</v>
      </c>
      <c r="C110" s="14" t="s">
        <v>1540</v>
      </c>
      <c r="D110" s="14" t="s">
        <v>162</v>
      </c>
      <c r="E110" s="14" t="s">
        <v>253</v>
      </c>
      <c r="F110" s="22">
        <v>136</v>
      </c>
      <c r="G110" s="14" t="s">
        <v>550</v>
      </c>
      <c r="H110" s="14" t="s">
        <v>49</v>
      </c>
      <c r="I110" s="24">
        <v>1908592.15</v>
      </c>
      <c r="J110" s="26">
        <v>359.1</v>
      </c>
      <c r="K110" s="24">
        <v>0</v>
      </c>
      <c r="L110" s="24">
        <v>6853.7544099999996</v>
      </c>
      <c r="M110" s="13">
        <v>7.6691827010000003E-3</v>
      </c>
      <c r="N110" s="13">
        <v>2.7149373019999998E-3</v>
      </c>
      <c r="O110" s="66">
        <v>3.7043634400000001E-4</v>
      </c>
    </row>
    <row r="111" spans="2:15" x14ac:dyDescent="0.2">
      <c r="B111" s="62" t="s">
        <v>1541</v>
      </c>
      <c r="C111" s="14" t="s">
        <v>1542</v>
      </c>
      <c r="D111" s="14" t="s">
        <v>162</v>
      </c>
      <c r="E111" s="14" t="s">
        <v>253</v>
      </c>
      <c r="F111" s="22">
        <v>1832</v>
      </c>
      <c r="G111" s="14" t="s">
        <v>1543</v>
      </c>
      <c r="H111" s="14" t="s">
        <v>49</v>
      </c>
      <c r="I111" s="24">
        <v>234246.8</v>
      </c>
      <c r="J111" s="26">
        <v>163.30000000000001</v>
      </c>
      <c r="K111" s="24">
        <v>0</v>
      </c>
      <c r="L111" s="24">
        <v>382.52501999999998</v>
      </c>
      <c r="M111" s="13">
        <v>2.2074601770000001E-2</v>
      </c>
      <c r="N111" s="13">
        <v>1.5152737899999999E-4</v>
      </c>
      <c r="O111" s="66">
        <v>2.0674970459969901E-5</v>
      </c>
    </row>
    <row r="112" spans="2:15" x14ac:dyDescent="0.2">
      <c r="B112" s="62" t="s">
        <v>1544</v>
      </c>
      <c r="C112" s="14" t="s">
        <v>1545</v>
      </c>
      <c r="D112" s="14" t="s">
        <v>162</v>
      </c>
      <c r="E112" s="14" t="s">
        <v>253</v>
      </c>
      <c r="F112" s="22">
        <v>1814</v>
      </c>
      <c r="G112" s="14" t="s">
        <v>1546</v>
      </c>
      <c r="H112" s="14" t="s">
        <v>49</v>
      </c>
      <c r="I112" s="24">
        <v>131956</v>
      </c>
      <c r="J112" s="27">
        <v>205</v>
      </c>
      <c r="K112" s="24">
        <v>0</v>
      </c>
      <c r="L112" s="24">
        <v>270.50979999999998</v>
      </c>
      <c r="M112" s="13">
        <v>1.0667584169000001E-2</v>
      </c>
      <c r="N112" s="13">
        <v>1.07155451E-4</v>
      </c>
      <c r="O112" s="66">
        <v>1.4620696246568001E-5</v>
      </c>
    </row>
    <row r="113" spans="2:15" x14ac:dyDescent="0.2">
      <c r="B113" s="62" t="s">
        <v>1547</v>
      </c>
      <c r="C113" s="14" t="s">
        <v>1548</v>
      </c>
      <c r="D113" s="14" t="s">
        <v>162</v>
      </c>
      <c r="E113" s="14" t="s">
        <v>253</v>
      </c>
      <c r="F113" s="22">
        <v>257</v>
      </c>
      <c r="G113" s="14" t="s">
        <v>1546</v>
      </c>
      <c r="H113" s="14" t="s">
        <v>49</v>
      </c>
      <c r="I113" s="24">
        <v>453213</v>
      </c>
      <c r="J113" s="26">
        <v>18.899999999999999</v>
      </c>
      <c r="K113" s="24">
        <v>0</v>
      </c>
      <c r="L113" s="24">
        <v>85.657259999999994</v>
      </c>
      <c r="M113" s="13">
        <v>5.39578071E-3</v>
      </c>
      <c r="N113" s="13">
        <v>3.3930905090874402E-5</v>
      </c>
      <c r="O113" s="66">
        <v>4.6296614014475603E-6</v>
      </c>
    </row>
    <row r="114" spans="2:15" x14ac:dyDescent="0.2">
      <c r="B114" s="62" t="s">
        <v>1549</v>
      </c>
      <c r="C114" s="14" t="s">
        <v>1550</v>
      </c>
      <c r="D114" s="14" t="s">
        <v>162</v>
      </c>
      <c r="E114" s="14" t="s">
        <v>253</v>
      </c>
      <c r="F114" s="22">
        <v>1991</v>
      </c>
      <c r="G114" s="14" t="s">
        <v>1551</v>
      </c>
      <c r="H114" s="14" t="s">
        <v>49</v>
      </c>
      <c r="I114" s="24">
        <v>208266</v>
      </c>
      <c r="J114" s="26">
        <v>66.099999999999994</v>
      </c>
      <c r="K114" s="24">
        <v>0</v>
      </c>
      <c r="L114" s="24">
        <v>137.66382999999999</v>
      </c>
      <c r="M114" s="13">
        <v>2.7417764872000001E-2</v>
      </c>
      <c r="N114" s="13">
        <v>5.4531960865620302E-5</v>
      </c>
      <c r="O114" s="66">
        <v>7.44054759779193E-6</v>
      </c>
    </row>
    <row r="115" spans="2:15" x14ac:dyDescent="0.2">
      <c r="B115" s="62" t="s">
        <v>1552</v>
      </c>
      <c r="C115" s="14" t="s">
        <v>1553</v>
      </c>
      <c r="D115" s="14" t="s">
        <v>162</v>
      </c>
      <c r="E115" s="14" t="s">
        <v>253</v>
      </c>
      <c r="F115" s="22">
        <v>813</v>
      </c>
      <c r="G115" s="14" t="s">
        <v>464</v>
      </c>
      <c r="H115" s="14" t="s">
        <v>49</v>
      </c>
      <c r="I115" s="24">
        <v>54402</v>
      </c>
      <c r="J115" s="27">
        <v>24970</v>
      </c>
      <c r="K115" s="24">
        <v>0</v>
      </c>
      <c r="L115" s="24">
        <v>13584.179400000001</v>
      </c>
      <c r="M115" s="13">
        <v>4.4272460930000002E-3</v>
      </c>
      <c r="N115" s="13">
        <v>5.3810208489999999E-3</v>
      </c>
      <c r="O115" s="66">
        <v>7.3420689600000005E-4</v>
      </c>
    </row>
    <row r="116" spans="2:15" x14ac:dyDescent="0.2">
      <c r="B116" s="62" t="s">
        <v>1554</v>
      </c>
      <c r="C116" s="14" t="s">
        <v>1555</v>
      </c>
      <c r="D116" s="14" t="s">
        <v>162</v>
      </c>
      <c r="E116" s="14" t="s">
        <v>253</v>
      </c>
      <c r="F116" s="22">
        <v>1822</v>
      </c>
      <c r="G116" s="14" t="s">
        <v>464</v>
      </c>
      <c r="H116" s="14" t="s">
        <v>49</v>
      </c>
      <c r="I116" s="24">
        <v>1031724</v>
      </c>
      <c r="J116" s="27">
        <v>1100</v>
      </c>
      <c r="K116" s="24">
        <v>173.78235000000001</v>
      </c>
      <c r="L116" s="24">
        <v>11522.746349999999</v>
      </c>
      <c r="M116" s="13">
        <v>9.6545805800000006E-3</v>
      </c>
      <c r="N116" s="13">
        <v>4.5644375359999998E-3</v>
      </c>
      <c r="O116" s="66">
        <v>6.2278917099999997E-4</v>
      </c>
    </row>
    <row r="117" spans="2:15" x14ac:dyDescent="0.2">
      <c r="B117" s="62" t="s">
        <v>1556</v>
      </c>
      <c r="C117" s="14" t="s">
        <v>1557</v>
      </c>
      <c r="D117" s="14" t="s">
        <v>162</v>
      </c>
      <c r="E117" s="14" t="s">
        <v>253</v>
      </c>
      <c r="F117" s="22">
        <v>1998</v>
      </c>
      <c r="G117" s="14" t="s">
        <v>1558</v>
      </c>
      <c r="H117" s="14" t="s">
        <v>49</v>
      </c>
      <c r="I117" s="24">
        <v>139404</v>
      </c>
      <c r="J117" s="26">
        <v>371.2</v>
      </c>
      <c r="K117" s="24">
        <v>0</v>
      </c>
      <c r="L117" s="24">
        <v>517.46765000000005</v>
      </c>
      <c r="M117" s="13">
        <v>4.685038503E-3</v>
      </c>
      <c r="N117" s="13">
        <v>2.0498140699999999E-4</v>
      </c>
      <c r="O117" s="66">
        <v>2.7968440803532301E-5</v>
      </c>
    </row>
    <row r="118" spans="2:15" x14ac:dyDescent="0.2">
      <c r="B118" s="62" t="s">
        <v>1559</v>
      </c>
      <c r="C118" s="14" t="s">
        <v>1560</v>
      </c>
      <c r="D118" s="14" t="s">
        <v>162</v>
      </c>
      <c r="E118" s="14" t="s">
        <v>253</v>
      </c>
      <c r="F118" s="22">
        <v>1032</v>
      </c>
      <c r="G118" s="14" t="s">
        <v>624</v>
      </c>
      <c r="H118" s="14" t="s">
        <v>49</v>
      </c>
      <c r="I118" s="24">
        <v>85702</v>
      </c>
      <c r="J118" s="27">
        <v>7000</v>
      </c>
      <c r="K118" s="24">
        <v>0</v>
      </c>
      <c r="L118" s="24">
        <v>5999.14</v>
      </c>
      <c r="M118" s="13">
        <v>1.444329297E-3</v>
      </c>
      <c r="N118" s="13">
        <v>2.3764039370000002E-3</v>
      </c>
      <c r="O118" s="66">
        <v>3.2424556699999998E-4</v>
      </c>
    </row>
    <row r="119" spans="2:15" x14ac:dyDescent="0.2">
      <c r="B119" s="62" t="s">
        <v>1561</v>
      </c>
      <c r="C119" s="14" t="s">
        <v>1562</v>
      </c>
      <c r="D119" s="14" t="s">
        <v>162</v>
      </c>
      <c r="E119" s="14" t="s">
        <v>253</v>
      </c>
      <c r="F119" s="22">
        <v>1790</v>
      </c>
      <c r="G119" s="14" t="s">
        <v>500</v>
      </c>
      <c r="H119" s="14" t="s">
        <v>49</v>
      </c>
      <c r="I119" s="24">
        <v>2335186</v>
      </c>
      <c r="J119" s="26">
        <v>230.2</v>
      </c>
      <c r="K119" s="24">
        <v>0</v>
      </c>
      <c r="L119" s="24">
        <v>5375.5981700000002</v>
      </c>
      <c r="M119" s="13">
        <v>1.5594601505E-2</v>
      </c>
      <c r="N119" s="13">
        <v>2.1294039910000001E-3</v>
      </c>
      <c r="O119" s="66">
        <v>2.9054395800000001E-4</v>
      </c>
    </row>
    <row r="120" spans="2:15" x14ac:dyDescent="0.2">
      <c r="B120" s="62" t="s">
        <v>1563</v>
      </c>
      <c r="C120" s="14" t="s">
        <v>1564</v>
      </c>
      <c r="D120" s="14" t="s">
        <v>162</v>
      </c>
      <c r="E120" s="14" t="s">
        <v>253</v>
      </c>
      <c r="F120" s="22">
        <v>1741</v>
      </c>
      <c r="G120" s="14" t="s">
        <v>500</v>
      </c>
      <c r="H120" s="14" t="s">
        <v>49</v>
      </c>
      <c r="I120" s="24">
        <v>20434</v>
      </c>
      <c r="J120" s="27">
        <v>42370</v>
      </c>
      <c r="K120" s="24">
        <v>0</v>
      </c>
      <c r="L120" s="24">
        <v>8657.8858</v>
      </c>
      <c r="M120" s="13">
        <v>1.662652563E-2</v>
      </c>
      <c r="N120" s="13">
        <v>3.4295972259999999E-3</v>
      </c>
      <c r="O120" s="66">
        <v>4.6794725499999998E-4</v>
      </c>
    </row>
    <row r="121" spans="2:15" x14ac:dyDescent="0.2">
      <c r="B121" s="62" t="s">
        <v>1565</v>
      </c>
      <c r="C121" s="14" t="s">
        <v>1566</v>
      </c>
      <c r="D121" s="14" t="s">
        <v>162</v>
      </c>
      <c r="E121" s="14" t="s">
        <v>253</v>
      </c>
      <c r="F121" s="22">
        <v>1867</v>
      </c>
      <c r="G121" s="14" t="s">
        <v>500</v>
      </c>
      <c r="H121" s="14" t="s">
        <v>49</v>
      </c>
      <c r="I121" s="24">
        <v>187980</v>
      </c>
      <c r="J121" s="27">
        <v>2990</v>
      </c>
      <c r="K121" s="24">
        <v>0</v>
      </c>
      <c r="L121" s="24">
        <v>5620.6019999999999</v>
      </c>
      <c r="M121" s="13">
        <v>6.8513036749999999E-3</v>
      </c>
      <c r="N121" s="13">
        <v>2.2264559119999998E-3</v>
      </c>
      <c r="O121" s="66">
        <v>3.0378608999999997E-4</v>
      </c>
    </row>
    <row r="122" spans="2:15" x14ac:dyDescent="0.2">
      <c r="B122" s="62" t="s">
        <v>1567</v>
      </c>
      <c r="C122" s="14" t="s">
        <v>1568</v>
      </c>
      <c r="D122" s="14" t="s">
        <v>162</v>
      </c>
      <c r="E122" s="14" t="s">
        <v>253</v>
      </c>
      <c r="F122" s="22">
        <v>1463</v>
      </c>
      <c r="G122" s="14" t="s">
        <v>500</v>
      </c>
      <c r="H122" s="14" t="s">
        <v>49</v>
      </c>
      <c r="I122" s="24">
        <v>237726</v>
      </c>
      <c r="J122" s="27">
        <v>4870</v>
      </c>
      <c r="K122" s="24">
        <v>0</v>
      </c>
      <c r="L122" s="24">
        <v>11577.2562</v>
      </c>
      <c r="M122" s="13">
        <v>1.1387660536E-2</v>
      </c>
      <c r="N122" s="13">
        <v>4.5860302010000001E-3</v>
      </c>
      <c r="O122" s="66">
        <v>6.2573535599999997E-4</v>
      </c>
    </row>
    <row r="123" spans="2:15" x14ac:dyDescent="0.2">
      <c r="B123" s="62" t="s">
        <v>1569</v>
      </c>
      <c r="C123" s="14" t="s">
        <v>1570</v>
      </c>
      <c r="D123" s="14" t="s">
        <v>162</v>
      </c>
      <c r="E123" s="14" t="s">
        <v>253</v>
      </c>
      <c r="F123" s="22">
        <v>1872</v>
      </c>
      <c r="G123" s="14" t="s">
        <v>500</v>
      </c>
      <c r="H123" s="14" t="s">
        <v>49</v>
      </c>
      <c r="I123" s="24">
        <v>105087</v>
      </c>
      <c r="J123" s="26">
        <v>879.8</v>
      </c>
      <c r="K123" s="24">
        <v>0</v>
      </c>
      <c r="L123" s="24">
        <v>924.55543</v>
      </c>
      <c r="M123" s="13">
        <v>7.221314845E-3</v>
      </c>
      <c r="N123" s="13">
        <v>3.6623868799999997E-4</v>
      </c>
      <c r="O123" s="66">
        <v>4.9970995894215602E-5</v>
      </c>
    </row>
    <row r="124" spans="2:15" x14ac:dyDescent="0.2">
      <c r="B124" s="62" t="s">
        <v>1571</v>
      </c>
      <c r="C124" s="14" t="s">
        <v>1572</v>
      </c>
      <c r="D124" s="14" t="s">
        <v>162</v>
      </c>
      <c r="E124" s="14" t="s">
        <v>253</v>
      </c>
      <c r="F124" s="22">
        <v>1054</v>
      </c>
      <c r="G124" s="14" t="s">
        <v>917</v>
      </c>
      <c r="H124" s="14" t="s">
        <v>49</v>
      </c>
      <c r="I124" s="24">
        <v>129953</v>
      </c>
      <c r="J124" s="27">
        <v>11590</v>
      </c>
      <c r="K124" s="24">
        <v>0</v>
      </c>
      <c r="L124" s="24">
        <v>15061.5527</v>
      </c>
      <c r="M124" s="13">
        <v>1.4625640637E-2</v>
      </c>
      <c r="N124" s="13">
        <v>5.9662440190000002E-3</v>
      </c>
      <c r="O124" s="66">
        <v>8.1405696500000001E-4</v>
      </c>
    </row>
    <row r="125" spans="2:15" x14ac:dyDescent="0.2">
      <c r="B125" s="62" t="s">
        <v>1573</v>
      </c>
      <c r="C125" s="14" t="s">
        <v>1574</v>
      </c>
      <c r="D125" s="14" t="s">
        <v>162</v>
      </c>
      <c r="E125" s="14" t="s">
        <v>253</v>
      </c>
      <c r="F125" s="22">
        <v>384</v>
      </c>
      <c r="G125" s="14" t="s">
        <v>917</v>
      </c>
      <c r="H125" s="14" t="s">
        <v>49</v>
      </c>
      <c r="I125" s="24">
        <v>791353</v>
      </c>
      <c r="J125" s="27">
        <v>1263</v>
      </c>
      <c r="K125" s="24">
        <v>0</v>
      </c>
      <c r="L125" s="24">
        <v>9994.7883899999997</v>
      </c>
      <c r="M125" s="13">
        <v>2.1595800089999999E-2</v>
      </c>
      <c r="N125" s="13">
        <v>3.9591765629999999E-3</v>
      </c>
      <c r="O125" s="66">
        <v>5.4020506800000004E-4</v>
      </c>
    </row>
    <row r="126" spans="2:15" x14ac:dyDescent="0.2">
      <c r="B126" s="62" t="s">
        <v>1575</v>
      </c>
      <c r="C126" s="14" t="s">
        <v>1576</v>
      </c>
      <c r="D126" s="14" t="s">
        <v>162</v>
      </c>
      <c r="E126" s="14" t="s">
        <v>253</v>
      </c>
      <c r="F126" s="22">
        <v>1185</v>
      </c>
      <c r="G126" s="14" t="s">
        <v>917</v>
      </c>
      <c r="H126" s="14" t="s">
        <v>49</v>
      </c>
      <c r="I126" s="24">
        <v>1136410</v>
      </c>
      <c r="J126" s="26">
        <v>233.7</v>
      </c>
      <c r="K126" s="24">
        <v>0</v>
      </c>
      <c r="L126" s="24">
        <v>2655.7901700000002</v>
      </c>
      <c r="M126" s="13">
        <v>1.5422891446E-2</v>
      </c>
      <c r="N126" s="13">
        <v>1.0520224920000001E-3</v>
      </c>
      <c r="O126" s="66">
        <v>1.43541939E-4</v>
      </c>
    </row>
    <row r="127" spans="2:15" x14ac:dyDescent="0.2">
      <c r="B127" s="62" t="s">
        <v>1577</v>
      </c>
      <c r="C127" s="14" t="s">
        <v>1578</v>
      </c>
      <c r="D127" s="14" t="s">
        <v>162</v>
      </c>
      <c r="E127" s="14" t="s">
        <v>253</v>
      </c>
      <c r="F127" s="22">
        <v>797</v>
      </c>
      <c r="G127" s="14" t="s">
        <v>917</v>
      </c>
      <c r="H127" s="14" t="s">
        <v>49</v>
      </c>
      <c r="I127" s="24">
        <v>17273</v>
      </c>
      <c r="J127" s="27">
        <v>19800</v>
      </c>
      <c r="K127" s="24">
        <v>0</v>
      </c>
      <c r="L127" s="24">
        <v>3420.0540000000001</v>
      </c>
      <c r="M127" s="13">
        <v>7.7066846440000001E-3</v>
      </c>
      <c r="N127" s="13">
        <v>1.354765815E-3</v>
      </c>
      <c r="O127" s="66">
        <v>1.8484938600000001E-4</v>
      </c>
    </row>
    <row r="128" spans="2:15" x14ac:dyDescent="0.2">
      <c r="B128" s="62" t="s">
        <v>1579</v>
      </c>
      <c r="C128" s="14" t="s">
        <v>1580</v>
      </c>
      <c r="D128" s="14" t="s">
        <v>162</v>
      </c>
      <c r="E128" s="14" t="s">
        <v>253</v>
      </c>
      <c r="F128" s="22">
        <v>387</v>
      </c>
      <c r="G128" s="14" t="s">
        <v>366</v>
      </c>
      <c r="H128" s="14" t="s">
        <v>49</v>
      </c>
      <c r="I128" s="24">
        <v>338598</v>
      </c>
      <c r="J128" s="27">
        <v>12750</v>
      </c>
      <c r="K128" s="24">
        <v>0</v>
      </c>
      <c r="L128" s="24">
        <v>43171.245000000003</v>
      </c>
      <c r="M128" s="13">
        <v>1.6231839982E-2</v>
      </c>
      <c r="N128" s="13">
        <v>1.7101170604000002E-2</v>
      </c>
      <c r="O128" s="66">
        <v>2.3333485870000001E-3</v>
      </c>
    </row>
    <row r="129" spans="2:15" x14ac:dyDescent="0.2">
      <c r="B129" s="62" t="s">
        <v>1581</v>
      </c>
      <c r="C129" s="14" t="s">
        <v>1582</v>
      </c>
      <c r="D129" s="14" t="s">
        <v>162</v>
      </c>
      <c r="E129" s="14" t="s">
        <v>253</v>
      </c>
      <c r="F129" s="22">
        <v>366</v>
      </c>
      <c r="G129" s="14" t="s">
        <v>254</v>
      </c>
      <c r="H129" s="14" t="s">
        <v>49</v>
      </c>
      <c r="I129" s="24">
        <v>3785342</v>
      </c>
      <c r="J129" s="26">
        <v>254.5</v>
      </c>
      <c r="K129" s="24">
        <v>0</v>
      </c>
      <c r="L129" s="24">
        <v>9633.6953900000008</v>
      </c>
      <c r="M129" s="13">
        <v>1.205720284E-2</v>
      </c>
      <c r="N129" s="13">
        <v>3.816138923E-3</v>
      </c>
      <c r="O129" s="66">
        <v>5.2068847000000002E-4</v>
      </c>
    </row>
    <row r="130" spans="2:15" x14ac:dyDescent="0.2">
      <c r="B130" s="62" t="s">
        <v>1583</v>
      </c>
      <c r="C130" s="14" t="s">
        <v>1584</v>
      </c>
      <c r="D130" s="14" t="s">
        <v>162</v>
      </c>
      <c r="E130" s="14" t="s">
        <v>253</v>
      </c>
      <c r="F130" s="22">
        <v>1802</v>
      </c>
      <c r="G130" s="14" t="s">
        <v>254</v>
      </c>
      <c r="H130" s="14" t="s">
        <v>49</v>
      </c>
      <c r="I130" s="24">
        <v>909566</v>
      </c>
      <c r="J130" s="26">
        <v>963.7</v>
      </c>
      <c r="K130" s="24">
        <v>0</v>
      </c>
      <c r="L130" s="24">
        <v>8765.4875400000001</v>
      </c>
      <c r="M130" s="13">
        <v>1.3006140782999999E-2</v>
      </c>
      <c r="N130" s="13">
        <v>3.4722208689999998E-3</v>
      </c>
      <c r="O130" s="66">
        <v>4.7376298599999999E-4</v>
      </c>
    </row>
    <row r="131" spans="2:15" x14ac:dyDescent="0.2">
      <c r="B131" s="62" t="s">
        <v>1585</v>
      </c>
      <c r="C131" s="14" t="s">
        <v>1586</v>
      </c>
      <c r="D131" s="14" t="s">
        <v>162</v>
      </c>
      <c r="E131" s="14" t="s">
        <v>253</v>
      </c>
      <c r="F131" s="22">
        <v>1668</v>
      </c>
      <c r="G131" s="14" t="s">
        <v>254</v>
      </c>
      <c r="H131" s="14" t="s">
        <v>49</v>
      </c>
      <c r="I131" s="24">
        <v>1415142.3999999999</v>
      </c>
      <c r="J131" s="27">
        <v>380</v>
      </c>
      <c r="K131" s="24">
        <v>0</v>
      </c>
      <c r="L131" s="24">
        <v>5377.5411199999999</v>
      </c>
      <c r="M131" s="13">
        <v>1.0818668478999999E-2</v>
      </c>
      <c r="N131" s="13">
        <v>2.13017364E-3</v>
      </c>
      <c r="O131" s="66">
        <v>2.9064897099999998E-4</v>
      </c>
    </row>
    <row r="132" spans="2:15" x14ac:dyDescent="0.2">
      <c r="B132" s="62" t="s">
        <v>1587</v>
      </c>
      <c r="C132" s="14" t="s">
        <v>1588</v>
      </c>
      <c r="D132" s="14" t="s">
        <v>162</v>
      </c>
      <c r="E132" s="14" t="s">
        <v>253</v>
      </c>
      <c r="F132" s="22">
        <v>1588</v>
      </c>
      <c r="G132" s="14" t="s">
        <v>254</v>
      </c>
      <c r="H132" s="14" t="s">
        <v>49</v>
      </c>
      <c r="I132" s="24">
        <v>411408</v>
      </c>
      <c r="J132" s="27">
        <v>309</v>
      </c>
      <c r="K132" s="24">
        <v>0</v>
      </c>
      <c r="L132" s="24">
        <v>1271.25072</v>
      </c>
      <c r="M132" s="13">
        <v>2.8300453500000001E-3</v>
      </c>
      <c r="N132" s="13">
        <v>5.0357304800000002E-4</v>
      </c>
      <c r="O132" s="66">
        <v>6.8709416924454795E-5</v>
      </c>
    </row>
    <row r="133" spans="2:15" x14ac:dyDescent="0.2">
      <c r="B133" s="62" t="s">
        <v>1589</v>
      </c>
      <c r="C133" s="14" t="s">
        <v>1590</v>
      </c>
      <c r="D133" s="14" t="s">
        <v>162</v>
      </c>
      <c r="E133" s="14" t="s">
        <v>253</v>
      </c>
      <c r="F133" s="22">
        <v>1943</v>
      </c>
      <c r="G133" s="14" t="s">
        <v>1591</v>
      </c>
      <c r="H133" s="14" t="s">
        <v>49</v>
      </c>
      <c r="I133" s="24">
        <v>1705491</v>
      </c>
      <c r="J133" s="26">
        <v>592.4</v>
      </c>
      <c r="K133" s="24">
        <v>0</v>
      </c>
      <c r="L133" s="24">
        <v>10103.328680000001</v>
      </c>
      <c r="M133" s="13">
        <v>1.5878086856E-2</v>
      </c>
      <c r="N133" s="13">
        <v>4.0021719880000001E-3</v>
      </c>
      <c r="O133" s="66">
        <v>5.4607152700000003E-4</v>
      </c>
    </row>
    <row r="134" spans="2:15" x14ac:dyDescent="0.2">
      <c r="B134" s="62" t="s">
        <v>1592</v>
      </c>
      <c r="C134" s="14" t="s">
        <v>1593</v>
      </c>
      <c r="D134" s="14" t="s">
        <v>162</v>
      </c>
      <c r="E134" s="14" t="s">
        <v>253</v>
      </c>
      <c r="F134" s="22">
        <v>1821</v>
      </c>
      <c r="G134" s="14" t="s">
        <v>1591</v>
      </c>
      <c r="H134" s="14" t="s">
        <v>49</v>
      </c>
      <c r="I134" s="24">
        <v>28136</v>
      </c>
      <c r="J134" s="26">
        <v>658.3</v>
      </c>
      <c r="K134" s="24">
        <v>0</v>
      </c>
      <c r="L134" s="24">
        <v>185.21929</v>
      </c>
      <c r="M134" s="13">
        <v>1.282821697E-2</v>
      </c>
      <c r="N134" s="13">
        <v>7.3369824694242402E-5</v>
      </c>
      <c r="O134" s="66">
        <v>1.00108571966524E-5</v>
      </c>
    </row>
    <row r="135" spans="2:15" x14ac:dyDescent="0.2">
      <c r="B135" s="62" t="s">
        <v>1594</v>
      </c>
      <c r="C135" s="14" t="s">
        <v>1595</v>
      </c>
      <c r="D135" s="14" t="s">
        <v>162</v>
      </c>
      <c r="E135" s="14" t="s">
        <v>253</v>
      </c>
      <c r="F135" s="22">
        <v>1800</v>
      </c>
      <c r="G135" s="14" t="s">
        <v>1596</v>
      </c>
      <c r="H135" s="14" t="s">
        <v>49</v>
      </c>
      <c r="I135" s="24">
        <v>33252.910000000003</v>
      </c>
      <c r="J135" s="26">
        <v>48.4</v>
      </c>
      <c r="K135" s="24">
        <v>0</v>
      </c>
      <c r="L135" s="24">
        <v>16.09441</v>
      </c>
      <c r="M135" s="13">
        <v>4.7791430699999998E-4</v>
      </c>
      <c r="N135" s="13">
        <v>6.3753836884768398E-6</v>
      </c>
      <c r="O135" s="66">
        <v>8.6988153433896497E-7</v>
      </c>
    </row>
    <row r="136" spans="2:15" x14ac:dyDescent="0.2">
      <c r="B136" s="62" t="s">
        <v>1597</v>
      </c>
      <c r="C136" s="14" t="s">
        <v>1598</v>
      </c>
      <c r="D136" s="14" t="s">
        <v>162</v>
      </c>
      <c r="E136" s="14" t="s">
        <v>253</v>
      </c>
      <c r="F136" s="22">
        <v>1074</v>
      </c>
      <c r="G136" s="14" t="s">
        <v>1599</v>
      </c>
      <c r="H136" s="14" t="s">
        <v>49</v>
      </c>
      <c r="I136" s="24">
        <v>365631</v>
      </c>
      <c r="J136" s="27">
        <v>645</v>
      </c>
      <c r="K136" s="24">
        <v>0</v>
      </c>
      <c r="L136" s="24">
        <v>2358.3199500000001</v>
      </c>
      <c r="M136" s="13">
        <v>7.7378982939999997E-3</v>
      </c>
      <c r="N136" s="13">
        <v>9.3418736899999999E-4</v>
      </c>
      <c r="O136" s="66">
        <v>1.2746406800000001E-4</v>
      </c>
    </row>
    <row r="137" spans="2:15" x14ac:dyDescent="0.2">
      <c r="B137" s="62" t="s">
        <v>1600</v>
      </c>
      <c r="C137" s="14" t="s">
        <v>1601</v>
      </c>
      <c r="D137" s="14" t="s">
        <v>162</v>
      </c>
      <c r="E137" s="14" t="s">
        <v>253</v>
      </c>
      <c r="F137" s="22">
        <v>1866</v>
      </c>
      <c r="G137" s="14" t="s">
        <v>1599</v>
      </c>
      <c r="H137" s="14" t="s">
        <v>49</v>
      </c>
      <c r="I137" s="24">
        <v>1594400</v>
      </c>
      <c r="J137" s="26">
        <v>64.599999999999994</v>
      </c>
      <c r="K137" s="24">
        <v>0</v>
      </c>
      <c r="L137" s="24">
        <v>1029.9824000000001</v>
      </c>
      <c r="M137" s="13">
        <v>2.3579062041E-2</v>
      </c>
      <c r="N137" s="13">
        <v>4.0800085100000001E-4</v>
      </c>
      <c r="O137" s="66">
        <v>5.56691839249857E-5</v>
      </c>
    </row>
    <row r="138" spans="2:15" x14ac:dyDescent="0.2">
      <c r="B138" s="62" t="s">
        <v>1602</v>
      </c>
      <c r="C138" s="14" t="s">
        <v>1603</v>
      </c>
      <c r="D138" s="14" t="s">
        <v>162</v>
      </c>
      <c r="E138" s="14" t="s">
        <v>253</v>
      </c>
      <c r="F138" s="22">
        <v>1864</v>
      </c>
      <c r="G138" s="14" t="s">
        <v>1483</v>
      </c>
      <c r="H138" s="14" t="s">
        <v>49</v>
      </c>
      <c r="I138" s="24">
        <v>226584</v>
      </c>
      <c r="J138" s="26">
        <v>565.20000000000005</v>
      </c>
      <c r="K138" s="24">
        <v>0</v>
      </c>
      <c r="L138" s="24">
        <v>1280.6527699999999</v>
      </c>
      <c r="M138" s="13">
        <v>1.0359289269E-2</v>
      </c>
      <c r="N138" s="13">
        <v>5.0729742600000001E-4</v>
      </c>
      <c r="O138" s="66">
        <v>6.9217585268614793E-5</v>
      </c>
    </row>
    <row r="139" spans="2:15" x14ac:dyDescent="0.2">
      <c r="B139" s="62" t="s">
        <v>1604</v>
      </c>
      <c r="C139" s="14" t="s">
        <v>1605</v>
      </c>
      <c r="D139" s="14" t="s">
        <v>162</v>
      </c>
      <c r="E139" s="14" t="s">
        <v>253</v>
      </c>
      <c r="F139" s="22">
        <v>2391</v>
      </c>
      <c r="G139" s="14" t="s">
        <v>1483</v>
      </c>
      <c r="H139" s="14" t="s">
        <v>49</v>
      </c>
      <c r="I139" s="24">
        <v>327250</v>
      </c>
      <c r="J139" s="27">
        <v>425</v>
      </c>
      <c r="K139" s="24">
        <v>0</v>
      </c>
      <c r="L139" s="24">
        <v>1390.8125</v>
      </c>
      <c r="M139" s="13">
        <v>2.1072746727000002E-2</v>
      </c>
      <c r="N139" s="13">
        <v>5.5093435E-4</v>
      </c>
      <c r="O139" s="66">
        <v>7.5171572706163894E-5</v>
      </c>
    </row>
    <row r="140" spans="2:15" x14ac:dyDescent="0.2">
      <c r="B140" s="62" t="s">
        <v>1606</v>
      </c>
      <c r="C140" s="14" t="s">
        <v>1607</v>
      </c>
      <c r="D140" s="14" t="s">
        <v>162</v>
      </c>
      <c r="E140" s="14" t="s">
        <v>253</v>
      </c>
      <c r="F140" s="22">
        <v>1924</v>
      </c>
      <c r="G140" s="14" t="s">
        <v>1483</v>
      </c>
      <c r="H140" s="14" t="s">
        <v>49</v>
      </c>
      <c r="I140" s="24">
        <v>219768</v>
      </c>
      <c r="J140" s="26">
        <v>152.6</v>
      </c>
      <c r="K140" s="24">
        <v>0</v>
      </c>
      <c r="L140" s="24">
        <v>335.36597</v>
      </c>
      <c r="M140" s="13">
        <v>2.5703967875999999E-2</v>
      </c>
      <c r="N140" s="13">
        <v>1.3284654299999999E-4</v>
      </c>
      <c r="O140" s="66">
        <v>1.8126086296339898E-5</v>
      </c>
    </row>
    <row r="141" spans="2:15" x14ac:dyDescent="0.2">
      <c r="B141" s="62" t="s">
        <v>1608</v>
      </c>
      <c r="C141" s="14" t="s">
        <v>1609</v>
      </c>
      <c r="D141" s="14" t="s">
        <v>162</v>
      </c>
      <c r="E141" s="14" t="s">
        <v>253</v>
      </c>
      <c r="F141" s="22">
        <v>1858</v>
      </c>
      <c r="G141" s="14" t="s">
        <v>457</v>
      </c>
      <c r="H141" s="14" t="s">
        <v>49</v>
      </c>
      <c r="I141" s="24">
        <v>25000</v>
      </c>
      <c r="J141" s="27">
        <v>4297</v>
      </c>
      <c r="K141" s="24">
        <v>0</v>
      </c>
      <c r="L141" s="24">
        <v>1074.25</v>
      </c>
      <c r="M141" s="13">
        <v>1E-3</v>
      </c>
      <c r="N141" s="13">
        <v>4.25536315E-4</v>
      </c>
      <c r="O141" s="66">
        <v>5.8061789047478802E-5</v>
      </c>
    </row>
    <row r="142" spans="2:15" x14ac:dyDescent="0.2">
      <c r="B142" s="62" t="s">
        <v>1610</v>
      </c>
      <c r="C142" s="14" t="s">
        <v>1611</v>
      </c>
      <c r="D142" s="14" t="s">
        <v>162</v>
      </c>
      <c r="E142" s="14" t="s">
        <v>253</v>
      </c>
      <c r="F142" s="22">
        <v>1583</v>
      </c>
      <c r="G142" s="14" t="s">
        <v>457</v>
      </c>
      <c r="H142" s="14" t="s">
        <v>49</v>
      </c>
      <c r="I142" s="24">
        <v>227821</v>
      </c>
      <c r="J142" s="27">
        <v>3555</v>
      </c>
      <c r="K142" s="24">
        <v>0</v>
      </c>
      <c r="L142" s="24">
        <v>8099.0365499999998</v>
      </c>
      <c r="M142" s="13">
        <v>1.5862916372000001E-2</v>
      </c>
      <c r="N142" s="13">
        <v>3.20822357E-3</v>
      </c>
      <c r="O142" s="66">
        <v>4.3774219300000001E-4</v>
      </c>
    </row>
    <row r="143" spans="2:15" x14ac:dyDescent="0.2">
      <c r="B143" s="62" t="s">
        <v>1612</v>
      </c>
      <c r="C143" s="14" t="s">
        <v>1613</v>
      </c>
      <c r="D143" s="14" t="s">
        <v>162</v>
      </c>
      <c r="E143" s="14" t="s">
        <v>253</v>
      </c>
      <c r="F143" s="22">
        <v>1948</v>
      </c>
      <c r="G143" s="14" t="s">
        <v>457</v>
      </c>
      <c r="H143" s="14" t="s">
        <v>49</v>
      </c>
      <c r="I143" s="24">
        <v>632589</v>
      </c>
      <c r="J143" s="26">
        <v>293.60000000000002</v>
      </c>
      <c r="K143" s="24">
        <v>0</v>
      </c>
      <c r="L143" s="24">
        <v>1857.2813000000001</v>
      </c>
      <c r="M143" s="13">
        <v>5.0657423220000003E-3</v>
      </c>
      <c r="N143" s="13">
        <v>7.3571388399999997E-4</v>
      </c>
      <c r="O143" s="66">
        <v>1.0038359300000001E-4</v>
      </c>
    </row>
    <row r="144" spans="2:15" x14ac:dyDescent="0.2">
      <c r="B144" s="62" t="s">
        <v>1614</v>
      </c>
      <c r="C144" s="14" t="s">
        <v>1615</v>
      </c>
      <c r="D144" s="14" t="s">
        <v>162</v>
      </c>
      <c r="E144" s="14" t="s">
        <v>253</v>
      </c>
      <c r="F144" s="22">
        <v>1738</v>
      </c>
      <c r="G144" s="14" t="s">
        <v>457</v>
      </c>
      <c r="H144" s="14" t="s">
        <v>49</v>
      </c>
      <c r="I144" s="24">
        <v>222965</v>
      </c>
      <c r="J144" s="26">
        <v>206.5</v>
      </c>
      <c r="K144" s="24">
        <v>0</v>
      </c>
      <c r="L144" s="24">
        <v>460.42272000000003</v>
      </c>
      <c r="M144" s="13">
        <v>8.4533377569999991E-3</v>
      </c>
      <c r="N144" s="13">
        <v>1.8238453500000001E-4</v>
      </c>
      <c r="O144" s="66">
        <v>2.4885237925349202E-5</v>
      </c>
    </row>
    <row r="145" spans="2:15" x14ac:dyDescent="0.2">
      <c r="B145" s="62" t="s">
        <v>1616</v>
      </c>
      <c r="C145" s="14" t="s">
        <v>1617</v>
      </c>
      <c r="D145" s="14" t="s">
        <v>162</v>
      </c>
      <c r="E145" s="14" t="s">
        <v>253</v>
      </c>
      <c r="F145" s="22">
        <v>1815</v>
      </c>
      <c r="G145" s="14" t="s">
        <v>457</v>
      </c>
      <c r="H145" s="14" t="s">
        <v>49</v>
      </c>
      <c r="I145" s="24">
        <v>2873661</v>
      </c>
      <c r="J145" s="27">
        <v>705</v>
      </c>
      <c r="K145" s="24">
        <v>0</v>
      </c>
      <c r="L145" s="24">
        <v>20259.31005</v>
      </c>
      <c r="M145" s="13">
        <v>2.0625236137999998E-2</v>
      </c>
      <c r="N145" s="13">
        <v>8.0252009750000006E-3</v>
      </c>
      <c r="O145" s="66">
        <v>1.0949888630000001E-3</v>
      </c>
    </row>
    <row r="146" spans="2:15" x14ac:dyDescent="0.2">
      <c r="B146" s="62" t="s">
        <v>1618</v>
      </c>
      <c r="C146" s="14" t="s">
        <v>1619</v>
      </c>
      <c r="D146" s="14" t="s">
        <v>162</v>
      </c>
      <c r="E146" s="14" t="s">
        <v>253</v>
      </c>
      <c r="F146" s="22">
        <v>770</v>
      </c>
      <c r="G146" s="14" t="s">
        <v>830</v>
      </c>
      <c r="H146" s="14" t="s">
        <v>49</v>
      </c>
      <c r="I146" s="24">
        <v>996540</v>
      </c>
      <c r="J146" s="27">
        <v>62</v>
      </c>
      <c r="K146" s="24">
        <v>0</v>
      </c>
      <c r="L146" s="24">
        <v>617.85479999999995</v>
      </c>
      <c r="M146" s="13">
        <v>6.9223784390000003E-3</v>
      </c>
      <c r="N146" s="13">
        <v>2.4474717700000002E-4</v>
      </c>
      <c r="O146" s="66">
        <v>3.3394233241398403E-5</v>
      </c>
    </row>
    <row r="147" spans="2:15" x14ac:dyDescent="0.2">
      <c r="B147" s="62" t="s">
        <v>1620</v>
      </c>
      <c r="C147" s="14" t="s">
        <v>1621</v>
      </c>
      <c r="D147" s="14" t="s">
        <v>162</v>
      </c>
      <c r="E147" s="14" t="s">
        <v>253</v>
      </c>
      <c r="F147" s="22">
        <v>2369</v>
      </c>
      <c r="G147" s="14" t="s">
        <v>830</v>
      </c>
      <c r="H147" s="14" t="s">
        <v>49</v>
      </c>
      <c r="I147" s="24">
        <v>99508</v>
      </c>
      <c r="J147" s="27">
        <v>1477</v>
      </c>
      <c r="K147" s="24">
        <v>0</v>
      </c>
      <c r="L147" s="24">
        <v>1469.73316</v>
      </c>
      <c r="M147" s="13">
        <v>2.125284073E-3</v>
      </c>
      <c r="N147" s="13">
        <v>5.8219672600000002E-4</v>
      </c>
      <c r="O147" s="66">
        <v>7.9437129804053403E-5</v>
      </c>
    </row>
    <row r="148" spans="2:15" x14ac:dyDescent="0.2">
      <c r="B148" s="62" t="s">
        <v>1622</v>
      </c>
      <c r="C148" s="14" t="s">
        <v>1623</v>
      </c>
      <c r="D148" s="14" t="s">
        <v>162</v>
      </c>
      <c r="E148" s="14" t="s">
        <v>253</v>
      </c>
      <c r="F148" s="22">
        <v>1999</v>
      </c>
      <c r="G148" s="14" t="s">
        <v>1111</v>
      </c>
      <c r="H148" s="14" t="s">
        <v>49</v>
      </c>
      <c r="I148" s="24">
        <v>1924000</v>
      </c>
      <c r="J148" s="26">
        <v>50.5</v>
      </c>
      <c r="K148" s="24">
        <v>0</v>
      </c>
      <c r="L148" s="24">
        <v>971.62</v>
      </c>
      <c r="M148" s="13">
        <v>1.5986705441999999E-2</v>
      </c>
      <c r="N148" s="13">
        <v>3.8488209800000001E-4</v>
      </c>
      <c r="O148" s="66">
        <v>5.2514773539037802E-5</v>
      </c>
    </row>
    <row r="149" spans="2:15" x14ac:dyDescent="0.2">
      <c r="B149" s="62" t="s">
        <v>1624</v>
      </c>
      <c r="C149" s="14" t="s">
        <v>1625</v>
      </c>
      <c r="D149" s="14" t="s">
        <v>162</v>
      </c>
      <c r="E149" s="14" t="s">
        <v>253</v>
      </c>
      <c r="F149" s="22">
        <v>1425</v>
      </c>
      <c r="G149" s="14" t="s">
        <v>319</v>
      </c>
      <c r="H149" s="14" t="s">
        <v>49</v>
      </c>
      <c r="I149" s="24">
        <v>115870</v>
      </c>
      <c r="J149" s="27">
        <v>1999</v>
      </c>
      <c r="K149" s="24">
        <v>0</v>
      </c>
      <c r="L149" s="24">
        <v>2316.2413000000001</v>
      </c>
      <c r="M149" s="13">
        <v>6.8572886780000003E-3</v>
      </c>
      <c r="N149" s="13">
        <v>9.1751900199999999E-4</v>
      </c>
      <c r="O149" s="66">
        <v>1.25189773E-4</v>
      </c>
    </row>
    <row r="150" spans="2:15" x14ac:dyDescent="0.2">
      <c r="B150" s="62" t="s">
        <v>1626</v>
      </c>
      <c r="C150" s="14" t="s">
        <v>1627</v>
      </c>
      <c r="D150" s="14" t="s">
        <v>162</v>
      </c>
      <c r="E150" s="14" t="s">
        <v>253</v>
      </c>
      <c r="F150" s="22">
        <v>1912</v>
      </c>
      <c r="G150" s="14" t="s">
        <v>319</v>
      </c>
      <c r="H150" s="14" t="s">
        <v>49</v>
      </c>
      <c r="I150" s="24">
        <v>203311</v>
      </c>
      <c r="J150" s="27">
        <v>1319</v>
      </c>
      <c r="K150" s="24">
        <v>0</v>
      </c>
      <c r="L150" s="24">
        <v>2681.67209</v>
      </c>
      <c r="M150" s="13">
        <v>9.1805959879999992E-3</v>
      </c>
      <c r="N150" s="13">
        <v>1.0622749449999999E-3</v>
      </c>
      <c r="O150" s="66">
        <v>1.44940823E-4</v>
      </c>
    </row>
    <row r="151" spans="2:15" x14ac:dyDescent="0.2">
      <c r="B151" s="62" t="s">
        <v>1628</v>
      </c>
      <c r="C151" s="14" t="s">
        <v>1629</v>
      </c>
      <c r="D151" s="14" t="s">
        <v>162</v>
      </c>
      <c r="E151" s="14" t="s">
        <v>253</v>
      </c>
      <c r="F151" s="22">
        <v>1939</v>
      </c>
      <c r="G151" s="14" t="s">
        <v>319</v>
      </c>
      <c r="H151" s="14" t="s">
        <v>49</v>
      </c>
      <c r="I151" s="24">
        <v>34280.480000000003</v>
      </c>
      <c r="J151" s="26">
        <v>323.2</v>
      </c>
      <c r="K151" s="24">
        <v>0</v>
      </c>
      <c r="L151" s="24">
        <v>110.79451</v>
      </c>
      <c r="M151" s="13">
        <v>6.3651482930000003E-3</v>
      </c>
      <c r="N151" s="13">
        <v>4.38883756426476E-5</v>
      </c>
      <c r="O151" s="66">
        <v>5.9882964554235803E-6</v>
      </c>
    </row>
    <row r="152" spans="2:15" x14ac:dyDescent="0.2">
      <c r="B152" s="62" t="s">
        <v>1628</v>
      </c>
      <c r="C152" s="14" t="s">
        <v>1630</v>
      </c>
      <c r="D152" s="14" t="s">
        <v>162</v>
      </c>
      <c r="E152" s="14" t="s">
        <v>253</v>
      </c>
      <c r="F152" s="22">
        <v>1939</v>
      </c>
      <c r="G152" s="14" t="s">
        <v>319</v>
      </c>
      <c r="H152" s="14" t="s">
        <v>49</v>
      </c>
      <c r="I152" s="24">
        <v>915955.86</v>
      </c>
      <c r="J152" s="26">
        <v>323.2</v>
      </c>
      <c r="K152" s="24">
        <v>0</v>
      </c>
      <c r="L152" s="24">
        <v>2960.3693400000002</v>
      </c>
      <c r="M152" s="13">
        <v>0.170073315157</v>
      </c>
      <c r="N152" s="13">
        <v>1.172673642E-3</v>
      </c>
      <c r="O152" s="66">
        <v>1.6000404E-4</v>
      </c>
    </row>
    <row r="153" spans="2:15" x14ac:dyDescent="0.2">
      <c r="B153" s="62" t="s">
        <v>1631</v>
      </c>
      <c r="C153" s="14" t="s">
        <v>1632</v>
      </c>
      <c r="D153" s="14" t="s">
        <v>162</v>
      </c>
      <c r="E153" s="14" t="s">
        <v>253</v>
      </c>
      <c r="F153" s="22">
        <v>1706</v>
      </c>
      <c r="G153" s="14" t="s">
        <v>319</v>
      </c>
      <c r="H153" s="14" t="s">
        <v>49</v>
      </c>
      <c r="I153" s="24">
        <v>3976991</v>
      </c>
      <c r="J153" s="26">
        <v>449.6</v>
      </c>
      <c r="K153" s="24">
        <v>0</v>
      </c>
      <c r="L153" s="24">
        <v>17880.55154</v>
      </c>
      <c r="M153" s="13">
        <v>4.3442039061999997E-2</v>
      </c>
      <c r="N153" s="13">
        <v>7.0829173989999999E-3</v>
      </c>
      <c r="O153" s="66">
        <v>9.6642011700000003E-4</v>
      </c>
    </row>
    <row r="154" spans="2:15" x14ac:dyDescent="0.2">
      <c r="B154" s="62" t="s">
        <v>1633</v>
      </c>
      <c r="C154" s="14" t="s">
        <v>1634</v>
      </c>
      <c r="D154" s="14" t="s">
        <v>162</v>
      </c>
      <c r="E154" s="14" t="s">
        <v>253</v>
      </c>
      <c r="F154" s="22">
        <v>1664</v>
      </c>
      <c r="G154" s="14" t="s">
        <v>319</v>
      </c>
      <c r="H154" s="14" t="s">
        <v>49</v>
      </c>
      <c r="I154" s="24">
        <v>210091</v>
      </c>
      <c r="J154" s="26">
        <v>660.1</v>
      </c>
      <c r="K154" s="24">
        <v>0</v>
      </c>
      <c r="L154" s="24">
        <v>1386.81069</v>
      </c>
      <c r="M154" s="13">
        <v>2.0203880407E-2</v>
      </c>
      <c r="N154" s="13">
        <v>5.4934913699999997E-4</v>
      </c>
      <c r="O154" s="66">
        <v>7.4955280178327699E-5</v>
      </c>
    </row>
    <row r="155" spans="2:15" x14ac:dyDescent="0.2">
      <c r="B155" s="62" t="s">
        <v>1635</v>
      </c>
      <c r="C155" s="14" t="s">
        <v>1636</v>
      </c>
      <c r="D155" s="14" t="s">
        <v>162</v>
      </c>
      <c r="E155" s="14" t="s">
        <v>253</v>
      </c>
      <c r="F155" s="22">
        <v>1921</v>
      </c>
      <c r="G155" s="14" t="s">
        <v>1124</v>
      </c>
      <c r="H155" s="14" t="s">
        <v>49</v>
      </c>
      <c r="I155" s="24">
        <v>266660</v>
      </c>
      <c r="J155" s="26">
        <v>361.1</v>
      </c>
      <c r="K155" s="24">
        <v>0</v>
      </c>
      <c r="L155" s="24">
        <v>962.90926000000002</v>
      </c>
      <c r="M155" s="13">
        <v>2.1158454335999999E-2</v>
      </c>
      <c r="N155" s="13">
        <v>3.8143156400000002E-4</v>
      </c>
      <c r="O155" s="66">
        <v>5.2043969584346197E-5</v>
      </c>
    </row>
    <row r="156" spans="2:15" x14ac:dyDescent="0.2">
      <c r="B156" s="62" t="s">
        <v>1637</v>
      </c>
      <c r="C156" s="14" t="s">
        <v>1638</v>
      </c>
      <c r="D156" s="14" t="s">
        <v>162</v>
      </c>
      <c r="E156" s="14" t="s">
        <v>253</v>
      </c>
      <c r="F156" s="22">
        <v>383</v>
      </c>
      <c r="G156" s="14" t="s">
        <v>1124</v>
      </c>
      <c r="H156" s="14" t="s">
        <v>49</v>
      </c>
      <c r="I156" s="24">
        <v>174836</v>
      </c>
      <c r="J156" s="26">
        <v>65.8</v>
      </c>
      <c r="K156" s="24">
        <v>0</v>
      </c>
      <c r="L156" s="24">
        <v>115.04209</v>
      </c>
      <c r="M156" s="13">
        <v>7.2627382669999997E-3</v>
      </c>
      <c r="N156" s="13">
        <v>4.55709444505443E-5</v>
      </c>
      <c r="O156" s="66">
        <v>6.2178725260982701E-6</v>
      </c>
    </row>
    <row r="157" spans="2:15" x14ac:dyDescent="0.2">
      <c r="B157" s="62" t="s">
        <v>1639</v>
      </c>
      <c r="C157" s="14" t="s">
        <v>1640</v>
      </c>
      <c r="D157" s="14" t="s">
        <v>162</v>
      </c>
      <c r="E157" s="14" t="s">
        <v>253</v>
      </c>
      <c r="F157" s="22">
        <v>1960</v>
      </c>
      <c r="G157" s="14" t="s">
        <v>1124</v>
      </c>
      <c r="H157" s="14" t="s">
        <v>49</v>
      </c>
      <c r="I157" s="24">
        <v>633000</v>
      </c>
      <c r="J157" s="26">
        <v>41.9</v>
      </c>
      <c r="K157" s="24">
        <v>0</v>
      </c>
      <c r="L157" s="24">
        <v>265.22699999999998</v>
      </c>
      <c r="M157" s="13">
        <v>3.3431052704999999E-2</v>
      </c>
      <c r="N157" s="13">
        <v>1.05062806E-4</v>
      </c>
      <c r="O157" s="66">
        <v>1.4335167906628501E-5</v>
      </c>
    </row>
    <row r="158" spans="2:15" x14ac:dyDescent="0.2">
      <c r="B158" s="62" t="s">
        <v>1641</v>
      </c>
      <c r="C158" s="14" t="s">
        <v>1642</v>
      </c>
      <c r="D158" s="14" t="s">
        <v>162</v>
      </c>
      <c r="E158" s="14" t="s">
        <v>253</v>
      </c>
      <c r="F158" s="22">
        <v>1081</v>
      </c>
      <c r="G158" s="14" t="s">
        <v>1124</v>
      </c>
      <c r="H158" s="14" t="s">
        <v>49</v>
      </c>
      <c r="I158" s="24">
        <v>1020253</v>
      </c>
      <c r="J158" s="26">
        <v>701.5</v>
      </c>
      <c r="K158" s="24">
        <v>0</v>
      </c>
      <c r="L158" s="24">
        <v>7157.0747899999997</v>
      </c>
      <c r="M158" s="13">
        <v>4.8153263469E-2</v>
      </c>
      <c r="N158" s="13">
        <v>2.8350898150000001E-3</v>
      </c>
      <c r="O158" s="66">
        <v>3.86830408E-4</v>
      </c>
    </row>
    <row r="159" spans="2:15" x14ac:dyDescent="0.2">
      <c r="B159" s="62" t="s">
        <v>1643</v>
      </c>
      <c r="C159" s="14" t="s">
        <v>1644</v>
      </c>
      <c r="D159" s="14" t="s">
        <v>162</v>
      </c>
      <c r="E159" s="14" t="s">
        <v>253</v>
      </c>
      <c r="F159" s="22">
        <v>2353</v>
      </c>
      <c r="G159" s="14" t="s">
        <v>1124</v>
      </c>
      <c r="H159" s="14" t="s">
        <v>49</v>
      </c>
      <c r="I159" s="24">
        <v>106057</v>
      </c>
      <c r="J159" s="27">
        <v>7007</v>
      </c>
      <c r="K159" s="24">
        <v>0</v>
      </c>
      <c r="L159" s="24">
        <v>7431.41399</v>
      </c>
      <c r="M159" s="13">
        <v>2.9111585672999998E-2</v>
      </c>
      <c r="N159" s="13">
        <v>2.9437621840000001E-3</v>
      </c>
      <c r="O159" s="66">
        <v>4.0165807900000001E-4</v>
      </c>
    </row>
    <row r="160" spans="2:15" x14ac:dyDescent="0.2">
      <c r="B160" s="62" t="s">
        <v>1645</v>
      </c>
      <c r="C160" s="14" t="s">
        <v>1646</v>
      </c>
      <c r="D160" s="14" t="s">
        <v>162</v>
      </c>
      <c r="E160" s="14" t="s">
        <v>253</v>
      </c>
      <c r="F160" s="22">
        <v>1861</v>
      </c>
      <c r="G160" s="14" t="s">
        <v>1124</v>
      </c>
      <c r="H160" s="14" t="s">
        <v>49</v>
      </c>
      <c r="I160" s="24">
        <v>445250</v>
      </c>
      <c r="J160" s="26">
        <v>405.1</v>
      </c>
      <c r="K160" s="24">
        <v>0</v>
      </c>
      <c r="L160" s="24">
        <v>1803.70775</v>
      </c>
      <c r="M160" s="13">
        <v>3.1430708927999998E-2</v>
      </c>
      <c r="N160" s="13">
        <v>7.1449211000000005E-4</v>
      </c>
      <c r="O160" s="66">
        <v>9.7488013855064095E-5</v>
      </c>
    </row>
    <row r="161" spans="2:15" x14ac:dyDescent="0.2">
      <c r="B161" s="62" t="s">
        <v>1647</v>
      </c>
      <c r="C161" s="14" t="s">
        <v>1648</v>
      </c>
      <c r="D161" s="14" t="s">
        <v>162</v>
      </c>
      <c r="E161" s="14" t="s">
        <v>253</v>
      </c>
      <c r="F161" s="22">
        <v>1977</v>
      </c>
      <c r="G161" s="14" t="s">
        <v>1124</v>
      </c>
      <c r="H161" s="14" t="s">
        <v>49</v>
      </c>
      <c r="I161" s="24">
        <v>600800</v>
      </c>
      <c r="J161" s="26">
        <v>409.2</v>
      </c>
      <c r="K161" s="24">
        <v>0</v>
      </c>
      <c r="L161" s="24">
        <v>2458.4735999999998</v>
      </c>
      <c r="M161" s="13">
        <v>1.6228396858E-2</v>
      </c>
      <c r="N161" s="13">
        <v>9.7386064400000003E-4</v>
      </c>
      <c r="O161" s="66">
        <v>1.3287724000000001E-4</v>
      </c>
    </row>
    <row r="162" spans="2:15" x14ac:dyDescent="0.2">
      <c r="B162" s="62" t="s">
        <v>1649</v>
      </c>
      <c r="C162" s="14" t="s">
        <v>1650</v>
      </c>
      <c r="D162" s="14" t="s">
        <v>162</v>
      </c>
      <c r="E162" s="14" t="s">
        <v>253</v>
      </c>
      <c r="F162" s="22">
        <v>1860</v>
      </c>
      <c r="G162" s="14" t="s">
        <v>1124</v>
      </c>
      <c r="H162" s="14" t="s">
        <v>49</v>
      </c>
      <c r="I162" s="24">
        <v>87678</v>
      </c>
      <c r="J162" s="27">
        <v>2434</v>
      </c>
      <c r="K162" s="24">
        <v>0</v>
      </c>
      <c r="L162" s="24">
        <v>2134.0825199999999</v>
      </c>
      <c r="M162" s="13">
        <v>2.6861918379E-2</v>
      </c>
      <c r="N162" s="13">
        <v>8.4536151899999997E-4</v>
      </c>
      <c r="O162" s="66">
        <v>1.15344332E-4</v>
      </c>
    </row>
    <row r="163" spans="2:15" x14ac:dyDescent="0.2">
      <c r="B163" s="61" t="s">
        <v>1651</v>
      </c>
      <c r="C163" s="58" t="s">
        <v>2744</v>
      </c>
      <c r="D163" s="58" t="s">
        <v>2744</v>
      </c>
      <c r="E163" s="58" t="s">
        <v>2744</v>
      </c>
      <c r="F163" s="58" t="s">
        <v>2744</v>
      </c>
      <c r="G163" s="58" t="s">
        <v>2744</v>
      </c>
      <c r="H163" s="58" t="s">
        <v>2744</v>
      </c>
      <c r="I163" s="58" t="s">
        <v>2744</v>
      </c>
      <c r="J163" s="58" t="s">
        <v>2744</v>
      </c>
      <c r="K163" s="58" t="s">
        <v>2744</v>
      </c>
      <c r="L163" s="23">
        <v>8660.6090999999997</v>
      </c>
      <c r="M163" s="58" t="s">
        <v>2744</v>
      </c>
      <c r="N163" s="20">
        <v>3.4306759910000002E-3</v>
      </c>
      <c r="O163" s="65">
        <v>4.6809444500000002E-4</v>
      </c>
    </row>
    <row r="164" spans="2:15" x14ac:dyDescent="0.2">
      <c r="B164" s="62" t="s">
        <v>1652</v>
      </c>
      <c r="C164" s="14" t="s">
        <v>1653</v>
      </c>
      <c r="D164" s="14" t="s">
        <v>162</v>
      </c>
      <c r="E164" s="14" t="s">
        <v>253</v>
      </c>
      <c r="F164" s="22">
        <v>1146</v>
      </c>
      <c r="G164" s="14" t="s">
        <v>1124</v>
      </c>
      <c r="H164" s="14" t="s">
        <v>49</v>
      </c>
      <c r="I164" s="24">
        <v>82247</v>
      </c>
      <c r="J164" s="27">
        <v>10530</v>
      </c>
      <c r="K164" s="24">
        <v>0</v>
      </c>
      <c r="L164" s="24">
        <v>8660.6090999999997</v>
      </c>
      <c r="M164" s="13">
        <v>1.475745723E-3</v>
      </c>
      <c r="N164" s="13">
        <v>3.4306759910000002E-3</v>
      </c>
      <c r="O164" s="66">
        <v>4.6809444500000002E-4</v>
      </c>
    </row>
    <row r="165" spans="2:15" x14ac:dyDescent="0.2">
      <c r="B165" s="61" t="s">
        <v>1654</v>
      </c>
      <c r="C165" s="58" t="s">
        <v>2744</v>
      </c>
      <c r="D165" s="58" t="s">
        <v>2744</v>
      </c>
      <c r="E165" s="58" t="s">
        <v>2744</v>
      </c>
      <c r="F165" s="58" t="s">
        <v>2744</v>
      </c>
      <c r="G165" s="58" t="s">
        <v>2744</v>
      </c>
      <c r="H165" s="58" t="s">
        <v>2744</v>
      </c>
      <c r="I165" s="58" t="s">
        <v>2744</v>
      </c>
      <c r="J165" s="58" t="s">
        <v>2744</v>
      </c>
      <c r="K165" s="58" t="s">
        <v>2744</v>
      </c>
      <c r="L165" s="58" t="s">
        <v>2744</v>
      </c>
      <c r="M165" s="58" t="s">
        <v>2744</v>
      </c>
      <c r="N165" s="58" t="s">
        <v>2744</v>
      </c>
      <c r="O165" s="72" t="s">
        <v>2744</v>
      </c>
    </row>
    <row r="166" spans="2:15" x14ac:dyDescent="0.2">
      <c r="B166" s="61" t="s">
        <v>1655</v>
      </c>
      <c r="C166" s="58" t="s">
        <v>2744</v>
      </c>
      <c r="D166" s="58" t="s">
        <v>2744</v>
      </c>
      <c r="E166" s="58" t="s">
        <v>2744</v>
      </c>
      <c r="F166" s="58" t="s">
        <v>2744</v>
      </c>
      <c r="G166" s="58" t="s">
        <v>2744</v>
      </c>
      <c r="H166" s="58" t="s">
        <v>2744</v>
      </c>
      <c r="I166" s="58" t="s">
        <v>2744</v>
      </c>
      <c r="J166" s="58" t="s">
        <v>2744</v>
      </c>
      <c r="K166" s="58" t="s">
        <v>2744</v>
      </c>
      <c r="L166" s="23">
        <v>198473.01071999999</v>
      </c>
      <c r="M166" s="58" t="s">
        <v>2744</v>
      </c>
      <c r="N166" s="20">
        <v>7.8619942895999995E-2</v>
      </c>
      <c r="O166" s="65">
        <v>1.0727203239E-2</v>
      </c>
    </row>
    <row r="167" spans="2:15" x14ac:dyDescent="0.2">
      <c r="B167" s="61" t="s">
        <v>1656</v>
      </c>
      <c r="C167" s="58" t="s">
        <v>2744</v>
      </c>
      <c r="D167" s="58" t="s">
        <v>2744</v>
      </c>
      <c r="E167" s="58" t="s">
        <v>2744</v>
      </c>
      <c r="F167" s="58" t="s">
        <v>2744</v>
      </c>
      <c r="G167" s="58" t="s">
        <v>2744</v>
      </c>
      <c r="H167" s="58" t="s">
        <v>2744</v>
      </c>
      <c r="I167" s="58" t="s">
        <v>2744</v>
      </c>
      <c r="J167" s="58" t="s">
        <v>2744</v>
      </c>
      <c r="K167" s="58" t="s">
        <v>2744</v>
      </c>
      <c r="L167" s="23">
        <v>67221.298559999996</v>
      </c>
      <c r="M167" s="58" t="s">
        <v>2744</v>
      </c>
      <c r="N167" s="20">
        <v>2.6627976442999999E-2</v>
      </c>
      <c r="O167" s="65">
        <v>3.6332221140000002E-3</v>
      </c>
    </row>
    <row r="168" spans="2:15" x14ac:dyDescent="0.2">
      <c r="B168" s="62" t="s">
        <v>1657</v>
      </c>
      <c r="C168" s="14" t="s">
        <v>1658</v>
      </c>
      <c r="D168" s="14" t="s">
        <v>236</v>
      </c>
      <c r="E168" s="14" t="s">
        <v>1154</v>
      </c>
      <c r="F168" s="22">
        <v>993</v>
      </c>
      <c r="G168" s="14" t="s">
        <v>1236</v>
      </c>
      <c r="H168" s="14" t="s">
        <v>50</v>
      </c>
      <c r="I168" s="24">
        <v>4333.33</v>
      </c>
      <c r="J168" s="27">
        <v>514</v>
      </c>
      <c r="K168" s="24">
        <v>0</v>
      </c>
      <c r="L168" s="24">
        <v>80.785319999999999</v>
      </c>
      <c r="M168" s="13">
        <v>5.1359537299999996E-4</v>
      </c>
      <c r="N168" s="13">
        <v>3.2001012239428601E-5</v>
      </c>
      <c r="O168" s="66">
        <v>4.3663395000912904E-6</v>
      </c>
    </row>
    <row r="169" spans="2:15" x14ac:dyDescent="0.2">
      <c r="B169" s="62" t="s">
        <v>1659</v>
      </c>
      <c r="C169" s="14" t="s">
        <v>1660</v>
      </c>
      <c r="D169" s="14" t="s">
        <v>236</v>
      </c>
      <c r="E169" s="14" t="s">
        <v>1154</v>
      </c>
      <c r="F169" s="22">
        <v>993</v>
      </c>
      <c r="G169" s="14" t="s">
        <v>1661</v>
      </c>
      <c r="H169" s="14" t="s">
        <v>50</v>
      </c>
      <c r="I169" s="24">
        <v>29256</v>
      </c>
      <c r="J169" s="27">
        <v>1916</v>
      </c>
      <c r="K169" s="24">
        <v>0</v>
      </c>
      <c r="L169" s="24">
        <v>2033.0965699999999</v>
      </c>
      <c r="M169" s="13">
        <v>5.8376830699999999E-4</v>
      </c>
      <c r="N169" s="13">
        <v>8.0535855000000002E-4</v>
      </c>
      <c r="O169" s="66">
        <v>1.09886175E-4</v>
      </c>
    </row>
    <row r="170" spans="2:15" x14ac:dyDescent="0.2">
      <c r="B170" s="62" t="s">
        <v>1662</v>
      </c>
      <c r="C170" s="14" t="s">
        <v>1663</v>
      </c>
      <c r="D170" s="14" t="s">
        <v>236</v>
      </c>
      <c r="E170" s="14" t="s">
        <v>1154</v>
      </c>
      <c r="F170" s="22">
        <v>994</v>
      </c>
      <c r="G170" s="14" t="s">
        <v>1172</v>
      </c>
      <c r="H170" s="14" t="s">
        <v>50</v>
      </c>
      <c r="I170" s="24">
        <v>1779</v>
      </c>
      <c r="J170" s="27">
        <v>585</v>
      </c>
      <c r="K170" s="24">
        <v>0</v>
      </c>
      <c r="L170" s="24">
        <v>37.746729999999999</v>
      </c>
      <c r="M170" s="13">
        <v>8.2704564700000001E-4</v>
      </c>
      <c r="N170" s="13">
        <v>1.4952389477796301E-5</v>
      </c>
      <c r="O170" s="66">
        <v>2.04016073957844E-6</v>
      </c>
    </row>
    <row r="171" spans="2:15" x14ac:dyDescent="0.2">
      <c r="B171" s="62" t="s">
        <v>1664</v>
      </c>
      <c r="C171" s="14" t="s">
        <v>1665</v>
      </c>
      <c r="D171" s="14" t="s">
        <v>236</v>
      </c>
      <c r="E171" s="14" t="s">
        <v>1154</v>
      </c>
      <c r="F171" s="22">
        <v>993</v>
      </c>
      <c r="G171" s="14" t="s">
        <v>1666</v>
      </c>
      <c r="H171" s="14" t="s">
        <v>50</v>
      </c>
      <c r="I171" s="24">
        <v>36355</v>
      </c>
      <c r="J171" s="27">
        <v>2224</v>
      </c>
      <c r="K171" s="24">
        <v>0</v>
      </c>
      <c r="L171" s="24">
        <v>2932.55717</v>
      </c>
      <c r="M171" s="13">
        <v>4.3758458600000002E-4</v>
      </c>
      <c r="N171" s="13">
        <v>1.1616565709999999E-3</v>
      </c>
      <c r="O171" s="66">
        <v>1.58500829E-4</v>
      </c>
    </row>
    <row r="172" spans="2:15" x14ac:dyDescent="0.2">
      <c r="B172" s="62" t="s">
        <v>1667</v>
      </c>
      <c r="C172" s="14" t="s">
        <v>1668</v>
      </c>
      <c r="D172" s="14" t="s">
        <v>1669</v>
      </c>
      <c r="E172" s="14" t="s">
        <v>1154</v>
      </c>
      <c r="F172" s="22">
        <v>993</v>
      </c>
      <c r="G172" s="14" t="s">
        <v>1670</v>
      </c>
      <c r="H172" s="14" t="s">
        <v>61</v>
      </c>
      <c r="I172" s="24">
        <v>366342.37</v>
      </c>
      <c r="J172" s="27">
        <v>695</v>
      </c>
      <c r="K172" s="24">
        <v>0</v>
      </c>
      <c r="L172" s="24">
        <v>10982.513800000001</v>
      </c>
      <c r="M172" s="13">
        <v>2.2347823312000002E-2</v>
      </c>
      <c r="N172" s="13">
        <v>4.3504384030000004E-3</v>
      </c>
      <c r="O172" s="66">
        <v>5.9359031799999999E-4</v>
      </c>
    </row>
    <row r="173" spans="2:15" x14ac:dyDescent="0.2">
      <c r="B173" s="62" t="s">
        <v>1671</v>
      </c>
      <c r="C173" s="14" t="s">
        <v>1672</v>
      </c>
      <c r="D173" s="14" t="s">
        <v>236</v>
      </c>
      <c r="E173" s="14" t="s">
        <v>1154</v>
      </c>
      <c r="F173" s="22">
        <v>993</v>
      </c>
      <c r="G173" s="14" t="s">
        <v>1211</v>
      </c>
      <c r="H173" s="14" t="s">
        <v>50</v>
      </c>
      <c r="I173" s="24">
        <v>404452</v>
      </c>
      <c r="J173" s="27">
        <v>643</v>
      </c>
      <c r="K173" s="24">
        <v>0</v>
      </c>
      <c r="L173" s="24">
        <v>9432.4718099999991</v>
      </c>
      <c r="M173" s="13">
        <v>5.7471949540000003E-3</v>
      </c>
      <c r="N173" s="13">
        <v>3.736429413E-3</v>
      </c>
      <c r="O173" s="66">
        <v>5.0981260199999998E-4</v>
      </c>
    </row>
    <row r="174" spans="2:15" x14ac:dyDescent="0.2">
      <c r="B174" s="62" t="s">
        <v>1673</v>
      </c>
      <c r="C174" s="14" t="s">
        <v>1674</v>
      </c>
      <c r="D174" s="14" t="s">
        <v>236</v>
      </c>
      <c r="E174" s="14" t="s">
        <v>1154</v>
      </c>
      <c r="F174" s="22">
        <v>994</v>
      </c>
      <c r="G174" s="14" t="s">
        <v>1211</v>
      </c>
      <c r="H174" s="14" t="s">
        <v>50</v>
      </c>
      <c r="I174" s="24">
        <v>104261.44</v>
      </c>
      <c r="J174" s="27">
        <v>4653</v>
      </c>
      <c r="K174" s="24">
        <v>0</v>
      </c>
      <c r="L174" s="24">
        <v>17595.609980000001</v>
      </c>
      <c r="M174" s="58" t="s">
        <v>2744</v>
      </c>
      <c r="N174" s="13">
        <v>6.9700451800000004E-3</v>
      </c>
      <c r="O174" s="66">
        <v>9.5101940400000001E-4</v>
      </c>
    </row>
    <row r="175" spans="2:15" x14ac:dyDescent="0.2">
      <c r="B175" s="62" t="s">
        <v>1675</v>
      </c>
      <c r="C175" s="14" t="s">
        <v>1676</v>
      </c>
      <c r="D175" s="14" t="s">
        <v>222</v>
      </c>
      <c r="E175" s="14" t="s">
        <v>1154</v>
      </c>
      <c r="F175" s="22">
        <v>993</v>
      </c>
      <c r="G175" s="14" t="s">
        <v>1211</v>
      </c>
      <c r="H175" s="14" t="s">
        <v>50</v>
      </c>
      <c r="I175" s="24">
        <v>244029</v>
      </c>
      <c r="J175" s="27">
        <v>533</v>
      </c>
      <c r="K175" s="24">
        <v>0</v>
      </c>
      <c r="L175" s="24">
        <v>4717.5466699999997</v>
      </c>
      <c r="M175" s="13">
        <v>3.117712733E-3</v>
      </c>
      <c r="N175" s="13">
        <v>1.868733932E-3</v>
      </c>
      <c r="O175" s="66">
        <v>2.5497714599999999E-4</v>
      </c>
    </row>
    <row r="176" spans="2:15" x14ac:dyDescent="0.2">
      <c r="B176" s="62" t="s">
        <v>1677</v>
      </c>
      <c r="C176" s="14" t="s">
        <v>1678</v>
      </c>
      <c r="D176" s="14" t="s">
        <v>236</v>
      </c>
      <c r="E176" s="14" t="s">
        <v>1154</v>
      </c>
      <c r="F176" s="22">
        <v>993</v>
      </c>
      <c r="G176" s="14" t="s">
        <v>1211</v>
      </c>
      <c r="H176" s="14" t="s">
        <v>50</v>
      </c>
      <c r="I176" s="24">
        <v>40000</v>
      </c>
      <c r="J176" s="27">
        <v>433</v>
      </c>
      <c r="K176" s="24">
        <v>0</v>
      </c>
      <c r="L176" s="24">
        <v>628.19640000000004</v>
      </c>
      <c r="M176" s="13">
        <v>1.3412039600000001E-4</v>
      </c>
      <c r="N176" s="13">
        <v>2.48843734E-4</v>
      </c>
      <c r="O176" s="66">
        <v>3.3953183018092297E-5</v>
      </c>
    </row>
    <row r="177" spans="2:15" x14ac:dyDescent="0.2">
      <c r="B177" s="62" t="s">
        <v>1679</v>
      </c>
      <c r="C177" s="14" t="s">
        <v>1680</v>
      </c>
      <c r="D177" s="14" t="s">
        <v>236</v>
      </c>
      <c r="E177" s="14" t="s">
        <v>1154</v>
      </c>
      <c r="F177" s="22">
        <v>993</v>
      </c>
      <c r="G177" s="14" t="s">
        <v>1681</v>
      </c>
      <c r="H177" s="14" t="s">
        <v>50</v>
      </c>
      <c r="I177" s="24">
        <v>372267.92</v>
      </c>
      <c r="J177" s="27">
        <v>218</v>
      </c>
      <c r="K177" s="24">
        <v>0</v>
      </c>
      <c r="L177" s="24">
        <v>2943.4703300000001</v>
      </c>
      <c r="M177" s="13">
        <v>4.8032140819999998E-3</v>
      </c>
      <c r="N177" s="13">
        <v>1.165979537E-3</v>
      </c>
      <c r="O177" s="66">
        <v>1.59090671E-4</v>
      </c>
    </row>
    <row r="178" spans="2:15" x14ac:dyDescent="0.2">
      <c r="B178" s="62" t="s">
        <v>1682</v>
      </c>
      <c r="C178" s="14" t="s">
        <v>1674</v>
      </c>
      <c r="D178" s="14" t="s">
        <v>236</v>
      </c>
      <c r="E178" s="14" t="s">
        <v>1154</v>
      </c>
      <c r="F178" s="22">
        <v>994</v>
      </c>
      <c r="G178" s="14" t="s">
        <v>1681</v>
      </c>
      <c r="H178" s="14" t="s">
        <v>50</v>
      </c>
      <c r="I178" s="24">
        <v>10000</v>
      </c>
      <c r="J178" s="27">
        <v>4653</v>
      </c>
      <c r="K178" s="24">
        <v>0</v>
      </c>
      <c r="L178" s="24">
        <v>1687.6431</v>
      </c>
      <c r="M178" s="13">
        <v>2.2122751899999999E-4</v>
      </c>
      <c r="N178" s="13">
        <v>6.6851610499999998E-4</v>
      </c>
      <c r="O178" s="66">
        <v>9.1214873315925704E-5</v>
      </c>
    </row>
    <row r="179" spans="2:15" x14ac:dyDescent="0.2">
      <c r="B179" s="62" t="s">
        <v>1683</v>
      </c>
      <c r="C179" s="14" t="s">
        <v>1684</v>
      </c>
      <c r="D179" s="14" t="s">
        <v>1227</v>
      </c>
      <c r="E179" s="14" t="s">
        <v>1154</v>
      </c>
      <c r="F179" s="22">
        <v>993</v>
      </c>
      <c r="G179" s="14" t="s">
        <v>1681</v>
      </c>
      <c r="H179" s="14" t="s">
        <v>51</v>
      </c>
      <c r="I179" s="24">
        <v>3605</v>
      </c>
      <c r="J179" s="27">
        <v>750</v>
      </c>
      <c r="K179" s="24">
        <v>0</v>
      </c>
      <c r="L179" s="24">
        <v>108.46362999999999</v>
      </c>
      <c r="M179" s="13">
        <v>2.0400916200000001E-4</v>
      </c>
      <c r="N179" s="13">
        <v>4.2965057898673302E-5</v>
      </c>
      <c r="O179" s="66">
        <v>5.8623154799942199E-6</v>
      </c>
    </row>
    <row r="180" spans="2:15" x14ac:dyDescent="0.2">
      <c r="B180" s="62" t="s">
        <v>1685</v>
      </c>
      <c r="C180" s="14" t="s">
        <v>1686</v>
      </c>
      <c r="D180" s="14" t="s">
        <v>236</v>
      </c>
      <c r="E180" s="14" t="s">
        <v>1154</v>
      </c>
      <c r="F180" s="22">
        <v>993</v>
      </c>
      <c r="G180" s="14" t="s">
        <v>1208</v>
      </c>
      <c r="H180" s="14" t="s">
        <v>50</v>
      </c>
      <c r="I180" s="24">
        <v>141247</v>
      </c>
      <c r="J180" s="27">
        <v>2724</v>
      </c>
      <c r="K180" s="24">
        <v>86.066900000000004</v>
      </c>
      <c r="L180" s="24">
        <v>14041.197050000001</v>
      </c>
      <c r="M180" s="13">
        <v>7.1001297899999996E-3</v>
      </c>
      <c r="N180" s="13">
        <v>5.5620565539999996E-3</v>
      </c>
      <c r="O180" s="66">
        <v>7.5890809500000003E-4</v>
      </c>
    </row>
    <row r="181" spans="2:15" x14ac:dyDescent="0.2">
      <c r="B181" s="61" t="s">
        <v>1687</v>
      </c>
      <c r="C181" s="58" t="s">
        <v>2744</v>
      </c>
      <c r="D181" s="58" t="s">
        <v>2744</v>
      </c>
      <c r="E181" s="58" t="s">
        <v>2744</v>
      </c>
      <c r="F181" s="58" t="s">
        <v>2744</v>
      </c>
      <c r="G181" s="58" t="s">
        <v>2744</v>
      </c>
      <c r="H181" s="58" t="s">
        <v>2744</v>
      </c>
      <c r="I181" s="58" t="s">
        <v>2744</v>
      </c>
      <c r="J181" s="58" t="s">
        <v>2744</v>
      </c>
      <c r="K181" s="58" t="s">
        <v>2744</v>
      </c>
      <c r="L181" s="23">
        <v>131251.71216</v>
      </c>
      <c r="M181" s="58" t="s">
        <v>2744</v>
      </c>
      <c r="N181" s="20">
        <v>5.1991966452E-2</v>
      </c>
      <c r="O181" s="65">
        <v>7.093981125E-3</v>
      </c>
    </row>
    <row r="182" spans="2:15" x14ac:dyDescent="0.2">
      <c r="B182" s="62" t="s">
        <v>1688</v>
      </c>
      <c r="C182" s="14" t="s">
        <v>1689</v>
      </c>
      <c r="D182" s="14" t="s">
        <v>236</v>
      </c>
      <c r="E182" s="14" t="s">
        <v>1154</v>
      </c>
      <c r="F182" s="22">
        <v>994</v>
      </c>
      <c r="G182" s="14" t="s">
        <v>1661</v>
      </c>
      <c r="H182" s="14" t="s">
        <v>50</v>
      </c>
      <c r="I182" s="24">
        <v>494.01</v>
      </c>
      <c r="J182" s="27">
        <v>921</v>
      </c>
      <c r="K182" s="24">
        <v>0</v>
      </c>
      <c r="L182" s="24">
        <v>16.50224</v>
      </c>
      <c r="M182" s="13">
        <v>2.5346454520178999E-6</v>
      </c>
      <c r="N182" s="13">
        <v>6.5369349804888798E-6</v>
      </c>
      <c r="O182" s="66">
        <v>8.9192420543715795E-7</v>
      </c>
    </row>
    <row r="183" spans="2:15" x14ac:dyDescent="0.2">
      <c r="B183" s="62" t="s">
        <v>1690</v>
      </c>
      <c r="C183" s="14" t="s">
        <v>1691</v>
      </c>
      <c r="D183" s="14" t="s">
        <v>1692</v>
      </c>
      <c r="E183" s="14" t="s">
        <v>1154</v>
      </c>
      <c r="F183" s="22">
        <v>994</v>
      </c>
      <c r="G183" s="14" t="s">
        <v>1661</v>
      </c>
      <c r="H183" s="14" t="s">
        <v>51</v>
      </c>
      <c r="I183" s="24">
        <v>29879</v>
      </c>
      <c r="J183" s="27">
        <v>28700</v>
      </c>
      <c r="K183" s="24">
        <v>0</v>
      </c>
      <c r="L183" s="24">
        <v>34400.565170000002</v>
      </c>
      <c r="M183" s="13">
        <v>6.85945565E-4</v>
      </c>
      <c r="N183" s="13">
        <v>1.3626892943000001E-2</v>
      </c>
      <c r="O183" s="66">
        <v>1.859304964E-3</v>
      </c>
    </row>
    <row r="184" spans="2:15" x14ac:dyDescent="0.2">
      <c r="B184" s="62" t="s">
        <v>1693</v>
      </c>
      <c r="C184" s="14" t="s">
        <v>1694</v>
      </c>
      <c r="D184" s="14" t="s">
        <v>216</v>
      </c>
      <c r="E184" s="14" t="s">
        <v>1154</v>
      </c>
      <c r="F184" s="22">
        <v>994</v>
      </c>
      <c r="G184" s="14" t="s">
        <v>1246</v>
      </c>
      <c r="H184" s="14" t="s">
        <v>52</v>
      </c>
      <c r="I184" s="24">
        <v>242955</v>
      </c>
      <c r="J184" s="27">
        <v>1200</v>
      </c>
      <c r="K184" s="24">
        <v>0</v>
      </c>
      <c r="L184" s="24">
        <v>13472.04911</v>
      </c>
      <c r="M184" s="13">
        <v>5.7356498910000001E-3</v>
      </c>
      <c r="N184" s="13">
        <v>5.3366033389999996E-3</v>
      </c>
      <c r="O184" s="66">
        <v>7.2814640299999995E-4</v>
      </c>
    </row>
    <row r="185" spans="2:15" x14ac:dyDescent="0.2">
      <c r="B185" s="62" t="s">
        <v>1695</v>
      </c>
      <c r="C185" s="14" t="s">
        <v>1696</v>
      </c>
      <c r="D185" s="14" t="s">
        <v>216</v>
      </c>
      <c r="E185" s="14" t="s">
        <v>1154</v>
      </c>
      <c r="F185" s="22">
        <v>994</v>
      </c>
      <c r="G185" s="14" t="s">
        <v>1172</v>
      </c>
      <c r="H185" s="14" t="s">
        <v>52</v>
      </c>
      <c r="I185" s="24">
        <v>58037</v>
      </c>
      <c r="J185" s="26">
        <v>144.19999999999999</v>
      </c>
      <c r="K185" s="24">
        <v>0</v>
      </c>
      <c r="L185" s="24">
        <v>386.72014000000001</v>
      </c>
      <c r="M185" s="13">
        <v>5.7214694335678503E-5</v>
      </c>
      <c r="N185" s="13">
        <v>1.5318916700000001E-4</v>
      </c>
      <c r="O185" s="66">
        <v>2.0901711137157501E-5</v>
      </c>
    </row>
    <row r="186" spans="2:15" x14ac:dyDescent="0.2">
      <c r="B186" s="62" t="s">
        <v>1697</v>
      </c>
      <c r="C186" s="14" t="s">
        <v>1698</v>
      </c>
      <c r="D186" s="14" t="s">
        <v>236</v>
      </c>
      <c r="E186" s="14" t="s">
        <v>1154</v>
      </c>
      <c r="F186" s="22">
        <v>994</v>
      </c>
      <c r="G186" s="14" t="s">
        <v>1666</v>
      </c>
      <c r="H186" s="14" t="s">
        <v>50</v>
      </c>
      <c r="I186" s="24">
        <v>240000</v>
      </c>
      <c r="J186" s="27">
        <v>172</v>
      </c>
      <c r="K186" s="24">
        <v>0</v>
      </c>
      <c r="L186" s="24">
        <v>1497.2256</v>
      </c>
      <c r="M186" s="13">
        <v>8.8187731100000007E-3</v>
      </c>
      <c r="N186" s="13">
        <v>5.9308714400000003E-4</v>
      </c>
      <c r="O186" s="66">
        <v>8.0923059756746505E-5</v>
      </c>
    </row>
    <row r="187" spans="2:15" x14ac:dyDescent="0.2">
      <c r="B187" s="62" t="s">
        <v>1699</v>
      </c>
      <c r="C187" s="14" t="s">
        <v>1700</v>
      </c>
      <c r="D187" s="14" t="s">
        <v>1701</v>
      </c>
      <c r="E187" s="14" t="s">
        <v>1154</v>
      </c>
      <c r="F187" s="22">
        <v>994</v>
      </c>
      <c r="G187" s="14" t="s">
        <v>1164</v>
      </c>
      <c r="H187" s="14" t="s">
        <v>53</v>
      </c>
      <c r="I187" s="24">
        <v>722.22</v>
      </c>
      <c r="J187" s="27">
        <v>376</v>
      </c>
      <c r="K187" s="24">
        <v>0</v>
      </c>
      <c r="L187" s="24">
        <v>7.4381599999999999</v>
      </c>
      <c r="M187" s="13">
        <v>4.2655481100000001E-4</v>
      </c>
      <c r="N187" s="13">
        <v>2.9464344412924099E-6</v>
      </c>
      <c r="O187" s="66">
        <v>4.0202269194451502E-7</v>
      </c>
    </row>
    <row r="188" spans="2:15" x14ac:dyDescent="0.2">
      <c r="B188" s="62" t="s">
        <v>1702</v>
      </c>
      <c r="C188" s="14" t="s">
        <v>1703</v>
      </c>
      <c r="D188" s="14" t="s">
        <v>222</v>
      </c>
      <c r="E188" s="14" t="s">
        <v>1154</v>
      </c>
      <c r="F188" s="22">
        <v>994</v>
      </c>
      <c r="G188" s="14" t="s">
        <v>1188</v>
      </c>
      <c r="H188" s="14" t="s">
        <v>50</v>
      </c>
      <c r="I188" s="24">
        <v>6515</v>
      </c>
      <c r="J188" s="27">
        <v>10097</v>
      </c>
      <c r="K188" s="24">
        <v>0</v>
      </c>
      <c r="L188" s="24">
        <v>2385.9115099999999</v>
      </c>
      <c r="M188" s="13">
        <v>2.8606206994903698E-6</v>
      </c>
      <c r="N188" s="13">
        <v>9.45117051E-4</v>
      </c>
      <c r="O188" s="66">
        <v>1.2895535500000001E-4</v>
      </c>
    </row>
    <row r="189" spans="2:15" x14ac:dyDescent="0.2">
      <c r="B189" s="62" t="s">
        <v>1704</v>
      </c>
      <c r="C189" s="14" t="s">
        <v>1705</v>
      </c>
      <c r="D189" s="14" t="s">
        <v>222</v>
      </c>
      <c r="E189" s="14" t="s">
        <v>1154</v>
      </c>
      <c r="F189" s="22">
        <v>994</v>
      </c>
      <c r="G189" s="14" t="s">
        <v>1188</v>
      </c>
      <c r="H189" s="14" t="s">
        <v>50</v>
      </c>
      <c r="I189" s="24">
        <v>154500</v>
      </c>
      <c r="J189" s="27">
        <v>2879</v>
      </c>
      <c r="K189" s="24">
        <v>0</v>
      </c>
      <c r="L189" s="24">
        <v>16133.09548</v>
      </c>
      <c r="M189" s="13">
        <v>2.7362502886372101E-5</v>
      </c>
      <c r="N189" s="13">
        <v>6.390707939E-3</v>
      </c>
      <c r="O189" s="66">
        <v>8.7197243300000005E-4</v>
      </c>
    </row>
    <row r="190" spans="2:15" x14ac:dyDescent="0.2">
      <c r="B190" s="62" t="s">
        <v>1706</v>
      </c>
      <c r="C190" s="14" t="s">
        <v>1707</v>
      </c>
      <c r="D190" s="14" t="s">
        <v>222</v>
      </c>
      <c r="E190" s="14" t="s">
        <v>1154</v>
      </c>
      <c r="F190" s="22">
        <v>994</v>
      </c>
      <c r="G190" s="14" t="s">
        <v>1188</v>
      </c>
      <c r="H190" s="14" t="s">
        <v>50</v>
      </c>
      <c r="I190" s="24">
        <v>235110</v>
      </c>
      <c r="J190" s="27">
        <v>1427</v>
      </c>
      <c r="K190" s="24">
        <v>0</v>
      </c>
      <c r="L190" s="24">
        <v>12168.65645</v>
      </c>
      <c r="M190" s="13">
        <v>7.4289400836912998E-5</v>
      </c>
      <c r="N190" s="13">
        <v>4.8202980929999998E-3</v>
      </c>
      <c r="O190" s="66">
        <v>6.5769975599999999E-4</v>
      </c>
    </row>
    <row r="191" spans="2:15" x14ac:dyDescent="0.2">
      <c r="B191" s="62" t="s">
        <v>1708</v>
      </c>
      <c r="C191" s="14" t="s">
        <v>1709</v>
      </c>
      <c r="D191" s="14" t="s">
        <v>236</v>
      </c>
      <c r="E191" s="14" t="s">
        <v>1154</v>
      </c>
      <c r="F191" s="22">
        <v>994</v>
      </c>
      <c r="G191" s="14" t="s">
        <v>1217</v>
      </c>
      <c r="H191" s="14" t="s">
        <v>50</v>
      </c>
      <c r="I191" s="24">
        <v>188851</v>
      </c>
      <c r="J191" s="26">
        <v>369.01</v>
      </c>
      <c r="K191" s="24">
        <v>40.755290000000002</v>
      </c>
      <c r="L191" s="24">
        <v>2568.3357000000001</v>
      </c>
      <c r="M191" s="13">
        <v>8.2877582179999992E-3</v>
      </c>
      <c r="N191" s="13">
        <v>1.017379669E-3</v>
      </c>
      <c r="O191" s="66">
        <v>1.3881514100000001E-4</v>
      </c>
    </row>
    <row r="192" spans="2:15" x14ac:dyDescent="0.2">
      <c r="B192" s="62" t="s">
        <v>1710</v>
      </c>
      <c r="C192" s="14" t="s">
        <v>1711</v>
      </c>
      <c r="D192" s="14" t="s">
        <v>230</v>
      </c>
      <c r="E192" s="14" t="s">
        <v>1154</v>
      </c>
      <c r="F192" s="22">
        <v>994</v>
      </c>
      <c r="G192" s="14" t="s">
        <v>1670</v>
      </c>
      <c r="H192" s="14" t="s">
        <v>51</v>
      </c>
      <c r="I192" s="24">
        <v>89000</v>
      </c>
      <c r="J192" s="27">
        <v>2512</v>
      </c>
      <c r="K192" s="24">
        <v>0</v>
      </c>
      <c r="L192" s="24">
        <v>8968.6538899999996</v>
      </c>
      <c r="M192" s="13">
        <v>6.5412433900000001E-4</v>
      </c>
      <c r="N192" s="13">
        <v>3.552699957E-3</v>
      </c>
      <c r="O192" s="66">
        <v>4.8474385799999998E-4</v>
      </c>
    </row>
    <row r="193" spans="2:15" x14ac:dyDescent="0.2">
      <c r="B193" s="62" t="s">
        <v>1712</v>
      </c>
      <c r="C193" s="14" t="s">
        <v>1713</v>
      </c>
      <c r="D193" s="14" t="s">
        <v>1227</v>
      </c>
      <c r="E193" s="14" t="s">
        <v>1154</v>
      </c>
      <c r="F193" s="22">
        <v>994</v>
      </c>
      <c r="G193" s="14" t="s">
        <v>1714</v>
      </c>
      <c r="H193" s="14" t="s">
        <v>51</v>
      </c>
      <c r="I193" s="24">
        <v>7009</v>
      </c>
      <c r="J193" s="27">
        <v>16180</v>
      </c>
      <c r="K193" s="24">
        <v>0</v>
      </c>
      <c r="L193" s="24">
        <v>4549.3798500000003</v>
      </c>
      <c r="M193" s="13">
        <v>1.96262901E-4</v>
      </c>
      <c r="N193" s="13">
        <v>1.802119002E-3</v>
      </c>
      <c r="O193" s="66">
        <v>2.4588795200000002E-4</v>
      </c>
    </row>
    <row r="194" spans="2:15" x14ac:dyDescent="0.2">
      <c r="B194" s="62" t="s">
        <v>1715</v>
      </c>
      <c r="C194" s="14" t="s">
        <v>1716</v>
      </c>
      <c r="D194" s="14" t="s">
        <v>236</v>
      </c>
      <c r="E194" s="14" t="s">
        <v>1154</v>
      </c>
      <c r="F194" s="22">
        <v>994</v>
      </c>
      <c r="G194" s="14" t="s">
        <v>1714</v>
      </c>
      <c r="H194" s="14" t="s">
        <v>50</v>
      </c>
      <c r="I194" s="24">
        <v>26953</v>
      </c>
      <c r="J194" s="27">
        <v>9360</v>
      </c>
      <c r="K194" s="24">
        <v>0</v>
      </c>
      <c r="L194" s="24">
        <v>9150.1985000000004</v>
      </c>
      <c r="M194" s="13">
        <v>4.7443085500000002E-4</v>
      </c>
      <c r="N194" s="13">
        <v>3.6246141519999998E-3</v>
      </c>
      <c r="O194" s="66">
        <v>4.9455610399999996E-4</v>
      </c>
    </row>
    <row r="195" spans="2:15" x14ac:dyDescent="0.2">
      <c r="B195" s="62" t="s">
        <v>1717</v>
      </c>
      <c r="C195" s="14" t="s">
        <v>1718</v>
      </c>
      <c r="D195" s="14" t="s">
        <v>222</v>
      </c>
      <c r="E195" s="14" t="s">
        <v>1154</v>
      </c>
      <c r="F195" s="22">
        <v>994</v>
      </c>
      <c r="G195" s="14" t="s">
        <v>1714</v>
      </c>
      <c r="H195" s="14" t="s">
        <v>50</v>
      </c>
      <c r="I195" s="24">
        <v>22080</v>
      </c>
      <c r="J195" s="27">
        <v>10400</v>
      </c>
      <c r="K195" s="24">
        <v>28.74981</v>
      </c>
      <c r="L195" s="24">
        <v>8357.50245</v>
      </c>
      <c r="M195" s="13">
        <v>4.2572766379735997E-6</v>
      </c>
      <c r="N195" s="13">
        <v>3.3106081419999999E-3</v>
      </c>
      <c r="O195" s="66">
        <v>4.51711933E-4</v>
      </c>
    </row>
    <row r="196" spans="2:15" x14ac:dyDescent="0.2">
      <c r="B196" s="62" t="s">
        <v>1719</v>
      </c>
      <c r="C196" s="14" t="s">
        <v>1720</v>
      </c>
      <c r="D196" s="14" t="s">
        <v>222</v>
      </c>
      <c r="E196" s="14" t="s">
        <v>1154</v>
      </c>
      <c r="F196" s="22">
        <v>994</v>
      </c>
      <c r="G196" s="14" t="s">
        <v>1211</v>
      </c>
      <c r="H196" s="14" t="s">
        <v>50</v>
      </c>
      <c r="I196" s="24">
        <v>0.32</v>
      </c>
      <c r="J196" s="27">
        <v>-8159</v>
      </c>
      <c r="K196" s="24">
        <v>0</v>
      </c>
      <c r="L196" s="24">
        <v>-9.4700000000000006E-2</v>
      </c>
      <c r="M196" s="13">
        <v>2.9974981943351899E-9</v>
      </c>
      <c r="N196" s="13">
        <v>-3.7512952341760699E-8</v>
      </c>
      <c r="O196" s="66">
        <v>-5.1184095162171197E-9</v>
      </c>
    </row>
    <row r="197" spans="2:15" x14ac:dyDescent="0.2">
      <c r="B197" s="62" t="s">
        <v>1721</v>
      </c>
      <c r="C197" s="14" t="s">
        <v>1722</v>
      </c>
      <c r="D197" s="14" t="s">
        <v>230</v>
      </c>
      <c r="E197" s="14" t="s">
        <v>1154</v>
      </c>
      <c r="F197" s="22">
        <v>994</v>
      </c>
      <c r="G197" s="14" t="s">
        <v>1723</v>
      </c>
      <c r="H197" s="14" t="s">
        <v>50</v>
      </c>
      <c r="I197" s="24">
        <v>2000000</v>
      </c>
      <c r="J197" s="26">
        <v>9.99</v>
      </c>
      <c r="K197" s="24">
        <v>0</v>
      </c>
      <c r="L197" s="24">
        <v>724.67460000000005</v>
      </c>
      <c r="M197" s="13">
        <v>3.6887565206999998E-2</v>
      </c>
      <c r="N197" s="13">
        <v>2.87061074E-4</v>
      </c>
      <c r="O197" s="66">
        <v>3.91677018880764E-5</v>
      </c>
    </row>
    <row r="198" spans="2:15" x14ac:dyDescent="0.2">
      <c r="B198" s="62" t="s">
        <v>1724</v>
      </c>
      <c r="C198" s="14" t="s">
        <v>1725</v>
      </c>
      <c r="D198" s="14" t="s">
        <v>230</v>
      </c>
      <c r="E198" s="14" t="s">
        <v>1154</v>
      </c>
      <c r="F198" s="22">
        <v>994</v>
      </c>
      <c r="G198" s="14" t="s">
        <v>1681</v>
      </c>
      <c r="H198" s="14" t="s">
        <v>50</v>
      </c>
      <c r="I198" s="24">
        <v>77777.78</v>
      </c>
      <c r="J198" s="27">
        <v>305</v>
      </c>
      <c r="K198" s="24">
        <v>0</v>
      </c>
      <c r="L198" s="24">
        <v>860.40502000000004</v>
      </c>
      <c r="M198" s="13">
        <v>7.4493724160000002E-3</v>
      </c>
      <c r="N198" s="13">
        <v>3.4082716399999998E-4</v>
      </c>
      <c r="O198" s="66">
        <v>4.6503751237264899E-5</v>
      </c>
    </row>
    <row r="199" spans="2:15" x14ac:dyDescent="0.2">
      <c r="B199" s="62" t="s">
        <v>1726</v>
      </c>
      <c r="C199" s="14" t="s">
        <v>1727</v>
      </c>
      <c r="D199" s="14" t="s">
        <v>236</v>
      </c>
      <c r="E199" s="14" t="s">
        <v>1154</v>
      </c>
      <c r="F199" s="22">
        <v>994</v>
      </c>
      <c r="G199" s="14" t="s">
        <v>1681</v>
      </c>
      <c r="H199" s="14" t="s">
        <v>50</v>
      </c>
      <c r="I199" s="24">
        <v>30</v>
      </c>
      <c r="J199" s="26">
        <v>12.94</v>
      </c>
      <c r="K199" s="24">
        <v>0</v>
      </c>
      <c r="L199" s="24">
        <v>1.4080000000000001E-2</v>
      </c>
      <c r="M199" s="13">
        <v>6.6861968992271597E-7</v>
      </c>
      <c r="N199" s="13">
        <v>5.5774273386693799E-9</v>
      </c>
      <c r="O199" s="66">
        <v>7.6100534306586105E-10</v>
      </c>
    </row>
    <row r="200" spans="2:15" ht="13.5" thickBot="1" x14ac:dyDescent="0.25">
      <c r="B200" s="62" t="s">
        <v>1728</v>
      </c>
      <c r="C200" s="14" t="s">
        <v>1729</v>
      </c>
      <c r="D200" s="14" t="s">
        <v>227</v>
      </c>
      <c r="E200" s="14" t="s">
        <v>1154</v>
      </c>
      <c r="F200" s="22">
        <v>994</v>
      </c>
      <c r="G200" s="14" t="s">
        <v>1249</v>
      </c>
      <c r="H200" s="14" t="s">
        <v>51</v>
      </c>
      <c r="I200" s="24">
        <v>90845</v>
      </c>
      <c r="J200" s="27">
        <v>4118</v>
      </c>
      <c r="K200" s="24">
        <v>0</v>
      </c>
      <c r="L200" s="24">
        <v>15007.383970000001</v>
      </c>
      <c r="M200" s="13">
        <v>1.22129559E-4</v>
      </c>
      <c r="N200" s="13">
        <v>5.9447864789999999E-3</v>
      </c>
      <c r="O200" s="66">
        <v>8.1112921699999995E-4</v>
      </c>
    </row>
    <row r="201" spans="2:15" x14ac:dyDescent="0.2">
      <c r="B201" s="76" t="s">
        <v>1730</v>
      </c>
      <c r="C201" s="77" t="s">
        <v>1731</v>
      </c>
      <c r="D201" s="77" t="s">
        <v>236</v>
      </c>
      <c r="E201" s="77" t="s">
        <v>1154</v>
      </c>
      <c r="F201" s="85">
        <v>994</v>
      </c>
      <c r="G201" s="77" t="s">
        <v>1249</v>
      </c>
      <c r="H201" s="77" t="s">
        <v>50</v>
      </c>
      <c r="I201" s="78">
        <v>924340.36</v>
      </c>
      <c r="J201" s="84">
        <v>17.809999999999999</v>
      </c>
      <c r="K201" s="78">
        <v>0</v>
      </c>
      <c r="L201" s="78">
        <v>597.09493999999995</v>
      </c>
      <c r="M201" s="79">
        <v>9.2718039700000008E-3</v>
      </c>
      <c r="N201" s="79">
        <v>2.36523696E-4</v>
      </c>
      <c r="O201" s="80">
        <v>3.2272190316590197E-5</v>
      </c>
    </row>
    <row r="202" spans="2:15" ht="12.75" hidden="1" customHeight="1" x14ac:dyDescent="0.2"/>
    <row r="203" spans="2:15" ht="12.75" hidden="1" customHeight="1" x14ac:dyDescent="0.2"/>
    <row r="204" spans="2:15" ht="12.75" hidden="1" customHeight="1" x14ac:dyDescent="0.2"/>
    <row r="205" spans="2:15" ht="12.75" hidden="1" customHeight="1" x14ac:dyDescent="0.2"/>
    <row r="206" spans="2:15" ht="12.75" hidden="1" customHeight="1" x14ac:dyDescent="0.2"/>
    <row r="207" spans="2:15" ht="12.75" hidden="1" customHeight="1" x14ac:dyDescent="0.2"/>
    <row r="208" spans="2:15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12535</v>
      </c>
    </row>
    <row r="6" spans="2:14" ht="12.75" customHeight="1" x14ac:dyDescent="0.2">
      <c r="B6" s="49" t="s">
        <v>1732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1"/>
    </row>
    <row r="7" spans="2:14" ht="12.75" customHeight="1" x14ac:dyDescent="0.2">
      <c r="B7" s="52" t="s">
        <v>1733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</row>
    <row r="8" spans="2:14" ht="12.75" customHeight="1" x14ac:dyDescent="0.2">
      <c r="B8" s="4" t="s">
        <v>71</v>
      </c>
      <c r="C8" s="4" t="s">
        <v>72</v>
      </c>
      <c r="D8" s="4" t="s">
        <v>138</v>
      </c>
      <c r="E8" s="4" t="s">
        <v>73</v>
      </c>
      <c r="F8" s="4" t="s">
        <v>242</v>
      </c>
      <c r="G8" s="4" t="s">
        <v>76</v>
      </c>
      <c r="H8" s="4" t="s">
        <v>141</v>
      </c>
      <c r="I8" s="4" t="s">
        <v>142</v>
      </c>
      <c r="J8" s="4" t="s">
        <v>143</v>
      </c>
      <c r="K8" s="4" t="s">
        <v>79</v>
      </c>
      <c r="L8" s="4" t="s">
        <v>144</v>
      </c>
      <c r="M8" s="4" t="s">
        <v>80</v>
      </c>
      <c r="N8" s="4" t="s">
        <v>244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148</v>
      </c>
      <c r="I9" s="6" t="s">
        <v>149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</row>
    <row r="11" spans="2:14" ht="12.75" customHeight="1" x14ac:dyDescent="0.2">
      <c r="B11" s="18" t="s">
        <v>1734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1735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1736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1737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1738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1739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1740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1741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1742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1743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1744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1745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1746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5" spans="2:15" ht="12.75" customHeight="1" x14ac:dyDescent="0.2"/>
    <row r="6" spans="2:15" ht="12.75" customHeight="1" thickBot="1" x14ac:dyDescent="0.25">
      <c r="B6" s="67" t="s">
        <v>1747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  <c r="M6" s="69" t="s">
        <v>2754</v>
      </c>
      <c r="N6" s="69" t="s">
        <v>2755</v>
      </c>
      <c r="O6" s="69" t="s">
        <v>2756</v>
      </c>
    </row>
    <row r="7" spans="2:15" ht="12.75" customHeight="1" thickBot="1" x14ac:dyDescent="0.25">
      <c r="B7" s="75" t="s">
        <v>1748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  <c r="M7" s="81" t="s">
        <v>2744</v>
      </c>
      <c r="N7" s="81" t="s">
        <v>2744</v>
      </c>
      <c r="O7" s="81" t="s">
        <v>2744</v>
      </c>
    </row>
    <row r="8" spans="2:15" ht="12.75" customHeight="1" x14ac:dyDescent="0.2">
      <c r="B8" s="60" t="s">
        <v>71</v>
      </c>
      <c r="C8" s="4" t="s">
        <v>72</v>
      </c>
      <c r="D8" s="4" t="s">
        <v>138</v>
      </c>
      <c r="E8" s="4" t="s">
        <v>73</v>
      </c>
      <c r="F8" s="4" t="s">
        <v>242</v>
      </c>
      <c r="G8" s="4" t="s">
        <v>74</v>
      </c>
      <c r="H8" s="4" t="s">
        <v>75</v>
      </c>
      <c r="I8" s="4" t="s">
        <v>76</v>
      </c>
      <c r="J8" s="4" t="s">
        <v>141</v>
      </c>
      <c r="K8" s="4" t="s">
        <v>142</v>
      </c>
      <c r="L8" s="4" t="s">
        <v>79</v>
      </c>
      <c r="M8" s="4" t="s">
        <v>144</v>
      </c>
      <c r="N8" s="4" t="s">
        <v>80</v>
      </c>
      <c r="O8" s="63" t="s">
        <v>244</v>
      </c>
    </row>
    <row r="9" spans="2:15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57" t="s">
        <v>2744</v>
      </c>
      <c r="H9" s="57" t="s">
        <v>2744</v>
      </c>
      <c r="I9" s="57" t="s">
        <v>2744</v>
      </c>
      <c r="J9" s="6" t="s">
        <v>148</v>
      </c>
      <c r="K9" s="6" t="s">
        <v>149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4" t="s">
        <v>152</v>
      </c>
    </row>
    <row r="11" spans="2:15" ht="12.75" customHeight="1" x14ac:dyDescent="0.2">
      <c r="B11" s="61" t="s">
        <v>1749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58" t="s">
        <v>2744</v>
      </c>
      <c r="J11" s="58" t="s">
        <v>2744</v>
      </c>
      <c r="K11" s="58" t="s">
        <v>2744</v>
      </c>
      <c r="L11" s="23">
        <v>8745.3788800000002</v>
      </c>
      <c r="M11" s="58" t="s">
        <v>2744</v>
      </c>
      <c r="N11" s="20">
        <v>1</v>
      </c>
      <c r="O11" s="65">
        <v>4.7267613999999998E-4</v>
      </c>
    </row>
    <row r="12" spans="2:15" ht="12.75" customHeight="1" x14ac:dyDescent="0.2">
      <c r="B12" s="61" t="s">
        <v>1750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58" t="s">
        <v>2744</v>
      </c>
      <c r="J12" s="58" t="s">
        <v>2744</v>
      </c>
      <c r="K12" s="58" t="s">
        <v>2744</v>
      </c>
      <c r="L12" s="58" t="s">
        <v>2744</v>
      </c>
      <c r="M12" s="58" t="s">
        <v>2744</v>
      </c>
      <c r="N12" s="58" t="s">
        <v>2744</v>
      </c>
      <c r="O12" s="72" t="s">
        <v>2744</v>
      </c>
    </row>
    <row r="13" spans="2:15" ht="12.75" customHeight="1" x14ac:dyDescent="0.2">
      <c r="B13" s="61" t="s">
        <v>1751</v>
      </c>
      <c r="C13" s="58" t="s">
        <v>2744</v>
      </c>
      <c r="D13" s="58" t="s">
        <v>2744</v>
      </c>
      <c r="E13" s="58" t="s">
        <v>2744</v>
      </c>
      <c r="F13" s="58" t="s">
        <v>2744</v>
      </c>
      <c r="G13" s="58" t="s">
        <v>2744</v>
      </c>
      <c r="H13" s="58" t="s">
        <v>2744</v>
      </c>
      <c r="I13" s="58" t="s">
        <v>2744</v>
      </c>
      <c r="J13" s="58" t="s">
        <v>2744</v>
      </c>
      <c r="K13" s="58" t="s">
        <v>2744</v>
      </c>
      <c r="L13" s="58" t="s">
        <v>2744</v>
      </c>
      <c r="M13" s="58" t="s">
        <v>2744</v>
      </c>
      <c r="N13" s="58" t="s">
        <v>2744</v>
      </c>
      <c r="O13" s="72" t="s">
        <v>2744</v>
      </c>
    </row>
    <row r="14" spans="2:15" ht="12.75" customHeight="1" x14ac:dyDescent="0.2">
      <c r="B14" s="61" t="s">
        <v>1752</v>
      </c>
      <c r="C14" s="58" t="s">
        <v>2744</v>
      </c>
      <c r="D14" s="58" t="s">
        <v>2744</v>
      </c>
      <c r="E14" s="58" t="s">
        <v>2744</v>
      </c>
      <c r="F14" s="58" t="s">
        <v>2744</v>
      </c>
      <c r="G14" s="58" t="s">
        <v>2744</v>
      </c>
      <c r="H14" s="58" t="s">
        <v>2744</v>
      </c>
      <c r="I14" s="58" t="s">
        <v>2744</v>
      </c>
      <c r="J14" s="58" t="s">
        <v>2744</v>
      </c>
      <c r="K14" s="58" t="s">
        <v>2744</v>
      </c>
      <c r="L14" s="58" t="s">
        <v>2744</v>
      </c>
      <c r="M14" s="58" t="s">
        <v>2744</v>
      </c>
      <c r="N14" s="58" t="s">
        <v>2744</v>
      </c>
      <c r="O14" s="72" t="s">
        <v>2744</v>
      </c>
    </row>
    <row r="15" spans="2:15" ht="12.75" customHeight="1" x14ac:dyDescent="0.2">
      <c r="B15" s="61" t="s">
        <v>1753</v>
      </c>
      <c r="C15" s="58" t="s">
        <v>2744</v>
      </c>
      <c r="D15" s="58" t="s">
        <v>2744</v>
      </c>
      <c r="E15" s="58" t="s">
        <v>2744</v>
      </c>
      <c r="F15" s="58" t="s">
        <v>2744</v>
      </c>
      <c r="G15" s="58" t="s">
        <v>2744</v>
      </c>
      <c r="H15" s="58" t="s">
        <v>2744</v>
      </c>
      <c r="I15" s="58" t="s">
        <v>2744</v>
      </c>
      <c r="J15" s="58" t="s">
        <v>2744</v>
      </c>
      <c r="K15" s="58" t="s">
        <v>2744</v>
      </c>
      <c r="L15" s="58" t="s">
        <v>2744</v>
      </c>
      <c r="M15" s="58" t="s">
        <v>2744</v>
      </c>
      <c r="N15" s="58" t="s">
        <v>2744</v>
      </c>
      <c r="O15" s="72" t="s">
        <v>2744</v>
      </c>
    </row>
    <row r="16" spans="2:15" ht="12.75" customHeight="1" x14ac:dyDescent="0.2">
      <c r="B16" s="61" t="s">
        <v>1754</v>
      </c>
      <c r="C16" s="58" t="s">
        <v>2744</v>
      </c>
      <c r="D16" s="58" t="s">
        <v>2744</v>
      </c>
      <c r="E16" s="58" t="s">
        <v>2744</v>
      </c>
      <c r="F16" s="58" t="s">
        <v>2744</v>
      </c>
      <c r="G16" s="58" t="s">
        <v>2744</v>
      </c>
      <c r="H16" s="58" t="s">
        <v>2744</v>
      </c>
      <c r="I16" s="58" t="s">
        <v>2744</v>
      </c>
      <c r="J16" s="58" t="s">
        <v>2744</v>
      </c>
      <c r="K16" s="58" t="s">
        <v>2744</v>
      </c>
      <c r="L16" s="58" t="s">
        <v>2744</v>
      </c>
      <c r="M16" s="58" t="s">
        <v>2744</v>
      </c>
      <c r="N16" s="58" t="s">
        <v>2744</v>
      </c>
      <c r="O16" s="72" t="s">
        <v>2744</v>
      </c>
    </row>
    <row r="17" spans="2:15" ht="12.75" customHeight="1" x14ac:dyDescent="0.2">
      <c r="B17" s="61" t="s">
        <v>1755</v>
      </c>
      <c r="C17" s="58" t="s">
        <v>2744</v>
      </c>
      <c r="D17" s="58" t="s">
        <v>2744</v>
      </c>
      <c r="E17" s="58" t="s">
        <v>2744</v>
      </c>
      <c r="F17" s="58" t="s">
        <v>2744</v>
      </c>
      <c r="G17" s="58" t="s">
        <v>2744</v>
      </c>
      <c r="H17" s="58" t="s">
        <v>2744</v>
      </c>
      <c r="I17" s="58" t="s">
        <v>2744</v>
      </c>
      <c r="J17" s="58" t="s">
        <v>2744</v>
      </c>
      <c r="K17" s="58" t="s">
        <v>2744</v>
      </c>
      <c r="L17" s="23">
        <v>8745.3788800000002</v>
      </c>
      <c r="M17" s="58" t="s">
        <v>2744</v>
      </c>
      <c r="N17" s="20">
        <v>1</v>
      </c>
      <c r="O17" s="65">
        <v>4.7267613999999998E-4</v>
      </c>
    </row>
    <row r="18" spans="2:15" ht="12.75" customHeight="1" x14ac:dyDescent="0.2">
      <c r="B18" s="61" t="s">
        <v>1756</v>
      </c>
      <c r="C18" s="58" t="s">
        <v>2744</v>
      </c>
      <c r="D18" s="58" t="s">
        <v>2744</v>
      </c>
      <c r="E18" s="58" t="s">
        <v>2744</v>
      </c>
      <c r="F18" s="58" t="s">
        <v>2744</v>
      </c>
      <c r="G18" s="58" t="s">
        <v>2744</v>
      </c>
      <c r="H18" s="58" t="s">
        <v>2744</v>
      </c>
      <c r="I18" s="58" t="s">
        <v>2744</v>
      </c>
      <c r="J18" s="58" t="s">
        <v>2744</v>
      </c>
      <c r="K18" s="58" t="s">
        <v>2744</v>
      </c>
      <c r="L18" s="58" t="s">
        <v>2744</v>
      </c>
      <c r="M18" s="58" t="s">
        <v>2744</v>
      </c>
      <c r="N18" s="58" t="s">
        <v>2744</v>
      </c>
      <c r="O18" s="72" t="s">
        <v>2744</v>
      </c>
    </row>
    <row r="19" spans="2:15" ht="12.75" customHeight="1" x14ac:dyDescent="0.2">
      <c r="B19" s="61" t="s">
        <v>1757</v>
      </c>
      <c r="C19" s="58" t="s">
        <v>2744</v>
      </c>
      <c r="D19" s="58" t="s">
        <v>2744</v>
      </c>
      <c r="E19" s="58" t="s">
        <v>2744</v>
      </c>
      <c r="F19" s="58" t="s">
        <v>2744</v>
      </c>
      <c r="G19" s="58" t="s">
        <v>2744</v>
      </c>
      <c r="H19" s="58" t="s">
        <v>2744</v>
      </c>
      <c r="I19" s="58" t="s">
        <v>2744</v>
      </c>
      <c r="J19" s="58" t="s">
        <v>2744</v>
      </c>
      <c r="K19" s="58" t="s">
        <v>2744</v>
      </c>
      <c r="L19" s="58" t="s">
        <v>2744</v>
      </c>
      <c r="M19" s="58" t="s">
        <v>2744</v>
      </c>
      <c r="N19" s="58" t="s">
        <v>2744</v>
      </c>
      <c r="O19" s="72" t="s">
        <v>2744</v>
      </c>
    </row>
    <row r="20" spans="2:15" ht="12.75" customHeight="1" x14ac:dyDescent="0.2">
      <c r="B20" s="61" t="s">
        <v>1758</v>
      </c>
      <c r="C20" s="58" t="s">
        <v>2744</v>
      </c>
      <c r="D20" s="58" t="s">
        <v>2744</v>
      </c>
      <c r="E20" s="58" t="s">
        <v>2744</v>
      </c>
      <c r="F20" s="58" t="s">
        <v>2744</v>
      </c>
      <c r="G20" s="58" t="s">
        <v>2744</v>
      </c>
      <c r="H20" s="58" t="s">
        <v>2744</v>
      </c>
      <c r="I20" s="58" t="s">
        <v>2744</v>
      </c>
      <c r="J20" s="58" t="s">
        <v>2744</v>
      </c>
      <c r="K20" s="58" t="s">
        <v>2744</v>
      </c>
      <c r="L20" s="58" t="s">
        <v>2744</v>
      </c>
      <c r="M20" s="58" t="s">
        <v>2744</v>
      </c>
      <c r="N20" s="58" t="s">
        <v>2744</v>
      </c>
      <c r="O20" s="72" t="s">
        <v>2744</v>
      </c>
    </row>
    <row r="21" spans="2:15" ht="12.75" customHeight="1" thickBot="1" x14ac:dyDescent="0.25">
      <c r="B21" s="61" t="s">
        <v>1759</v>
      </c>
      <c r="C21" s="58" t="s">
        <v>2744</v>
      </c>
      <c r="D21" s="58" t="s">
        <v>2744</v>
      </c>
      <c r="E21" s="58" t="s">
        <v>2744</v>
      </c>
      <c r="F21" s="58" t="s">
        <v>2744</v>
      </c>
      <c r="G21" s="58" t="s">
        <v>2744</v>
      </c>
      <c r="H21" s="58" t="s">
        <v>2744</v>
      </c>
      <c r="I21" s="58" t="s">
        <v>2744</v>
      </c>
      <c r="J21" s="58" t="s">
        <v>2744</v>
      </c>
      <c r="K21" s="58" t="s">
        <v>2744</v>
      </c>
      <c r="L21" s="23">
        <v>8745.3788800000002</v>
      </c>
      <c r="M21" s="58" t="s">
        <v>2744</v>
      </c>
      <c r="N21" s="20">
        <v>1</v>
      </c>
      <c r="O21" s="65">
        <v>4.7267613999999998E-4</v>
      </c>
    </row>
    <row r="22" spans="2:15" ht="12.75" customHeight="1" x14ac:dyDescent="0.2">
      <c r="B22" s="76" t="s">
        <v>1760</v>
      </c>
      <c r="C22" s="77" t="s">
        <v>1761</v>
      </c>
      <c r="D22" s="77" t="s">
        <v>230</v>
      </c>
      <c r="E22" s="85">
        <v>994</v>
      </c>
      <c r="F22" s="77" t="s">
        <v>65</v>
      </c>
      <c r="G22" s="77" t="s">
        <v>255</v>
      </c>
      <c r="H22" s="77" t="s">
        <v>256</v>
      </c>
      <c r="I22" s="77" t="s">
        <v>50</v>
      </c>
      <c r="J22" s="78">
        <v>2000</v>
      </c>
      <c r="K22" s="78">
        <v>120559.4</v>
      </c>
      <c r="L22" s="78">
        <v>8745.3788800000002</v>
      </c>
      <c r="M22" s="79">
        <v>5.1638222611999997E-2</v>
      </c>
      <c r="N22" s="79">
        <v>1</v>
      </c>
      <c r="O22" s="80">
        <v>4.7267613999999998E-4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30.140625" bestFit="1" customWidth="1"/>
    <col min="6" max="6" width="1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5" spans="2:12" ht="12.75" customHeight="1" x14ac:dyDescent="0.2"/>
    <row r="6" spans="2:12" ht="12.75" customHeight="1" thickBot="1" x14ac:dyDescent="0.25">
      <c r="B6" s="67" t="s">
        <v>1762</v>
      </c>
      <c r="C6" s="69" t="s">
        <v>2744</v>
      </c>
      <c r="D6" s="69" t="s">
        <v>2745</v>
      </c>
      <c r="E6" s="69" t="s">
        <v>2746</v>
      </c>
      <c r="F6" s="69" t="s">
        <v>2747</v>
      </c>
      <c r="G6" s="69" t="s">
        <v>2748</v>
      </c>
      <c r="H6" s="69" t="s">
        <v>2749</v>
      </c>
      <c r="I6" s="69" t="s">
        <v>2750</v>
      </c>
      <c r="J6" s="69" t="s">
        <v>2751</v>
      </c>
      <c r="K6" s="69" t="s">
        <v>2752</v>
      </c>
      <c r="L6" s="69" t="s">
        <v>2753</v>
      </c>
    </row>
    <row r="7" spans="2:12" ht="12.75" customHeight="1" thickBot="1" x14ac:dyDescent="0.25">
      <c r="B7" s="75" t="s">
        <v>1763</v>
      </c>
      <c r="C7" s="81" t="s">
        <v>2744</v>
      </c>
      <c r="D7" s="81" t="s">
        <v>2744</v>
      </c>
      <c r="E7" s="81" t="s">
        <v>2744</v>
      </c>
      <c r="F7" s="81" t="s">
        <v>2744</v>
      </c>
      <c r="G7" s="81" t="s">
        <v>2744</v>
      </c>
      <c r="H7" s="81" t="s">
        <v>2744</v>
      </c>
      <c r="I7" s="81" t="s">
        <v>2744</v>
      </c>
      <c r="J7" s="81" t="s">
        <v>2744</v>
      </c>
      <c r="K7" s="81" t="s">
        <v>2744</v>
      </c>
      <c r="L7" s="81" t="s">
        <v>2744</v>
      </c>
    </row>
    <row r="8" spans="2:12" ht="12.75" customHeight="1" x14ac:dyDescent="0.2">
      <c r="B8" s="60" t="s">
        <v>71</v>
      </c>
      <c r="C8" s="4" t="s">
        <v>72</v>
      </c>
      <c r="D8" s="4" t="s">
        <v>138</v>
      </c>
      <c r="E8" s="4" t="s">
        <v>242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63" t="s">
        <v>244</v>
      </c>
    </row>
    <row r="9" spans="2:12" ht="12.75" customHeight="1" x14ac:dyDescent="0.2">
      <c r="B9" s="71" t="s">
        <v>2744</v>
      </c>
      <c r="C9" s="57" t="s">
        <v>2744</v>
      </c>
      <c r="D9" s="57" t="s">
        <v>2744</v>
      </c>
      <c r="E9" s="57" t="s">
        <v>2744</v>
      </c>
      <c r="F9" s="57" t="s">
        <v>2744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2744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1764</v>
      </c>
      <c r="C11" s="58" t="s">
        <v>2744</v>
      </c>
      <c r="D11" s="58" t="s">
        <v>2744</v>
      </c>
      <c r="E11" s="58" t="s">
        <v>2744</v>
      </c>
      <c r="F11" s="58" t="s">
        <v>2744</v>
      </c>
      <c r="G11" s="58" t="s">
        <v>2744</v>
      </c>
      <c r="H11" s="58" t="s">
        <v>2744</v>
      </c>
      <c r="I11" s="23">
        <v>1594.79412</v>
      </c>
      <c r="J11" s="58" t="s">
        <v>2744</v>
      </c>
      <c r="K11" s="20">
        <v>1</v>
      </c>
      <c r="L11" s="65">
        <v>8.6196508977984298E-5</v>
      </c>
    </row>
    <row r="12" spans="2:12" ht="12.75" customHeight="1" x14ac:dyDescent="0.2">
      <c r="B12" s="61" t="s">
        <v>1765</v>
      </c>
      <c r="C12" s="58" t="s">
        <v>2744</v>
      </c>
      <c r="D12" s="58" t="s">
        <v>2744</v>
      </c>
      <c r="E12" s="58" t="s">
        <v>2744</v>
      </c>
      <c r="F12" s="58" t="s">
        <v>2744</v>
      </c>
      <c r="G12" s="58" t="s">
        <v>2744</v>
      </c>
      <c r="H12" s="58" t="s">
        <v>2744</v>
      </c>
      <c r="I12" s="23">
        <v>1520.3467800000001</v>
      </c>
      <c r="J12" s="58" t="s">
        <v>2744</v>
      </c>
      <c r="K12" s="20">
        <v>0.95331852615500001</v>
      </c>
      <c r="L12" s="65">
        <v>8.2172728898648997E-5</v>
      </c>
    </row>
    <row r="13" spans="2:12" ht="12.75" customHeight="1" x14ac:dyDescent="0.2">
      <c r="B13" s="62" t="s">
        <v>1766</v>
      </c>
      <c r="C13" s="14" t="s">
        <v>1767</v>
      </c>
      <c r="D13" s="14" t="s">
        <v>162</v>
      </c>
      <c r="E13" s="14" t="s">
        <v>550</v>
      </c>
      <c r="F13" s="14" t="s">
        <v>49</v>
      </c>
      <c r="G13" s="24">
        <v>217197</v>
      </c>
      <c r="H13" s="24">
        <v>1</v>
      </c>
      <c r="I13" s="24">
        <v>2.17197</v>
      </c>
      <c r="J13" s="13">
        <v>0.11998057746099999</v>
      </c>
      <c r="K13" s="13">
        <v>1.3619124699999999E-3</v>
      </c>
      <c r="L13" s="66">
        <v>1.1739210049565101E-7</v>
      </c>
    </row>
    <row r="14" spans="2:12" ht="12.75" customHeight="1" x14ac:dyDescent="0.2">
      <c r="B14" s="62" t="s">
        <v>1768</v>
      </c>
      <c r="C14" s="14" t="s">
        <v>1769</v>
      </c>
      <c r="D14" s="14" t="s">
        <v>162</v>
      </c>
      <c r="E14" s="14" t="s">
        <v>1770</v>
      </c>
      <c r="F14" s="14" t="s">
        <v>49</v>
      </c>
      <c r="G14" s="24">
        <v>633000</v>
      </c>
      <c r="H14" s="24">
        <v>1</v>
      </c>
      <c r="I14" s="24">
        <v>6.33</v>
      </c>
      <c r="J14" s="13">
        <v>0.122806864379</v>
      </c>
      <c r="K14" s="13">
        <v>3.9691643700000001E-3</v>
      </c>
      <c r="L14" s="66">
        <v>3.42128112330036E-7</v>
      </c>
    </row>
    <row r="15" spans="2:12" ht="12.75" customHeight="1" x14ac:dyDescent="0.2">
      <c r="B15" s="62" t="s">
        <v>1771</v>
      </c>
      <c r="C15" s="14" t="s">
        <v>1772</v>
      </c>
      <c r="D15" s="14" t="s">
        <v>162</v>
      </c>
      <c r="E15" s="14" t="s">
        <v>254</v>
      </c>
      <c r="F15" s="14" t="s">
        <v>49</v>
      </c>
      <c r="G15" s="24">
        <v>410475</v>
      </c>
      <c r="H15" s="24">
        <v>17.8</v>
      </c>
      <c r="I15" s="24">
        <v>73.064549999999997</v>
      </c>
      <c r="J15" s="13">
        <v>3.9405568475E-2</v>
      </c>
      <c r="K15" s="13">
        <v>4.5814408947E-2</v>
      </c>
      <c r="L15" s="66">
        <v>3.9490421121237804E-6</v>
      </c>
    </row>
    <row r="16" spans="2:12" ht="12.75" customHeight="1" x14ac:dyDescent="0.2">
      <c r="B16" s="62" t="s">
        <v>1773</v>
      </c>
      <c r="C16" s="14" t="s">
        <v>1774</v>
      </c>
      <c r="D16" s="14" t="s">
        <v>162</v>
      </c>
      <c r="E16" s="14" t="s">
        <v>1591</v>
      </c>
      <c r="F16" s="14" t="s">
        <v>49</v>
      </c>
      <c r="G16" s="24">
        <v>110000</v>
      </c>
      <c r="H16" s="24">
        <v>90</v>
      </c>
      <c r="I16" s="24">
        <v>99</v>
      </c>
      <c r="J16" s="13">
        <v>3.3333333333000002E-2</v>
      </c>
      <c r="K16" s="13">
        <v>6.2076978312E-2</v>
      </c>
      <c r="L16" s="66">
        <v>5.3508188184318402E-6</v>
      </c>
    </row>
    <row r="17" spans="2:12" ht="12.75" customHeight="1" x14ac:dyDescent="0.2">
      <c r="B17" s="62" t="s">
        <v>1775</v>
      </c>
      <c r="C17" s="14" t="s">
        <v>1776</v>
      </c>
      <c r="D17" s="14" t="s">
        <v>162</v>
      </c>
      <c r="E17" s="14" t="s">
        <v>1599</v>
      </c>
      <c r="F17" s="14" t="s">
        <v>49</v>
      </c>
      <c r="G17" s="24">
        <v>1036360</v>
      </c>
      <c r="H17" s="24">
        <v>27.8</v>
      </c>
      <c r="I17" s="24">
        <v>288.10807999999997</v>
      </c>
      <c r="J17" s="13">
        <v>3.7359582083999997E-2</v>
      </c>
      <c r="K17" s="13">
        <v>0.180655343775</v>
      </c>
      <c r="L17" s="66">
        <v>1.5571859961679399E-5</v>
      </c>
    </row>
    <row r="18" spans="2:12" ht="12.75" customHeight="1" x14ac:dyDescent="0.2">
      <c r="B18" s="62" t="s">
        <v>1777</v>
      </c>
      <c r="C18" s="14" t="s">
        <v>1778</v>
      </c>
      <c r="D18" s="14" t="s">
        <v>162</v>
      </c>
      <c r="E18" s="14" t="s">
        <v>1483</v>
      </c>
      <c r="F18" s="14" t="s">
        <v>49</v>
      </c>
      <c r="G18" s="24">
        <v>238000</v>
      </c>
      <c r="H18" s="24">
        <v>251.2</v>
      </c>
      <c r="I18" s="24">
        <v>597.85599999999999</v>
      </c>
      <c r="J18" s="13">
        <v>5.9942148271000001E-2</v>
      </c>
      <c r="K18" s="13">
        <v>0.37487973682699999</v>
      </c>
      <c r="L18" s="66">
        <v>3.2313324601135197E-5</v>
      </c>
    </row>
    <row r="19" spans="2:12" ht="12.75" customHeight="1" x14ac:dyDescent="0.2">
      <c r="B19" s="62" t="s">
        <v>1779</v>
      </c>
      <c r="C19" s="14" t="s">
        <v>1780</v>
      </c>
      <c r="D19" s="14" t="s">
        <v>162</v>
      </c>
      <c r="E19" s="14" t="s">
        <v>1124</v>
      </c>
      <c r="F19" s="14" t="s">
        <v>49</v>
      </c>
      <c r="G19" s="24">
        <v>159996</v>
      </c>
      <c r="H19" s="24">
        <v>95.4</v>
      </c>
      <c r="I19" s="24">
        <v>152.63618</v>
      </c>
      <c r="J19" s="13">
        <v>7.4072222221999995E-2</v>
      </c>
      <c r="K19" s="13">
        <v>9.5709018539999996E-2</v>
      </c>
      <c r="L19" s="66">
        <v>8.2497832759348404E-6</v>
      </c>
    </row>
    <row r="20" spans="2:12" ht="12.75" customHeight="1" x14ac:dyDescent="0.2">
      <c r="B20" s="62" t="s">
        <v>1781</v>
      </c>
      <c r="C20" s="14" t="s">
        <v>1782</v>
      </c>
      <c r="D20" s="14" t="s">
        <v>162</v>
      </c>
      <c r="E20" s="14" t="s">
        <v>1124</v>
      </c>
      <c r="F20" s="14" t="s">
        <v>49</v>
      </c>
      <c r="G20" s="24">
        <v>143000</v>
      </c>
      <c r="H20" s="24">
        <v>50</v>
      </c>
      <c r="I20" s="24">
        <v>71.5</v>
      </c>
      <c r="J20" s="13">
        <v>5.6689072724999998E-2</v>
      </c>
      <c r="K20" s="13">
        <v>4.4833373225000001E-2</v>
      </c>
      <c r="L20" s="66">
        <v>3.86448025775633E-6</v>
      </c>
    </row>
    <row r="21" spans="2:12" ht="12.75" customHeight="1" x14ac:dyDescent="0.2">
      <c r="B21" s="62" t="s">
        <v>1783</v>
      </c>
      <c r="C21" s="14" t="s">
        <v>1784</v>
      </c>
      <c r="D21" s="14" t="s">
        <v>162</v>
      </c>
      <c r="E21" s="14" t="s">
        <v>1124</v>
      </c>
      <c r="F21" s="14" t="s">
        <v>49</v>
      </c>
      <c r="G21" s="24">
        <v>382800</v>
      </c>
      <c r="H21" s="24">
        <v>60</v>
      </c>
      <c r="I21" s="24">
        <v>229.68</v>
      </c>
      <c r="J21" s="13">
        <v>6.9818340992999994E-2</v>
      </c>
      <c r="K21" s="13">
        <v>0.144018589684</v>
      </c>
      <c r="L21" s="66">
        <v>1.2413899658761899E-5</v>
      </c>
    </row>
    <row r="22" spans="2:12" ht="12.75" customHeight="1" x14ac:dyDescent="0.2">
      <c r="B22" s="61" t="s">
        <v>1785</v>
      </c>
      <c r="C22" s="58" t="s">
        <v>2744</v>
      </c>
      <c r="D22" s="58" t="s">
        <v>2744</v>
      </c>
      <c r="E22" s="58" t="s">
        <v>2744</v>
      </c>
      <c r="F22" s="58" t="s">
        <v>2744</v>
      </c>
      <c r="G22" s="58" t="s">
        <v>2744</v>
      </c>
      <c r="H22" s="58" t="s">
        <v>2744</v>
      </c>
      <c r="I22" s="23">
        <v>74.447339999999997</v>
      </c>
      <c r="J22" s="58" t="s">
        <v>2744</v>
      </c>
      <c r="K22" s="20">
        <v>4.6681473844000003E-2</v>
      </c>
      <c r="L22" s="65">
        <v>4.0237800793352901E-6</v>
      </c>
    </row>
    <row r="23" spans="2:12" ht="12.75" customHeight="1" x14ac:dyDescent="0.2">
      <c r="B23" s="62" t="s">
        <v>1786</v>
      </c>
      <c r="C23" s="14" t="s">
        <v>1787</v>
      </c>
      <c r="D23" s="14" t="s">
        <v>236</v>
      </c>
      <c r="E23" s="14" t="s">
        <v>1246</v>
      </c>
      <c r="F23" s="14" t="s">
        <v>50</v>
      </c>
      <c r="G23" s="24">
        <v>45000</v>
      </c>
      <c r="H23" s="24">
        <v>5.0199999999999996</v>
      </c>
      <c r="I23" s="24">
        <v>8.1933900000000008</v>
      </c>
      <c r="J23" s="13">
        <v>9.4715306829999991E-3</v>
      </c>
      <c r="K23" s="13">
        <v>5.1375847809999996E-3</v>
      </c>
      <c r="L23" s="66">
        <v>4.4284187271465898E-7</v>
      </c>
    </row>
    <row r="24" spans="2:12" ht="12.75" customHeight="1" x14ac:dyDescent="0.2">
      <c r="B24" s="62" t="s">
        <v>1788</v>
      </c>
      <c r="C24" s="14" t="s">
        <v>1789</v>
      </c>
      <c r="D24" s="14" t="s">
        <v>236</v>
      </c>
      <c r="E24" s="14" t="s">
        <v>1204</v>
      </c>
      <c r="F24" s="14" t="s">
        <v>50</v>
      </c>
      <c r="G24" s="24">
        <v>87500</v>
      </c>
      <c r="H24" s="24">
        <v>12</v>
      </c>
      <c r="I24" s="24">
        <v>38.083500000000001</v>
      </c>
      <c r="J24" s="13">
        <v>2.6198192280000002E-3</v>
      </c>
      <c r="K24" s="13">
        <v>2.3879884883999999E-2</v>
      </c>
      <c r="L24" s="66">
        <v>2.05836271183585E-6</v>
      </c>
    </row>
    <row r="25" spans="2:12" ht="12.75" customHeight="1" x14ac:dyDescent="0.2">
      <c r="B25" s="62" t="s">
        <v>1790</v>
      </c>
      <c r="C25" s="14" t="s">
        <v>1791</v>
      </c>
      <c r="D25" s="14" t="s">
        <v>236</v>
      </c>
      <c r="E25" s="14" t="s">
        <v>1204</v>
      </c>
      <c r="F25" s="14" t="s">
        <v>50</v>
      </c>
      <c r="G25" s="24">
        <v>6250</v>
      </c>
      <c r="H25" s="24">
        <v>6.49</v>
      </c>
      <c r="I25" s="24">
        <v>1.4712000000000001</v>
      </c>
      <c r="J25" s="13">
        <v>1.25E-4</v>
      </c>
      <c r="K25" s="13">
        <v>9.2250152000000003E-4</v>
      </c>
      <c r="L25" s="66">
        <v>7.9516410562393098E-8</v>
      </c>
    </row>
    <row r="26" spans="2:12" ht="12.75" customHeight="1" thickBot="1" x14ac:dyDescent="0.25">
      <c r="B26" s="62" t="s">
        <v>1792</v>
      </c>
      <c r="C26" s="14" t="s">
        <v>1793</v>
      </c>
      <c r="D26" s="14" t="s">
        <v>222</v>
      </c>
      <c r="E26" s="14" t="s">
        <v>1211</v>
      </c>
      <c r="F26" s="14" t="s">
        <v>50</v>
      </c>
      <c r="G26" s="24">
        <v>14375</v>
      </c>
      <c r="H26" s="24">
        <v>3</v>
      </c>
      <c r="I26" s="24">
        <v>1.5641400000000001</v>
      </c>
      <c r="J26" s="13">
        <v>1.2085761200000001E-4</v>
      </c>
      <c r="K26" s="13">
        <v>9.8077863399999993E-4</v>
      </c>
      <c r="L26" s="66">
        <v>8.4539694410726994E-8</v>
      </c>
    </row>
    <row r="27" spans="2:12" ht="12.75" customHeight="1" x14ac:dyDescent="0.2">
      <c r="B27" s="76" t="s">
        <v>1677</v>
      </c>
      <c r="C27" s="77" t="s">
        <v>1794</v>
      </c>
      <c r="D27" s="77" t="s">
        <v>236</v>
      </c>
      <c r="E27" s="77" t="s">
        <v>1211</v>
      </c>
      <c r="F27" s="77" t="s">
        <v>50</v>
      </c>
      <c r="G27" s="78">
        <v>15400</v>
      </c>
      <c r="H27" s="78">
        <v>45</v>
      </c>
      <c r="I27" s="78">
        <v>25.135110000000001</v>
      </c>
      <c r="J27" s="79">
        <v>5.6771300461986003E-5</v>
      </c>
      <c r="K27" s="79">
        <v>1.5760724023000001E-2</v>
      </c>
      <c r="L27" s="80">
        <v>1.3585193898116599E-6</v>
      </c>
    </row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2_4_12535_2023_Q4</dc:title>
  <cp:lastModifiedBy>Artiom Zelensky</cp:lastModifiedBy>
  <dcterms:created xsi:type="dcterms:W3CDTF">2024-03-18T07:52:53Z</dcterms:created>
  <dcterms:modified xsi:type="dcterms:W3CDTF">2024-04-02T09:34:42Z</dcterms:modified>
  <dc:language>עברית</dc:language>
</cp:coreProperties>
</file>